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pvolaya_minvivienda_gov_co/Documents/Documentos/DOCUMENTOS SIG/Seguimiento y mejora continua/Febrero 2022/PEI PES/"/>
    </mc:Choice>
  </mc:AlternateContent>
  <xr:revisionPtr revIDLastSave="6" documentId="8_{E707EE68-83B5-44EF-A08A-B6CEA66C085E}" xr6:coauthVersionLast="47" xr6:coauthVersionMax="47" xr10:uidLastSave="{986E587C-BDA6-48D9-B519-3CC8E5AA5D6A}"/>
  <bookViews>
    <workbookView xWindow="20370" yWindow="-120" windowWidth="20730" windowHeight="11160" xr2:uid="{00000000-000D-0000-FFFF-FFFF00000000}"/>
  </bookViews>
  <sheets>
    <sheet name="PEI" sheetId="3" r:id="rId1"/>
    <sheet name="PAI" sheetId="1" r:id="rId2"/>
    <sheet name="IP" sheetId="4" r:id="rId3"/>
  </sheets>
  <externalReferences>
    <externalReference r:id="rId4"/>
  </externalReferences>
  <definedNames>
    <definedName name="_xlnm._FilterDatabase" localSheetId="2" hidden="1">IP!$A$6:$BG$19</definedName>
    <definedName name="_xlnm._FilterDatabase" localSheetId="1" hidden="1">PAI!$A$6:$BM$20</definedName>
    <definedName name="_xlnm._FilterDatabase" localSheetId="0" hidden="1">PEI!$A$6:$BJ$19</definedName>
    <definedName name="_xlnm.Print_Area" localSheetId="2">IP!$A$1:$V$18</definedName>
    <definedName name="_xlnm.Print_Area" localSheetId="0">PEI!$A$1:$X$18</definedName>
    <definedName name="DEPENDENCIAS">[1]LISTAS!$C$31:$C$74</definedName>
    <definedName name="_xlnm.Print_Titles" localSheetId="2">IP!$4:$6</definedName>
    <definedName name="_xlnm.Print_Titles" localSheetId="0">PEI!$4:$6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7" i="1" l="1"/>
  <c r="AI7" i="1" s="1"/>
  <c r="AH7" i="1"/>
  <c r="AG8" i="1"/>
  <c r="AI8" i="1" s="1"/>
  <c r="AH8" i="1"/>
  <c r="AG9" i="1"/>
  <c r="AI9" i="1" s="1"/>
  <c r="AH9" i="1"/>
  <c r="AG10" i="1"/>
  <c r="AI10" i="1" s="1"/>
  <c r="AH10" i="1"/>
  <c r="AG11" i="1"/>
  <c r="AI11" i="1" s="1"/>
  <c r="AH11" i="1"/>
  <c r="AG12" i="1"/>
  <c r="AI12" i="1" s="1"/>
  <c r="AH12" i="1"/>
  <c r="AG13" i="1"/>
  <c r="AI13" i="1" s="1"/>
  <c r="AH13" i="1"/>
  <c r="AG14" i="1"/>
  <c r="AI14" i="1" s="1"/>
  <c r="AH14" i="1"/>
  <c r="AG15" i="1"/>
  <c r="AI15" i="1" s="1"/>
  <c r="AH15" i="1"/>
  <c r="AG16" i="1"/>
  <c r="AI16" i="1" s="1"/>
  <c r="AH16" i="1"/>
  <c r="AG17" i="1"/>
  <c r="AI17" i="1" s="1"/>
  <c r="AH17" i="1"/>
  <c r="AG18" i="1"/>
  <c r="AI18" i="1" s="1"/>
  <c r="AH18" i="1"/>
  <c r="AQ7" i="1"/>
  <c r="AR7" i="1"/>
  <c r="AS7" i="1" s="1"/>
  <c r="AV7" i="1"/>
  <c r="AW7" i="1" s="1"/>
  <c r="BD7" i="1"/>
  <c r="BE7" i="1" s="1"/>
  <c r="BH7" i="1"/>
  <c r="BI7" i="1" s="1"/>
  <c r="AQ8" i="1"/>
  <c r="AR8" i="1"/>
  <c r="AS8" i="1" s="1"/>
  <c r="AV8" i="1"/>
  <c r="AX8" i="1" s="1"/>
  <c r="BD8" i="1"/>
  <c r="BE8" i="1" s="1"/>
  <c r="BH8" i="1"/>
  <c r="BI8" i="1" s="1"/>
  <c r="AQ9" i="1"/>
  <c r="AR9" i="1"/>
  <c r="AS9" i="1" s="1"/>
  <c r="AV9" i="1"/>
  <c r="AX9" i="1" s="1"/>
  <c r="BD9" i="1"/>
  <c r="BE9" i="1" s="1"/>
  <c r="BH9" i="1"/>
  <c r="BI9" i="1" s="1"/>
  <c r="BJ9" i="1"/>
  <c r="AQ10" i="1"/>
  <c r="AR10" i="1"/>
  <c r="AS10" i="1" s="1"/>
  <c r="AV10" i="1"/>
  <c r="AX10" i="1" s="1"/>
  <c r="BD10" i="1"/>
  <c r="BE10" i="1" s="1"/>
  <c r="BH10" i="1"/>
  <c r="BI10" i="1" s="1"/>
  <c r="AQ11" i="1"/>
  <c r="AR11" i="1"/>
  <c r="AS11" i="1" s="1"/>
  <c r="AV11" i="1"/>
  <c r="AX11" i="1" s="1"/>
  <c r="BD11" i="1"/>
  <c r="BE11" i="1" s="1"/>
  <c r="BH11" i="1"/>
  <c r="BI11" i="1" s="1"/>
  <c r="AQ12" i="1"/>
  <c r="AR12" i="1"/>
  <c r="AS12" i="1" s="1"/>
  <c r="AV12" i="1"/>
  <c r="AX12" i="1" s="1"/>
  <c r="BD12" i="1"/>
  <c r="BE12" i="1" s="1"/>
  <c r="BH12" i="1"/>
  <c r="BI12" i="1" s="1"/>
  <c r="AQ13" i="1"/>
  <c r="AR13" i="1"/>
  <c r="AS13" i="1" s="1"/>
  <c r="AV13" i="1"/>
  <c r="AX13" i="1" s="1"/>
  <c r="BD13" i="1"/>
  <c r="BE13" i="1" s="1"/>
  <c r="BH13" i="1"/>
  <c r="BI13" i="1" s="1"/>
  <c r="AQ14" i="1"/>
  <c r="AR14" i="1"/>
  <c r="AS14" i="1" s="1"/>
  <c r="AV14" i="1"/>
  <c r="AX14" i="1" s="1"/>
  <c r="BD14" i="1"/>
  <c r="BE14" i="1" s="1"/>
  <c r="BH14" i="1"/>
  <c r="BI14" i="1" s="1"/>
  <c r="AQ15" i="1"/>
  <c r="AR15" i="1"/>
  <c r="AS15" i="1" s="1"/>
  <c r="AV15" i="1"/>
  <c r="AX15" i="1" s="1"/>
  <c r="BD15" i="1"/>
  <c r="BE15" i="1" s="1"/>
  <c r="BH15" i="1"/>
  <c r="BI15" i="1" s="1"/>
  <c r="AQ16" i="1"/>
  <c r="AR16" i="1"/>
  <c r="AS16" i="1" s="1"/>
  <c r="AV16" i="1"/>
  <c r="AX16" i="1" s="1"/>
  <c r="BD16" i="1"/>
  <c r="BE16" i="1" s="1"/>
  <c r="BH16" i="1"/>
  <c r="BI16" i="1" s="1"/>
  <c r="AQ17" i="1"/>
  <c r="AR17" i="1"/>
  <c r="AS17" i="1" s="1"/>
  <c r="AV17" i="1"/>
  <c r="AX17" i="1" s="1"/>
  <c r="BD17" i="1"/>
  <c r="BE17" i="1" s="1"/>
  <c r="BH17" i="1"/>
  <c r="BI17" i="1" s="1"/>
  <c r="AQ18" i="1"/>
  <c r="AR18" i="1"/>
  <c r="AS18" i="1" s="1"/>
  <c r="AV18" i="1"/>
  <c r="AX18" i="1" s="1"/>
  <c r="BD18" i="1"/>
  <c r="BE18" i="1" s="1"/>
  <c r="BH18" i="1"/>
  <c r="BI18" i="1" s="1"/>
  <c r="BJ10" i="1" l="1"/>
  <c r="BJ8" i="1"/>
  <c r="BJ7" i="1"/>
  <c r="AX7" i="1"/>
  <c r="AW8" i="1"/>
  <c r="AW9" i="1"/>
  <c r="BJ18" i="1"/>
  <c r="AW18" i="1"/>
  <c r="BJ17" i="1"/>
  <c r="AW17" i="1"/>
  <c r="BJ16" i="1"/>
  <c r="AW16" i="1"/>
  <c r="BJ15" i="1"/>
  <c r="AW15" i="1"/>
  <c r="BJ14" i="1"/>
  <c r="AW14" i="1"/>
  <c r="BJ13" i="1"/>
  <c r="AW13" i="1"/>
  <c r="BJ12" i="1"/>
  <c r="AW12" i="1"/>
  <c r="BJ11" i="1"/>
  <c r="AW11" i="1"/>
  <c r="AW10" i="1"/>
  <c r="AT18" i="1"/>
  <c r="AT17" i="1"/>
  <c r="AT16" i="1"/>
  <c r="AT15" i="1"/>
  <c r="AT14" i="1"/>
  <c r="AT13" i="1"/>
  <c r="AT12" i="1"/>
  <c r="AT11" i="1"/>
  <c r="AT10" i="1"/>
  <c r="AT9" i="1"/>
  <c r="AT8" i="1"/>
  <c r="AT7" i="1"/>
  <c r="BF18" i="1"/>
  <c r="BF17" i="1"/>
  <c r="BF16" i="1"/>
  <c r="BF15" i="1"/>
  <c r="BF14" i="1"/>
  <c r="BF13" i="1"/>
  <c r="BF12" i="1"/>
  <c r="BF11" i="1"/>
  <c r="BF10" i="1"/>
  <c r="BF9" i="1"/>
  <c r="BF8" i="1"/>
  <c r="BF7" i="1"/>
  <c r="AW8" i="4" l="1"/>
  <c r="BC8" i="4"/>
  <c r="BE8" i="4"/>
  <c r="AW9" i="4"/>
  <c r="BC9" i="4"/>
  <c r="BE9" i="4"/>
  <c r="AW10" i="4"/>
  <c r="BC10" i="4"/>
  <c r="BE10" i="4"/>
  <c r="AW11" i="4"/>
  <c r="BC11" i="4"/>
  <c r="BE11" i="4"/>
  <c r="AW12" i="4"/>
  <c r="BC12" i="4"/>
  <c r="BE12" i="4"/>
  <c r="AW13" i="4"/>
  <c r="BC13" i="4"/>
  <c r="BE13" i="4"/>
  <c r="AW14" i="4"/>
  <c r="BC14" i="4"/>
  <c r="BE14" i="4"/>
  <c r="AW15" i="4"/>
  <c r="BC15" i="4"/>
  <c r="BE15" i="4"/>
  <c r="AW16" i="4"/>
  <c r="BC16" i="4"/>
  <c r="BE16" i="4"/>
  <c r="AW17" i="4"/>
  <c r="BC17" i="4"/>
  <c r="BE17" i="4"/>
  <c r="AW18" i="4"/>
  <c r="BC18" i="4"/>
  <c r="BE18" i="4"/>
  <c r="AN8" i="4"/>
  <c r="AO8" i="4"/>
  <c r="AN9" i="4"/>
  <c r="AO9" i="4"/>
  <c r="AN10" i="4"/>
  <c r="AO10" i="4"/>
  <c r="AN11" i="4"/>
  <c r="AO11" i="4"/>
  <c r="AN12" i="4"/>
  <c r="AO12" i="4"/>
  <c r="AN13" i="4"/>
  <c r="AO13" i="4"/>
  <c r="AN14" i="4"/>
  <c r="AO14" i="4"/>
  <c r="AN15" i="4"/>
  <c r="AO15" i="4"/>
  <c r="AN16" i="4"/>
  <c r="AO16" i="4"/>
  <c r="AN17" i="4"/>
  <c r="AO17" i="4"/>
  <c r="AN18" i="4"/>
  <c r="AO18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7" i="4"/>
  <c r="BE7" i="4"/>
  <c r="BC7" i="4"/>
  <c r="AW7" i="4"/>
  <c r="AO7" i="4"/>
  <c r="AN7" i="4"/>
  <c r="AA7" i="4"/>
</calcChain>
</file>

<file path=xl/sharedStrings.xml><?xml version="1.0" encoding="utf-8"?>
<sst xmlns="http://schemas.openxmlformats.org/spreadsheetml/2006/main" count="658" uniqueCount="140">
  <si>
    <t>Indicador</t>
  </si>
  <si>
    <t>Dependencia 
Responsable</t>
  </si>
  <si>
    <t>Entidad</t>
  </si>
  <si>
    <t>Meta estratégica</t>
  </si>
  <si>
    <t>Actividad</t>
  </si>
  <si>
    <t>Presupuesto asociado a la actividad</t>
  </si>
  <si>
    <t>Entregable</t>
  </si>
  <si>
    <t xml:space="preserve">Articulación con los Planes del Decreto 612 de 2018 </t>
  </si>
  <si>
    <t>Opción 1</t>
  </si>
  <si>
    <t>Opción 2</t>
  </si>
  <si>
    <t>Opción 3</t>
  </si>
  <si>
    <t>Opción 4</t>
  </si>
  <si>
    <t>Ponderación de la actividad en la meta estratégica</t>
  </si>
  <si>
    <t>Octubre</t>
  </si>
  <si>
    <t>Febrero</t>
  </si>
  <si>
    <t>Noviembre</t>
  </si>
  <si>
    <t>Dependencia Responsable</t>
  </si>
  <si>
    <t>Septiembre</t>
  </si>
  <si>
    <t>Diciembre</t>
  </si>
  <si>
    <t xml:space="preserve">PLAN DE ACCIÓN INSTITUCIONAL </t>
  </si>
  <si>
    <t>PLAN ESTRATÉGICO INSTITUCIONAL</t>
  </si>
  <si>
    <t>Riesgos asociados a la actividad</t>
  </si>
  <si>
    <t>Proyecto de Inversión asociado</t>
  </si>
  <si>
    <t>Actividades del Proyecto de Inversión asociado</t>
  </si>
  <si>
    <t>Política del MIPG asociada</t>
  </si>
  <si>
    <t xml:space="preserve">Articulación con los Proyectos de Inversión </t>
  </si>
  <si>
    <t>-</t>
  </si>
  <si>
    <t>Producto del Proyecto de Inversión asociado</t>
  </si>
  <si>
    <t>¿Es una acción de mejora?</t>
  </si>
  <si>
    <t>NO</t>
  </si>
  <si>
    <t>Mes de entrega</t>
  </si>
  <si>
    <t>Componente PAAC</t>
  </si>
  <si>
    <t>SubComponente
PAAC</t>
  </si>
  <si>
    <t>Cantidad Total por actividad</t>
  </si>
  <si>
    <t>Cantidad Mes
por actividad</t>
  </si>
  <si>
    <t>Monitoreo</t>
  </si>
  <si>
    <t>Seguimiento</t>
  </si>
  <si>
    <t>Avance reportado</t>
  </si>
  <si>
    <t>Fecha de diligenciamiento de la herramienta</t>
  </si>
  <si>
    <t>Avance</t>
  </si>
  <si>
    <t>Oportunidad de la ejecución</t>
  </si>
  <si>
    <t>Calidad de la información</t>
  </si>
  <si>
    <t>Oportunidad del reporte de monitoreo</t>
  </si>
  <si>
    <t>Comentarios y Observaciones por la Oficina Asesora de Planeación</t>
  </si>
  <si>
    <t>Profesional responsable de seguimiento</t>
  </si>
  <si>
    <t>Cantidad</t>
  </si>
  <si>
    <t>% de avance</t>
  </si>
  <si>
    <t>% de avance (Acumulado por actividad)</t>
  </si>
  <si>
    <t>Corroboración de no cambios</t>
  </si>
  <si>
    <t>Fecha Anterior</t>
  </si>
  <si>
    <t>Cant. Ajustada para reportes</t>
  </si>
  <si>
    <t>Si/No</t>
  </si>
  <si>
    <t>Acumulado por Actividad</t>
  </si>
  <si>
    <t>Calificación</t>
  </si>
  <si>
    <t>Cumplió / No Cumplió</t>
  </si>
  <si>
    <t>1) Cantidad de avance</t>
  </si>
  <si>
    <t>3) Análisis cualitativo</t>
  </si>
  <si>
    <t>Cálculo interno</t>
  </si>
  <si>
    <t>Cálculo Interno</t>
  </si>
  <si>
    <t>Pregunta: ¿El reporte de monitoreo (variables del indicador, cantidad ejecutada) está diligenciado correctamente?
SI o NO</t>
  </si>
  <si>
    <t>Pregunta ¿Se describen los avances parciales y totales del indicador y de la actividad objeto de medición?
Si o No</t>
  </si>
  <si>
    <t>Pregunta ¿Se explica el comportamiento (avance o retraso) del indicador o la actividad durante el mes objeto de monitoreo y de manera acumulada? 
Si o No</t>
  </si>
  <si>
    <t>Pregunta ¿Las evidencias permiten establecer o comprobar los avances en la ejecución del indicador y de la actividad?
Si o No</t>
  </si>
  <si>
    <t>Pregunta ¿Las evidencias presentadas cumplen con las condiciones de cantidad y calidad esperadas?
Si o No</t>
  </si>
  <si>
    <t>Acumulado Actividad</t>
  </si>
  <si>
    <t xml:space="preserve">No. </t>
  </si>
  <si>
    <t>PND</t>
  </si>
  <si>
    <t>Secundario</t>
  </si>
  <si>
    <t xml:space="preserve">Principal </t>
  </si>
  <si>
    <t xml:space="preserve">Objetivo </t>
  </si>
  <si>
    <t>Línea</t>
  </si>
  <si>
    <t>Pacto</t>
  </si>
  <si>
    <t>Meta del Cuatrienio</t>
  </si>
  <si>
    <t>Metas</t>
  </si>
  <si>
    <t>Línea Base</t>
  </si>
  <si>
    <t>Unidad de Medida</t>
  </si>
  <si>
    <t>Tipología</t>
  </si>
  <si>
    <t>Periodicidad</t>
  </si>
  <si>
    <t>Fórmula del Indicador</t>
  </si>
  <si>
    <t>Proceso SIG Entidad</t>
  </si>
  <si>
    <t>Dimensión MIPG</t>
  </si>
  <si>
    <t>ODS</t>
  </si>
  <si>
    <t>Objetivo Estratégico Entidad</t>
  </si>
  <si>
    <t>Objetivo Estratégico Sector</t>
  </si>
  <si>
    <t>Dimensión Estratégica</t>
  </si>
  <si>
    <t>Reporte Acumulado</t>
  </si>
  <si>
    <t>Avance mensual</t>
  </si>
  <si>
    <t>Avance acumulado</t>
  </si>
  <si>
    <t>Oportunidad en el reporte del monitoreo</t>
  </si>
  <si>
    <t>Mes de reporte</t>
  </si>
  <si>
    <t>Variable 1
 (o Única Vble)</t>
  </si>
  <si>
    <t>Variable 2</t>
  </si>
  <si>
    <t>Resultado de la Fórmula</t>
  </si>
  <si>
    <t>Avance en la meta de la vigencia 2020</t>
  </si>
  <si>
    <t>Cálculo Interno
Variable 1 (o Única Vble)</t>
  </si>
  <si>
    <t>Cálculo Interno
Variable 2</t>
  </si>
  <si>
    <t>Cálculo Interno
Análisis cualitativo</t>
  </si>
  <si>
    <t>Cálculo Interno Fecha</t>
  </si>
  <si>
    <t>Tipo de indicador</t>
  </si>
  <si>
    <t>Cálculo Interno
Variable 1</t>
  </si>
  <si>
    <t>Cálculo interno
Ponderación de la actividad en la meta estratégica</t>
  </si>
  <si>
    <t>No. 
Meta Estratégica</t>
  </si>
  <si>
    <t>No. Actividad</t>
  </si>
  <si>
    <t>No. 
Entregable</t>
  </si>
  <si>
    <t>1) Reporte Mensual</t>
  </si>
  <si>
    <t>2) Cargue de evidencias</t>
  </si>
  <si>
    <t>Enero</t>
  </si>
  <si>
    <t>Marzo</t>
  </si>
  <si>
    <t>Abril</t>
  </si>
  <si>
    <t>Mayo</t>
  </si>
  <si>
    <t>Junio</t>
  </si>
  <si>
    <t>Julio</t>
  </si>
  <si>
    <t>Agosto</t>
  </si>
  <si>
    <t>Objetivo Estratégico</t>
  </si>
  <si>
    <t>Objetivo del indicador</t>
  </si>
  <si>
    <t>Definición de variables</t>
  </si>
  <si>
    <t>Fuente de información</t>
  </si>
  <si>
    <t>Fecha Línea Base</t>
  </si>
  <si>
    <t>Tendencia</t>
  </si>
  <si>
    <t>Cronograma de participación en el ciclo de gestión pública</t>
  </si>
  <si>
    <t xml:space="preserve">Ejecución </t>
  </si>
  <si>
    <t xml:space="preserve">Cálculo Interno
Programación </t>
  </si>
  <si>
    <t>Código:  SMC-F-18</t>
  </si>
  <si>
    <r>
      <rPr>
        <b/>
        <sz val="12"/>
        <rFont val="Arial"/>
        <family val="2"/>
      </rPr>
      <t>FORMATO:</t>
    </r>
    <r>
      <rPr>
        <sz val="12"/>
        <rFont val="Arial"/>
        <family val="2"/>
      </rPr>
      <t xml:space="preserve"> Herramienta de Monitoreo y Seguimiento a la Planeación Institucional del MVCT
</t>
    </r>
    <r>
      <rPr>
        <b/>
        <sz val="12"/>
        <rFont val="Arial"/>
        <family val="2"/>
      </rPr>
      <t xml:space="preserve">PROCESO: </t>
    </r>
    <r>
      <rPr>
        <sz val="12"/>
        <rFont val="Arial"/>
        <family val="2"/>
      </rPr>
      <t>Seguimiento y mejora continua</t>
    </r>
  </si>
  <si>
    <t>PLAN ESTRATÉGICO INSTITUCIONAL - PEI</t>
  </si>
  <si>
    <t>INDICADORES DE PROCESO - IP</t>
  </si>
  <si>
    <t>Meta</t>
  </si>
  <si>
    <t>2) Cargue de Evidencia</t>
  </si>
  <si>
    <t>Ponderación del entregable en la actividad
(Este porcentaje se asignó en la construcción de la herramienta para cálculos del avance del PAI 2021)</t>
  </si>
  <si>
    <t>Cálculo Interno (SI/NO)</t>
  </si>
  <si>
    <t>Cálculo Interno (Cumplió/No Cumplió)</t>
  </si>
  <si>
    <t>Vigencia Actual</t>
  </si>
  <si>
    <t>Cargar Evidencia</t>
  </si>
  <si>
    <t>Ver evidencia</t>
  </si>
  <si>
    <t>Sin reporte</t>
  </si>
  <si>
    <t>Cargar evidencia</t>
  </si>
  <si>
    <t>Versión:</t>
  </si>
  <si>
    <t>Fecha:</t>
  </si>
  <si>
    <t>Versión: 3.0</t>
  </si>
  <si>
    <t>Fecha: 23/02/2022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</si>
</sst>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%"/>
    <numFmt numFmtId="165" formatCode="0.0"/>
    <numFmt numFmtId="166" formatCode="0.000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0"/>
      <color theme="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1CDDC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</borders>
  <cellStyleXfs count="1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85">
    <xf numFmtId="0" fontId="0" fillId="0" borderId="0" xfId="0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44" fontId="4" fillId="0" borderId="0" xfId="118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</xf>
    <xf numFmtId="0" fontId="17" fillId="6" borderId="2" xfId="0" applyFont="1" applyFill="1" applyBorder="1" applyAlignment="1" applyProtection="1">
      <alignment horizontal="center" vertical="center" wrapText="1"/>
    </xf>
    <xf numFmtId="9" fontId="16" fillId="3" borderId="2" xfId="119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 applyProtection="1">
      <alignment horizontal="center" vertical="center" wrapText="1"/>
    </xf>
    <xf numFmtId="9" fontId="10" fillId="0" borderId="15" xfId="119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9" fontId="18" fillId="0" borderId="15" xfId="119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9" fontId="4" fillId="0" borderId="0" xfId="119" applyFont="1" applyBorder="1" applyAlignment="1" applyProtection="1">
      <alignment horizontal="center" wrapText="1"/>
    </xf>
    <xf numFmtId="44" fontId="7" fillId="3" borderId="2" xfId="118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 applyProtection="1">
      <alignment horizontal="center" vertical="center" wrapText="1"/>
    </xf>
    <xf numFmtId="0" fontId="16" fillId="5" borderId="2" xfId="0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 wrapText="1"/>
    </xf>
    <xf numFmtId="0" fontId="17" fillId="6" borderId="1" xfId="0" applyFont="1" applyFill="1" applyBorder="1" applyAlignment="1" applyProtection="1">
      <alignment horizontal="center" vertical="center" wrapText="1"/>
    </xf>
    <xf numFmtId="14" fontId="10" fillId="0" borderId="15" xfId="0" applyNumberFormat="1" applyFont="1" applyFill="1" applyBorder="1" applyAlignment="1" applyProtection="1">
      <alignment horizontal="center" vertical="center" wrapText="1"/>
    </xf>
    <xf numFmtId="164" fontId="3" fillId="0" borderId="15" xfId="119" applyNumberFormat="1" applyFont="1" applyFill="1" applyBorder="1" applyAlignment="1">
      <alignment horizontal="left" vertical="center" wrapText="1"/>
    </xf>
    <xf numFmtId="9" fontId="10" fillId="0" borderId="15" xfId="119" applyFont="1" applyFill="1" applyBorder="1" applyAlignment="1" applyProtection="1">
      <alignment horizontal="left" vertical="center" wrapText="1"/>
    </xf>
    <xf numFmtId="0" fontId="10" fillId="0" borderId="16" xfId="121" applyNumberFormat="1" applyFont="1" applyFill="1" applyBorder="1" applyAlignment="1" applyProtection="1">
      <alignment horizontal="left" vertical="center" wrapText="1"/>
    </xf>
    <xf numFmtId="0" fontId="10" fillId="0" borderId="15" xfId="0" applyFont="1" applyFill="1" applyBorder="1" applyAlignment="1" applyProtection="1">
      <alignment horizontal="left" vertical="center" wrapText="1"/>
    </xf>
    <xf numFmtId="14" fontId="4" fillId="0" borderId="0" xfId="0" applyNumberFormat="1" applyFont="1" applyFill="1" applyAlignment="1" applyProtection="1">
      <alignment horizont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21" fillId="4" borderId="9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top" wrapText="1"/>
    </xf>
    <xf numFmtId="9" fontId="6" fillId="0" borderId="0" xfId="119" applyFont="1" applyBorder="1" applyAlignment="1" applyProtection="1">
      <alignment horizontal="left" vertical="top" wrapText="1"/>
    </xf>
    <xf numFmtId="0" fontId="22" fillId="0" borderId="0" xfId="0" applyFont="1" applyAlignment="1">
      <alignment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top" wrapText="1"/>
    </xf>
    <xf numFmtId="9" fontId="21" fillId="4" borderId="2" xfId="119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justify" vertical="center" wrapText="1"/>
    </xf>
    <xf numFmtId="0" fontId="3" fillId="0" borderId="15" xfId="0" applyFont="1" applyFill="1" applyBorder="1" applyAlignment="1" applyProtection="1">
      <alignment vertical="center" wrapText="1"/>
    </xf>
    <xf numFmtId="165" fontId="3" fillId="0" borderId="15" xfId="0" applyNumberFormat="1" applyFont="1" applyFill="1" applyBorder="1" applyAlignment="1" applyProtection="1">
      <alignment horizontal="center" vertical="center" wrapText="1"/>
    </xf>
    <xf numFmtId="9" fontId="3" fillId="0" borderId="15" xfId="119" applyFont="1" applyFill="1" applyBorder="1" applyAlignment="1" applyProtection="1">
      <alignment horizontal="center" vertical="center" wrapText="1"/>
    </xf>
    <xf numFmtId="164" fontId="3" fillId="0" borderId="15" xfId="119" applyNumberFormat="1" applyFont="1" applyFill="1" applyBorder="1" applyAlignment="1" applyProtection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15" xfId="119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1" fillId="4" borderId="2" xfId="0" applyFont="1" applyFill="1" applyBorder="1" applyAlignment="1" applyProtection="1">
      <alignment horizontal="center" vertical="center" wrapText="1"/>
    </xf>
    <xf numFmtId="0" fontId="21" fillId="4" borderId="10" xfId="0" applyFont="1" applyFill="1" applyBorder="1" applyAlignment="1" applyProtection="1">
      <alignment horizontal="center" vertical="center" wrapText="1"/>
    </xf>
    <xf numFmtId="0" fontId="20" fillId="5" borderId="2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0" fillId="11" borderId="15" xfId="0" applyFont="1" applyFill="1" applyBorder="1" applyAlignment="1" applyProtection="1">
      <alignment horizontal="left" vertical="center" wrapText="1"/>
    </xf>
    <xf numFmtId="0" fontId="10" fillId="11" borderId="15" xfId="0" applyFont="1" applyFill="1" applyBorder="1" applyAlignment="1" applyProtection="1">
      <alignment horizontal="center" vertical="center" wrapText="1"/>
    </xf>
    <xf numFmtId="0" fontId="10" fillId="7" borderId="15" xfId="0" applyFont="1" applyFill="1" applyBorder="1" applyAlignment="1" applyProtection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165" fontId="3" fillId="11" borderId="15" xfId="0" applyNumberFormat="1" applyFont="1" applyFill="1" applyBorder="1" applyAlignment="1" applyProtection="1">
      <alignment horizontal="center" vertical="center" wrapText="1"/>
    </xf>
    <xf numFmtId="0" fontId="3" fillId="11" borderId="15" xfId="0" applyFont="1" applyFill="1" applyBorder="1" applyAlignment="1" applyProtection="1">
      <alignment horizontal="center" vertical="center" wrapText="1"/>
    </xf>
    <xf numFmtId="165" fontId="3" fillId="7" borderId="1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10" borderId="2" xfId="0" applyFont="1" applyFill="1" applyBorder="1" applyAlignment="1" applyProtection="1">
      <alignment horizontal="center" vertical="center" textRotation="90" wrapText="1"/>
    </xf>
    <xf numFmtId="14" fontId="6" fillId="0" borderId="0" xfId="0" applyNumberFormat="1" applyFont="1" applyAlignment="1">
      <alignment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166" fontId="10" fillId="0" borderId="16" xfId="119" applyNumberFormat="1" applyFont="1" applyFill="1" applyBorder="1" applyAlignment="1" applyProtection="1">
      <alignment horizontal="center" vertical="center" wrapText="1"/>
    </xf>
    <xf numFmtId="166" fontId="4" fillId="0" borderId="15" xfId="0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</xf>
    <xf numFmtId="0" fontId="21" fillId="9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center" wrapText="1"/>
    </xf>
    <xf numFmtId="165" fontId="2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4" fontId="3" fillId="0" borderId="15" xfId="118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9" fontId="10" fillId="0" borderId="16" xfId="119" applyFont="1" applyFill="1" applyBorder="1" applyAlignment="1" applyProtection="1">
      <alignment vertical="center" wrapText="1"/>
    </xf>
    <xf numFmtId="164" fontId="3" fillId="0" borderId="15" xfId="119" applyNumberFormat="1" applyFont="1" applyFill="1" applyBorder="1" applyAlignment="1">
      <alignment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 applyProtection="1">
      <alignment horizontal="center" vertical="center" wrapText="1"/>
    </xf>
    <xf numFmtId="0" fontId="20" fillId="5" borderId="2" xfId="0" applyFont="1" applyFill="1" applyBorder="1" applyAlignment="1" applyProtection="1">
      <alignment horizontal="center" vertical="center" wrapText="1"/>
    </xf>
    <xf numFmtId="0" fontId="21" fillId="4" borderId="10" xfId="0" applyFont="1" applyFill="1" applyBorder="1" applyAlignment="1" applyProtection="1">
      <alignment horizontal="center" vertical="center" wrapText="1"/>
    </xf>
    <xf numFmtId="0" fontId="21" fillId="4" borderId="2" xfId="0" applyFont="1" applyFill="1" applyBorder="1" applyAlignment="1" applyProtection="1">
      <alignment horizontal="center" vertical="center" wrapText="1"/>
    </xf>
    <xf numFmtId="0" fontId="21" fillId="9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1" fillId="10" borderId="2" xfId="0" applyFont="1" applyFill="1" applyBorder="1" applyAlignment="1" applyProtection="1">
      <alignment horizontal="center" vertical="center" textRotation="90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1" fillId="4" borderId="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0" fillId="0" borderId="1" xfId="117" applyFont="1" applyFill="1" applyBorder="1" applyAlignment="1" applyProtection="1">
      <alignment horizontal="center" vertical="center" wrapText="1"/>
    </xf>
    <xf numFmtId="0" fontId="20" fillId="5" borderId="2" xfId="0" applyFont="1" applyFill="1" applyBorder="1" applyAlignment="1" applyProtection="1">
      <alignment horizontal="center" vertical="center" wrapText="1"/>
    </xf>
    <xf numFmtId="0" fontId="20" fillId="5" borderId="18" xfId="0" applyFont="1" applyFill="1" applyBorder="1" applyAlignment="1" applyProtection="1">
      <alignment horizontal="center" vertical="center" wrapText="1"/>
    </xf>
    <xf numFmtId="0" fontId="21" fillId="4" borderId="13" xfId="0" applyFont="1" applyFill="1" applyBorder="1" applyAlignment="1" applyProtection="1">
      <alignment horizontal="center" vertical="center" wrapText="1"/>
    </xf>
    <xf numFmtId="0" fontId="21" fillId="4" borderId="10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9" fontId="21" fillId="4" borderId="9" xfId="119" applyFont="1" applyFill="1" applyBorder="1" applyAlignment="1" applyProtection="1">
      <alignment horizontal="center" vertical="center" wrapText="1"/>
    </xf>
    <xf numFmtId="0" fontId="21" fillId="4" borderId="14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center" vertical="center" wrapText="1"/>
    </xf>
    <xf numFmtId="0" fontId="21" fillId="4" borderId="3" xfId="0" applyFont="1" applyFill="1" applyBorder="1" applyAlignment="1" applyProtection="1">
      <alignment horizontal="center" vertical="center" wrapText="1"/>
    </xf>
    <xf numFmtId="0" fontId="21" fillId="9" borderId="2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 applyProtection="1">
      <alignment horizontal="center" vertical="center" wrapText="1"/>
    </xf>
    <xf numFmtId="0" fontId="20" fillId="3" borderId="10" xfId="0" applyFont="1" applyFill="1" applyBorder="1" applyAlignment="1" applyProtection="1">
      <alignment horizontal="center" vertical="center" wrapText="1"/>
    </xf>
    <xf numFmtId="0" fontId="20" fillId="3" borderId="9" xfId="0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12" xfId="0" applyFont="1" applyFill="1" applyBorder="1" applyAlignment="1" applyProtection="1">
      <alignment horizontal="center" vertical="center" wrapText="1"/>
    </xf>
    <xf numFmtId="0" fontId="21" fillId="9" borderId="14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20" fillId="3" borderId="19" xfId="0" applyFont="1" applyFill="1" applyBorder="1" applyAlignment="1" applyProtection="1">
      <alignment horizontal="center" vertical="center" wrapText="1"/>
    </xf>
    <xf numFmtId="0" fontId="20" fillId="3" borderId="20" xfId="0" applyFont="1" applyFill="1" applyBorder="1" applyAlignment="1" applyProtection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21" fillId="9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 applyProtection="1">
      <alignment horizontal="center" vertical="center" wrapText="1"/>
    </xf>
    <xf numFmtId="14" fontId="14" fillId="4" borderId="2" xfId="0" applyNumberFormat="1" applyFont="1" applyFill="1" applyBorder="1" applyAlignment="1" applyProtection="1">
      <alignment horizontal="center" vertical="center" wrapText="1"/>
    </xf>
    <xf numFmtId="0" fontId="15" fillId="3" borderId="1" xfId="122" applyFont="1" applyFill="1" applyBorder="1" applyAlignment="1" applyProtection="1">
      <alignment horizontal="center" vertical="center" wrapText="1"/>
    </xf>
    <xf numFmtId="9" fontId="15" fillId="3" borderId="1" xfId="119" applyFont="1" applyFill="1" applyBorder="1" applyAlignment="1" applyProtection="1">
      <alignment horizontal="center" vertical="center" wrapText="1"/>
    </xf>
    <xf numFmtId="0" fontId="15" fillId="3" borderId="13" xfId="0" applyFont="1" applyFill="1" applyBorder="1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horizontal="center" vertical="center" wrapText="1"/>
    </xf>
    <xf numFmtId="0" fontId="15" fillId="3" borderId="9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 applyProtection="1">
      <alignment horizontal="center" vertical="center" wrapText="1"/>
    </xf>
    <xf numFmtId="0" fontId="15" fillId="3" borderId="14" xfId="0" applyFont="1" applyFill="1" applyBorder="1" applyAlignment="1" applyProtection="1">
      <alignment horizontal="center" vertical="center" wrapText="1"/>
    </xf>
    <xf numFmtId="0" fontId="15" fillId="3" borderId="11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9" fontId="13" fillId="3" borderId="1" xfId="119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</xf>
    <xf numFmtId="0" fontId="19" fillId="5" borderId="13" xfId="0" applyFont="1" applyFill="1" applyBorder="1" applyAlignment="1" applyProtection="1">
      <alignment horizontal="center" vertical="center" wrapText="1"/>
    </xf>
    <xf numFmtId="0" fontId="19" fillId="5" borderId="9" xfId="0" applyFont="1" applyFill="1" applyBorder="1" applyAlignment="1" applyProtection="1">
      <alignment horizontal="center" vertical="center" wrapText="1"/>
    </xf>
    <xf numFmtId="0" fontId="14" fillId="4" borderId="21" xfId="0" applyFont="1" applyFill="1" applyBorder="1" applyAlignment="1" applyProtection="1">
      <alignment horizontal="center" vertical="center" wrapText="1"/>
    </xf>
    <xf numFmtId="0" fontId="14" fillId="4" borderId="22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3" fillId="9" borderId="18" xfId="0" applyFont="1" applyFill="1" applyBorder="1" applyAlignment="1">
      <alignment horizontal="center" vertical="center" wrapText="1"/>
    </xf>
    <xf numFmtId="14" fontId="21" fillId="9" borderId="2" xfId="0" applyNumberFormat="1" applyFont="1" applyFill="1" applyBorder="1" applyAlignment="1">
      <alignment horizontal="center" vertical="center" wrapText="1"/>
    </xf>
    <xf numFmtId="14" fontId="21" fillId="9" borderId="18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</cellXfs>
  <cellStyles count="12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22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Millares" xfId="121" builtinId="3"/>
    <cellStyle name="Moneda" xfId="118" builtinId="4"/>
    <cellStyle name="Normal" xfId="0" builtinId="0"/>
    <cellStyle name="Normal 2" xfId="117" xr:uid="{00000000-0005-0000-0000-000075000000}"/>
    <cellStyle name="Normal 3 2" xfId="120" xr:uid="{715EBC3D-2C93-4233-AF81-B7FE72D7F4C4}"/>
    <cellStyle name="Porcentaje" xfId="119" builtinId="5"/>
  </cellStyles>
  <dxfs count="1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1496786</xdr:colOff>
      <xdr:row>0</xdr:row>
      <xdr:rowOff>118382</xdr:rowOff>
    </xdr:from>
    <xdr:to>
      <xdr:col>17</xdr:col>
      <xdr:colOff>408213</xdr:colOff>
      <xdr:row>2</xdr:row>
      <xdr:rowOff>136072</xdr:rowOff>
    </xdr:to>
    <xdr:pic>
      <xdr:nvPicPr>
        <xdr:cNvPr id="3" name="Imagen 2" descr="MinVivienda_peque">
          <a:extLst>
            <a:ext uri="{FF2B5EF4-FFF2-40B4-BE49-F238E27FC236}">
              <a16:creationId xmlns:a16="http://schemas.microsoft.com/office/drawing/2014/main" id="{62A63C48-818A-4490-8111-3C646C6E686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86" y="118382"/>
          <a:ext cx="4395106" cy="5619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805543</xdr:colOff>
      <xdr:row>0</xdr:row>
      <xdr:rowOff>104775</xdr:rowOff>
    </xdr:from>
    <xdr:to>
      <xdr:col>1</xdr:col>
      <xdr:colOff>4095749</xdr:colOff>
      <xdr:row>2</xdr:row>
      <xdr:rowOff>136071</xdr:rowOff>
    </xdr:to>
    <xdr:pic>
      <xdr:nvPicPr>
        <xdr:cNvPr id="4" name="Imagen 3" descr="MinVivienda_peque">
          <a:extLst>
            <a:ext uri="{FF2B5EF4-FFF2-40B4-BE49-F238E27FC236}">
              <a16:creationId xmlns:a16="http://schemas.microsoft.com/office/drawing/2014/main" id="{A04C816A-04A3-4E41-8D52-9D7EDAB1C02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3" y="104775"/>
          <a:ext cx="4297135" cy="5755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1265464</xdr:colOff>
      <xdr:row>0</xdr:row>
      <xdr:rowOff>172810</xdr:rowOff>
    </xdr:from>
    <xdr:to>
      <xdr:col>13</xdr:col>
      <xdr:colOff>122464</xdr:colOff>
      <xdr:row>2</xdr:row>
      <xdr:rowOff>95249</xdr:rowOff>
    </xdr:to>
    <xdr:pic>
      <xdr:nvPicPr>
        <xdr:cNvPr id="3" name="Imagen 2" descr="MinVivienda_peque">
          <a:extLst>
            <a:ext uri="{FF2B5EF4-FFF2-40B4-BE49-F238E27FC236}">
              <a16:creationId xmlns:a16="http://schemas.microsoft.com/office/drawing/2014/main" id="{B614F30E-1C9E-4E9F-8E69-6E0B782483E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0643" y="172810"/>
          <a:ext cx="3292928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etit/AppData/Local/Microsoft/Windows/INetCache/Content.Outlook/JDU1KL57/Copia%20de%20FORMATO%20CAPTURA%20INFORMACI&#211;N%20PLANEACI&#211;N%20ESTRAT&#201;GICA%202020%202.0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FORMATO"/>
      <sheetName val="Ele_Entidad"/>
      <sheetName val="Ele_Dep_MVCT"/>
      <sheetName val="PES_FNA_NUEVO"/>
      <sheetName val="PES_FNA_AJUSTE"/>
      <sheetName val="PES_CRA_NUEVO"/>
      <sheetName val="PES_CRA_AJUSTE"/>
      <sheetName val="PES_SECTOR_AJUSTE"/>
      <sheetName val="PES_SECTOR_NUEVO"/>
      <sheetName val="PEI_MVCT_AJUSTE"/>
      <sheetName val="PEI_MVCT_NUEVO"/>
      <sheetName val="REPOSITORIO_PEI_PRELIMINAR"/>
      <sheetName val="FORMATO PAI"/>
      <sheetName val="PROYECTOS"/>
      <sheetName val="LISTA_PROYECTOS"/>
      <sheetName val="DEP_PROYECTOS"/>
      <sheetName val="PRODUCTO_Act"/>
      <sheetName val="Objeto_Prod"/>
      <sheetName val="Proyecto_Objetivo"/>
      <sheetName val="REPOSITORIO_PAI_PRELIMINAR"/>
      <sheetName val="BASE_GRÁFICO"/>
      <sheetName val="PES 2019-2022"/>
      <sheetName val="Plan Estratégico Institucional"/>
      <sheetName val="LISTAS"/>
      <sheetName val="ListasProyecto"/>
      <sheetName val="Proyecto_Presupuesto"/>
      <sheetName val="Procesos_Riesgos"/>
      <sheetName val="Hoja1"/>
      <sheetName val="Hoja2"/>
      <sheetName val="Hoja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31">
          <cell r="C31" t="str">
            <v>DM - Despacho del Ministro</v>
          </cell>
        </row>
        <row r="32">
          <cell r="C32" t="str">
            <v xml:space="preserve">OAP - Oficina Asesora de Planeación </v>
          </cell>
        </row>
        <row r="33">
          <cell r="C33" t="str">
            <v>GGRP - Grupo Gestión de Recursos y Presupuesto</v>
          </cell>
        </row>
        <row r="34">
          <cell r="C34" t="str">
            <v>GSPND - Grupo de Seguimiento al Plan Nacional de Desarrollo</v>
          </cell>
        </row>
        <row r="35">
          <cell r="C35" t="str">
            <v>GSPI - Grupo de Seguimiento a Proyectos de Inversión</v>
          </cell>
        </row>
        <row r="36">
          <cell r="C36" t="str">
            <v>OAJ - Oficina Asesora Jurídica</v>
          </cell>
        </row>
        <row r="37">
          <cell r="C37" t="str">
            <v>GC - Grupo de Conceptos</v>
          </cell>
        </row>
        <row r="38">
          <cell r="C38" t="str">
            <v>GPJ - Grupo de procesos Judiciales</v>
          </cell>
        </row>
        <row r="39">
          <cell r="C39" t="str">
            <v xml:space="preserve">GAC - Grupo de Acciones Constitucionales </v>
          </cell>
        </row>
        <row r="40">
          <cell r="C40" t="str">
            <v>GSC - Grupo de Seguimiento y Control</v>
          </cell>
        </row>
        <row r="41">
          <cell r="C41" t="str">
            <v>OTIC - Oficina de tecnologías de la Información y Comunicaciones</v>
          </cell>
        </row>
        <row r="42">
          <cell r="C42" t="str">
            <v>OCI - Oficina de Control Interno</v>
          </cell>
        </row>
        <row r="43">
          <cell r="C43" t="str">
            <v>GCE - Grupo de Comunicaciones Estratégicas</v>
          </cell>
        </row>
        <row r="44">
          <cell r="C44" t="str">
            <v>DVV - Despacho del Viceministro de Vivienda</v>
          </cell>
        </row>
        <row r="45">
          <cell r="C45" t="str">
            <v>DSH - Dirección del Sistema Habitacional</v>
          </cell>
        </row>
        <row r="46">
          <cell r="C46" t="str">
            <v>GTSP - Grupo de Titulación y Saneamiento Predial</v>
          </cell>
        </row>
        <row r="47">
          <cell r="C47" t="str">
            <v>DIVIS - Dirección de Inversiones en Vivienda de Interés Social</v>
          </cell>
        </row>
        <row r="48">
          <cell r="C48" t="str">
            <v>SSFV - Subdirección del Subsidio Familiar de Vivienda</v>
          </cell>
        </row>
        <row r="49">
          <cell r="C49" t="str">
            <v>SPAT - Subdirección de Promoción y Apoyo Técnico</v>
          </cell>
        </row>
        <row r="50">
          <cell r="C50" t="str">
            <v>DEUT - Dirección de Espacio Urbano y Territorial</v>
          </cell>
        </row>
        <row r="51">
          <cell r="C51" t="str">
            <v>SPDUT - Subdirección de Políticas de Desarrollo Urbano y Territorial</v>
          </cell>
        </row>
        <row r="52">
          <cell r="C52" t="str">
            <v>SATOUI - Subdirección de Asistencia Técnica y Operaciones Urbanas Integrales</v>
          </cell>
        </row>
        <row r="53">
          <cell r="C53" t="str">
            <v>DVAS - Despacho del Viceministro de Agua y Saneamiento</v>
          </cell>
        </row>
        <row r="54">
          <cell r="C54" t="str">
            <v>DP - Dirección de Programas</v>
          </cell>
        </row>
        <row r="55">
          <cell r="C55" t="str">
            <v>SP - Subdirección de Proyectos</v>
          </cell>
        </row>
        <row r="56">
          <cell r="C56" t="str">
            <v>GEP - Grupo de Evaluación de Proyectos</v>
          </cell>
        </row>
        <row r="57">
          <cell r="C57" t="str">
            <v>SGE - Subdirección de Gestión Empresarial</v>
          </cell>
        </row>
        <row r="58">
          <cell r="C58" t="str">
            <v>SEP - Subdirección de Estructuración de Programas</v>
          </cell>
        </row>
        <row r="59">
          <cell r="C59" t="str">
            <v>DDS - Dirección de Desarrollo Sectorial</v>
          </cell>
        </row>
        <row r="60">
          <cell r="C60" t="str">
            <v>GPS - Grupo de Política Sectorial</v>
          </cell>
        </row>
        <row r="61">
          <cell r="C61" t="str">
            <v>GMSGP - Grupo de Monitoreo del Sistema General de Participaciones en APySB</v>
          </cell>
        </row>
        <row r="62">
          <cell r="C62" t="str">
            <v>GDS - Grupo de Desarrollo Sostenible</v>
          </cell>
        </row>
        <row r="63">
          <cell r="C63" t="str">
            <v>DSG - Despacho Secretaría General</v>
          </cell>
        </row>
        <row r="64">
          <cell r="C64" t="str">
            <v>GTH - Grupo de Talento Humano</v>
          </cell>
        </row>
        <row r="65">
          <cell r="C65" t="str">
            <v xml:space="preserve">GCID - Grupo de Control Interno Disciplinario </v>
          </cell>
        </row>
        <row r="66">
          <cell r="C66" t="str">
            <v>SSA - Subdirección de Servicios Administrativos</v>
          </cell>
        </row>
        <row r="67">
          <cell r="C67" t="str">
            <v>GAUA - Grupo de Atención al Usuario y Archivo</v>
          </cell>
        </row>
        <row r="68">
          <cell r="C68" t="str">
            <v xml:space="preserve">GC - Grupo de Contratos </v>
          </cell>
        </row>
        <row r="69">
          <cell r="C69" t="str">
            <v>GRF - Grupo de Recursos Físicos</v>
          </cell>
        </row>
        <row r="70">
          <cell r="C70" t="str">
            <v>GSTAI - Grupo de Soporte Técnico y Apoyo Informático</v>
          </cell>
        </row>
        <row r="71">
          <cell r="C71" t="str">
            <v>SFP - Subdirección de Finanzas y Presupuesto</v>
          </cell>
        </row>
        <row r="72">
          <cell r="C72" t="str">
            <v>GPC - Grupo de Presupuesto y Cuentas</v>
          </cell>
        </row>
        <row r="73">
          <cell r="C73" t="str">
            <v>GT - Grupo de Tesorería</v>
          </cell>
        </row>
        <row r="74">
          <cell r="C74" t="str">
            <v>GC - Grupo de Contabilidad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6C7FC-B7DE-451B-B58A-AF13D957F7E8}">
  <sheetPr>
    <tabColor theme="4"/>
  </sheetPr>
  <dimension ref="A1:BJ36"/>
  <sheetViews>
    <sheetView showGridLines="0" tabSelected="1" topLeftCell="AW1" zoomScale="70" zoomScaleNormal="70" zoomScaleSheetLayoutView="85" zoomScalePageLayoutView="125" workbookViewId="0">
      <selection activeCell="BD9" sqref="BD9"/>
    </sheetView>
  </sheetViews>
  <sheetFormatPr baseColWidth="10" defaultColWidth="10.85546875" defaultRowHeight="14.25" x14ac:dyDescent="0.2"/>
  <cols>
    <col min="1" max="1" width="17.85546875" style="31" hidden="1" customWidth="1"/>
    <col min="2" max="2" width="17.140625" style="32" hidden="1" customWidth="1"/>
    <col min="3" max="3" width="21" style="32" hidden="1" customWidth="1"/>
    <col min="4" max="4" width="26.140625" style="32" hidden="1" customWidth="1"/>
    <col min="5" max="5" width="28.85546875" style="32" hidden="1" customWidth="1"/>
    <col min="6" max="6" width="26" style="32" hidden="1" customWidth="1"/>
    <col min="7" max="7" width="36" style="32" hidden="1" customWidth="1"/>
    <col min="8" max="8" width="17.7109375" style="32" hidden="1" customWidth="1"/>
    <col min="9" max="9" width="16.7109375" style="32" hidden="1" customWidth="1"/>
    <col min="10" max="10" width="16" style="32" hidden="1" customWidth="1"/>
    <col min="11" max="11" width="17.7109375" style="32" hidden="1" customWidth="1"/>
    <col min="12" max="12" width="8.5703125" style="32" customWidth="1"/>
    <col min="13" max="13" width="25.140625" style="32" customWidth="1"/>
    <col min="14" max="14" width="25.28515625" style="32" customWidth="1"/>
    <col min="15" max="15" width="16" style="32" customWidth="1"/>
    <col min="16" max="16" width="16" style="32" hidden="1" customWidth="1"/>
    <col min="17" max="18" width="16" style="32" customWidth="1"/>
    <col min="19" max="20" width="14" style="1" hidden="1" customWidth="1"/>
    <col min="21" max="21" width="14" style="1" customWidth="1"/>
    <col min="22" max="22" width="14" style="1" hidden="1" customWidth="1"/>
    <col min="23" max="23" width="13.140625" style="1" customWidth="1"/>
    <col min="24" max="24" width="20.28515625" style="1" customWidth="1"/>
    <col min="25" max="25" width="17.140625" style="65" hidden="1" customWidth="1"/>
    <col min="26" max="26" width="13.7109375" style="34" customWidth="1"/>
    <col min="27" max="28" width="18.42578125" style="34" customWidth="1"/>
    <col min="29" max="30" width="20" style="35" hidden="1" customWidth="1"/>
    <col min="31" max="31" width="26.42578125" style="35" customWidth="1"/>
    <col min="32" max="33" width="18.42578125" style="35" customWidth="1"/>
    <col min="34" max="35" width="20.28515625" style="35" customWidth="1"/>
    <col min="36" max="36" width="20.42578125" style="35" customWidth="1"/>
    <col min="37" max="37" width="20.42578125" style="36" customWidth="1"/>
    <col min="38" max="39" width="20.42578125" style="41" hidden="1" customWidth="1"/>
    <col min="40" max="40" width="20.42578125" style="41" customWidth="1"/>
    <col min="41" max="42" width="18.140625" style="36" customWidth="1"/>
    <col min="43" max="44" width="18.140625" style="36" hidden="1" customWidth="1"/>
    <col min="45" max="45" width="18.140625" style="36" customWidth="1"/>
    <col min="46" max="46" width="18.140625" style="37" customWidth="1"/>
    <col min="47" max="49" width="20.140625" style="36" customWidth="1"/>
    <col min="50" max="50" width="20.140625" style="37" customWidth="1"/>
    <col min="51" max="51" width="20.140625" style="36" customWidth="1"/>
    <col min="52" max="52" width="20.140625" style="36" hidden="1" customWidth="1"/>
    <col min="53" max="57" width="20.140625" style="36" customWidth="1"/>
    <col min="58" max="58" width="20.140625" style="37" customWidth="1"/>
    <col min="59" max="59" width="20.140625" style="36" customWidth="1"/>
    <col min="60" max="60" width="20.140625" style="36" hidden="1" customWidth="1"/>
    <col min="61" max="61" width="27.42578125" style="36" customWidth="1"/>
    <col min="62" max="62" width="26.85546875" style="36" customWidth="1"/>
    <col min="63" max="16384" width="10.85546875" style="31"/>
  </cols>
  <sheetData>
    <row r="1" spans="1:62" s="72" customFormat="1" ht="21" customHeight="1" x14ac:dyDescent="0.2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89" t="s">
        <v>123</v>
      </c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93" t="s">
        <v>138</v>
      </c>
      <c r="BJ1" s="93"/>
    </row>
    <row r="2" spans="1:62" s="72" customFormat="1" ht="21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93" t="s">
        <v>139</v>
      </c>
      <c r="BJ2" s="93"/>
    </row>
    <row r="3" spans="1:62" s="72" customFormat="1" ht="21" customHeight="1" x14ac:dyDescent="0.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93" t="s">
        <v>122</v>
      </c>
      <c r="BJ3" s="93"/>
    </row>
    <row r="4" spans="1:62" s="38" customFormat="1" ht="21.75" customHeight="1" x14ac:dyDescent="0.2">
      <c r="A4" s="113" t="s">
        <v>124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5"/>
      <c r="Y4" s="103" t="s">
        <v>98</v>
      </c>
      <c r="Z4" s="108" t="s">
        <v>35</v>
      </c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10"/>
      <c r="AO4" s="96" t="s">
        <v>36</v>
      </c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84"/>
      <c r="BI4" s="84"/>
      <c r="BJ4" s="33"/>
    </row>
    <row r="5" spans="1:62" s="38" customFormat="1" ht="21.75" customHeight="1" x14ac:dyDescent="0.2">
      <c r="A5" s="103" t="s">
        <v>2</v>
      </c>
      <c r="B5" s="103" t="s">
        <v>84</v>
      </c>
      <c r="C5" s="103" t="s">
        <v>83</v>
      </c>
      <c r="D5" s="103" t="s">
        <v>82</v>
      </c>
      <c r="E5" s="123" t="s">
        <v>66</v>
      </c>
      <c r="F5" s="124"/>
      <c r="G5" s="125"/>
      <c r="H5" s="116" t="s">
        <v>81</v>
      </c>
      <c r="I5" s="118"/>
      <c r="J5" s="103" t="s">
        <v>80</v>
      </c>
      <c r="K5" s="103" t="s">
        <v>79</v>
      </c>
      <c r="L5" s="103" t="s">
        <v>65</v>
      </c>
      <c r="M5" s="103" t="s">
        <v>0</v>
      </c>
      <c r="N5" s="103" t="s">
        <v>78</v>
      </c>
      <c r="O5" s="103" t="s">
        <v>77</v>
      </c>
      <c r="P5" s="103" t="s">
        <v>76</v>
      </c>
      <c r="Q5" s="103" t="s">
        <v>75</v>
      </c>
      <c r="R5" s="103" t="s">
        <v>74</v>
      </c>
      <c r="S5" s="116" t="s">
        <v>73</v>
      </c>
      <c r="T5" s="117"/>
      <c r="U5" s="117"/>
      <c r="V5" s="118"/>
      <c r="W5" s="103" t="s">
        <v>72</v>
      </c>
      <c r="X5" s="103" t="s">
        <v>1</v>
      </c>
      <c r="Y5" s="106"/>
      <c r="Z5" s="108" t="s">
        <v>104</v>
      </c>
      <c r="AA5" s="109"/>
      <c r="AB5" s="109"/>
      <c r="AC5" s="109"/>
      <c r="AD5" s="109"/>
      <c r="AE5" s="110"/>
      <c r="AF5" s="108" t="s">
        <v>85</v>
      </c>
      <c r="AG5" s="109"/>
      <c r="AH5" s="110"/>
      <c r="AI5" s="119" t="s">
        <v>105</v>
      </c>
      <c r="AJ5" s="120"/>
      <c r="AK5" s="111" t="s">
        <v>56</v>
      </c>
      <c r="AL5" s="94" t="s">
        <v>96</v>
      </c>
      <c r="AM5" s="94" t="s">
        <v>97</v>
      </c>
      <c r="AN5" s="111" t="s">
        <v>38</v>
      </c>
      <c r="AO5" s="100" t="s">
        <v>86</v>
      </c>
      <c r="AP5" s="101"/>
      <c r="AQ5" s="101"/>
      <c r="AR5" s="101"/>
      <c r="AS5" s="101"/>
      <c r="AT5" s="102"/>
      <c r="AU5" s="96" t="s">
        <v>87</v>
      </c>
      <c r="AV5" s="97"/>
      <c r="AW5" s="97"/>
      <c r="AX5" s="99"/>
      <c r="AY5" s="91" t="s">
        <v>40</v>
      </c>
      <c r="AZ5" s="94" t="s">
        <v>58</v>
      </c>
      <c r="BA5" s="98" t="s">
        <v>41</v>
      </c>
      <c r="BB5" s="98"/>
      <c r="BC5" s="98"/>
      <c r="BD5" s="98"/>
      <c r="BE5" s="98"/>
      <c r="BF5" s="98"/>
      <c r="BG5" s="98" t="s">
        <v>88</v>
      </c>
      <c r="BH5" s="94" t="s">
        <v>58</v>
      </c>
      <c r="BI5" s="91" t="s">
        <v>43</v>
      </c>
      <c r="BJ5" s="91" t="s">
        <v>44</v>
      </c>
    </row>
    <row r="6" spans="1:62" s="38" customFormat="1" ht="56.25" customHeight="1" x14ac:dyDescent="0.2">
      <c r="A6" s="104"/>
      <c r="B6" s="104"/>
      <c r="C6" s="104"/>
      <c r="D6" s="104"/>
      <c r="E6" s="86" t="s">
        <v>71</v>
      </c>
      <c r="F6" s="86" t="s">
        <v>70</v>
      </c>
      <c r="G6" s="86" t="s">
        <v>69</v>
      </c>
      <c r="H6" s="86" t="s">
        <v>68</v>
      </c>
      <c r="I6" s="86" t="s">
        <v>67</v>
      </c>
      <c r="J6" s="104"/>
      <c r="K6" s="104"/>
      <c r="L6" s="104"/>
      <c r="M6" s="104"/>
      <c r="N6" s="104"/>
      <c r="O6" s="104"/>
      <c r="P6" s="104"/>
      <c r="Q6" s="104"/>
      <c r="R6" s="104"/>
      <c r="S6" s="86">
        <v>2019</v>
      </c>
      <c r="T6" s="86">
        <v>2020</v>
      </c>
      <c r="U6" s="86" t="s">
        <v>131</v>
      </c>
      <c r="V6" s="86">
        <v>2022</v>
      </c>
      <c r="W6" s="104"/>
      <c r="X6" s="104"/>
      <c r="Y6" s="107"/>
      <c r="Z6" s="87" t="s">
        <v>89</v>
      </c>
      <c r="AA6" s="87" t="s">
        <v>90</v>
      </c>
      <c r="AB6" s="87" t="s">
        <v>91</v>
      </c>
      <c r="AC6" s="83" t="s">
        <v>99</v>
      </c>
      <c r="AD6" s="83" t="s">
        <v>95</v>
      </c>
      <c r="AE6" s="87" t="s">
        <v>92</v>
      </c>
      <c r="AF6" s="87" t="s">
        <v>90</v>
      </c>
      <c r="AG6" s="87" t="s">
        <v>91</v>
      </c>
      <c r="AH6" s="87" t="s">
        <v>92</v>
      </c>
      <c r="AI6" s="121"/>
      <c r="AJ6" s="122"/>
      <c r="AK6" s="112"/>
      <c r="AL6" s="105"/>
      <c r="AM6" s="105"/>
      <c r="AN6" s="112"/>
      <c r="AO6" s="85" t="s">
        <v>90</v>
      </c>
      <c r="AP6" s="85" t="s">
        <v>91</v>
      </c>
      <c r="AQ6" s="83" t="s">
        <v>94</v>
      </c>
      <c r="AR6" s="83" t="s">
        <v>95</v>
      </c>
      <c r="AS6" s="85" t="s">
        <v>92</v>
      </c>
      <c r="AT6" s="42" t="s">
        <v>93</v>
      </c>
      <c r="AU6" s="85" t="s">
        <v>90</v>
      </c>
      <c r="AV6" s="85" t="s">
        <v>91</v>
      </c>
      <c r="AW6" s="85" t="s">
        <v>92</v>
      </c>
      <c r="AX6" s="42" t="s">
        <v>93</v>
      </c>
      <c r="AY6" s="92"/>
      <c r="AZ6" s="95"/>
      <c r="BA6" s="88" t="s">
        <v>59</v>
      </c>
      <c r="BB6" s="88" t="s">
        <v>60</v>
      </c>
      <c r="BC6" s="88" t="s">
        <v>61</v>
      </c>
      <c r="BD6" s="88" t="s">
        <v>62</v>
      </c>
      <c r="BE6" s="88" t="s">
        <v>63</v>
      </c>
      <c r="BF6" s="42" t="s">
        <v>53</v>
      </c>
      <c r="BG6" s="91"/>
      <c r="BH6" s="95"/>
      <c r="BI6" s="92"/>
      <c r="BJ6" s="92"/>
    </row>
    <row r="7" spans="1:62" ht="27.75" customHeight="1" x14ac:dyDescent="0.2">
      <c r="A7" s="43"/>
      <c r="B7" s="30"/>
      <c r="C7" s="44"/>
      <c r="D7" s="44"/>
      <c r="E7" s="44"/>
      <c r="F7" s="44"/>
      <c r="G7" s="44"/>
      <c r="H7" s="44"/>
      <c r="I7" s="44"/>
      <c r="J7" s="44"/>
      <c r="K7" s="44"/>
      <c r="L7" s="30"/>
      <c r="M7" s="57"/>
      <c r="N7" s="30"/>
      <c r="O7" s="30"/>
      <c r="P7" s="30"/>
      <c r="Q7" s="30"/>
      <c r="R7" s="30"/>
      <c r="S7" s="30"/>
      <c r="T7" s="30"/>
      <c r="U7" s="30"/>
      <c r="V7" s="30"/>
      <c r="W7" s="30"/>
      <c r="X7" s="57"/>
      <c r="Y7" s="49"/>
      <c r="Z7" s="76" t="s">
        <v>106</v>
      </c>
      <c r="AA7" s="62"/>
      <c r="AB7" s="62"/>
      <c r="AC7" s="46"/>
      <c r="AD7" s="46"/>
      <c r="AE7" s="46"/>
      <c r="AF7" s="46"/>
      <c r="AG7" s="46"/>
      <c r="AH7" s="46"/>
      <c r="AI7" s="75" t="s">
        <v>132</v>
      </c>
      <c r="AJ7" s="75" t="s">
        <v>133</v>
      </c>
      <c r="AK7" s="63" t="s">
        <v>134</v>
      </c>
      <c r="AL7" s="39"/>
      <c r="AM7" s="39"/>
      <c r="AN7" s="39" t="s">
        <v>134</v>
      </c>
      <c r="AO7" s="64"/>
      <c r="AP7" s="64"/>
      <c r="AQ7" s="46"/>
      <c r="AR7" s="46"/>
      <c r="AS7" s="46"/>
      <c r="AT7" s="47"/>
      <c r="AU7" s="46"/>
      <c r="AV7" s="46"/>
      <c r="AW7" s="46"/>
      <c r="AX7" s="47"/>
      <c r="AY7" s="11"/>
      <c r="AZ7" s="11"/>
      <c r="BA7" s="11"/>
      <c r="BB7" s="11"/>
      <c r="BC7" s="11"/>
      <c r="BD7" s="11"/>
      <c r="BE7" s="11"/>
      <c r="BF7" s="12"/>
      <c r="BG7" s="13"/>
      <c r="BH7" s="11"/>
      <c r="BI7" s="48"/>
      <c r="BJ7" s="28"/>
    </row>
    <row r="8" spans="1:62" ht="27.75" customHeight="1" x14ac:dyDescent="0.2">
      <c r="A8" s="43"/>
      <c r="B8" s="30"/>
      <c r="C8" s="40"/>
      <c r="D8" s="40"/>
      <c r="E8" s="40"/>
      <c r="F8" s="40"/>
      <c r="G8" s="40"/>
      <c r="H8" s="40"/>
      <c r="I8" s="40"/>
      <c r="J8" s="40"/>
      <c r="K8" s="40"/>
      <c r="L8" s="40"/>
      <c r="M8" s="57"/>
      <c r="N8" s="40"/>
      <c r="O8" s="40"/>
      <c r="P8" s="40"/>
      <c r="Q8" s="40"/>
      <c r="R8" s="40"/>
      <c r="S8" s="40"/>
      <c r="T8" s="40"/>
      <c r="U8" s="40"/>
      <c r="V8" s="40"/>
      <c r="W8" s="40"/>
      <c r="X8" s="57"/>
      <c r="Y8" s="57"/>
      <c r="Z8" s="76" t="s">
        <v>14</v>
      </c>
      <c r="AA8" s="62"/>
      <c r="AB8" s="62"/>
      <c r="AC8" s="46"/>
      <c r="AD8" s="46"/>
      <c r="AE8" s="46"/>
      <c r="AF8" s="46"/>
      <c r="AG8" s="46"/>
      <c r="AH8" s="46"/>
      <c r="AI8" s="75" t="s">
        <v>132</v>
      </c>
      <c r="AJ8" s="75" t="s">
        <v>133</v>
      </c>
      <c r="AK8" s="63" t="s">
        <v>134</v>
      </c>
      <c r="AL8" s="68"/>
      <c r="AM8" s="68"/>
      <c r="AN8" s="68" t="s">
        <v>134</v>
      </c>
      <c r="AO8" s="64"/>
      <c r="AP8" s="64"/>
      <c r="AQ8" s="46"/>
      <c r="AR8" s="46"/>
      <c r="AS8" s="46"/>
      <c r="AT8" s="47"/>
      <c r="AU8" s="46"/>
      <c r="AV8" s="46"/>
      <c r="AW8" s="46"/>
      <c r="AX8" s="47"/>
      <c r="AY8" s="11"/>
      <c r="AZ8" s="11"/>
      <c r="BA8" s="11"/>
      <c r="BB8" s="11"/>
      <c r="BC8" s="11"/>
      <c r="BD8" s="11"/>
      <c r="BE8" s="11"/>
      <c r="BF8" s="12"/>
      <c r="BG8" s="13"/>
      <c r="BH8" s="11"/>
      <c r="BI8" s="48"/>
      <c r="BJ8" s="28"/>
    </row>
    <row r="9" spans="1:62" ht="27.75" customHeight="1" x14ac:dyDescent="0.2">
      <c r="A9" s="43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57"/>
      <c r="N9" s="40"/>
      <c r="O9" s="40"/>
      <c r="P9" s="40"/>
      <c r="Q9" s="40"/>
      <c r="R9" s="40"/>
      <c r="S9" s="40"/>
      <c r="T9" s="40"/>
      <c r="U9" s="40"/>
      <c r="V9" s="40"/>
      <c r="W9" s="40"/>
      <c r="X9" s="57"/>
      <c r="Y9" s="57"/>
      <c r="Z9" s="76" t="s">
        <v>107</v>
      </c>
      <c r="AA9" s="62"/>
      <c r="AB9" s="62"/>
      <c r="AC9" s="46"/>
      <c r="AD9" s="46"/>
      <c r="AE9" s="46"/>
      <c r="AF9" s="46"/>
      <c r="AG9" s="46"/>
      <c r="AH9" s="46"/>
      <c r="AI9" s="75" t="s">
        <v>132</v>
      </c>
      <c r="AJ9" s="75" t="s">
        <v>133</v>
      </c>
      <c r="AK9" s="63" t="s">
        <v>134</v>
      </c>
      <c r="AL9" s="68"/>
      <c r="AM9" s="68"/>
      <c r="AN9" s="68" t="s">
        <v>134</v>
      </c>
      <c r="AO9" s="64"/>
      <c r="AP9" s="64"/>
      <c r="AQ9" s="46"/>
      <c r="AR9" s="46"/>
      <c r="AS9" s="46"/>
      <c r="AT9" s="47"/>
      <c r="AU9" s="46"/>
      <c r="AV9" s="46"/>
      <c r="AW9" s="46"/>
      <c r="AX9" s="47"/>
      <c r="AY9" s="11"/>
      <c r="AZ9" s="11"/>
      <c r="BA9" s="11"/>
      <c r="BB9" s="11"/>
      <c r="BC9" s="11"/>
      <c r="BD9" s="11"/>
      <c r="BE9" s="11"/>
      <c r="BF9" s="12"/>
      <c r="BG9" s="13"/>
      <c r="BH9" s="11"/>
      <c r="BI9" s="48"/>
      <c r="BJ9" s="28"/>
    </row>
    <row r="10" spans="1:62" ht="27.75" customHeight="1" x14ac:dyDescent="0.2">
      <c r="A10" s="43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57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57"/>
      <c r="Y10" s="57"/>
      <c r="Z10" s="76" t="s">
        <v>108</v>
      </c>
      <c r="AA10" s="62"/>
      <c r="AB10" s="62"/>
      <c r="AC10" s="46"/>
      <c r="AD10" s="46"/>
      <c r="AE10" s="46"/>
      <c r="AF10" s="46"/>
      <c r="AG10" s="46"/>
      <c r="AH10" s="46"/>
      <c r="AI10" s="75" t="s">
        <v>132</v>
      </c>
      <c r="AJ10" s="75" t="s">
        <v>133</v>
      </c>
      <c r="AK10" s="63" t="s">
        <v>134</v>
      </c>
      <c r="AL10" s="68"/>
      <c r="AM10" s="68"/>
      <c r="AN10" s="68" t="s">
        <v>134</v>
      </c>
      <c r="AO10" s="64"/>
      <c r="AP10" s="64"/>
      <c r="AQ10" s="46"/>
      <c r="AR10" s="46"/>
      <c r="AS10" s="46"/>
      <c r="AT10" s="47"/>
      <c r="AU10" s="46"/>
      <c r="AV10" s="46"/>
      <c r="AW10" s="46"/>
      <c r="AX10" s="47"/>
      <c r="AY10" s="11"/>
      <c r="AZ10" s="11"/>
      <c r="BA10" s="11"/>
      <c r="BB10" s="11"/>
      <c r="BC10" s="11"/>
      <c r="BD10" s="11"/>
      <c r="BE10" s="11"/>
      <c r="BF10" s="12"/>
      <c r="BG10" s="13"/>
      <c r="BH10" s="11"/>
      <c r="BI10" s="48"/>
      <c r="BJ10" s="28"/>
    </row>
    <row r="11" spans="1:62" ht="27.75" customHeight="1" x14ac:dyDescent="0.2">
      <c r="A11" s="43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57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57"/>
      <c r="Y11" s="57"/>
      <c r="Z11" s="76" t="s">
        <v>109</v>
      </c>
      <c r="AA11" s="62"/>
      <c r="AB11" s="62"/>
      <c r="AC11" s="46"/>
      <c r="AD11" s="46"/>
      <c r="AE11" s="46"/>
      <c r="AF11" s="46"/>
      <c r="AG11" s="46"/>
      <c r="AH11" s="46"/>
      <c r="AI11" s="75" t="s">
        <v>132</v>
      </c>
      <c r="AJ11" s="75" t="s">
        <v>133</v>
      </c>
      <c r="AK11" s="63" t="s">
        <v>134</v>
      </c>
      <c r="AL11" s="68"/>
      <c r="AM11" s="68"/>
      <c r="AN11" s="68" t="s">
        <v>134</v>
      </c>
      <c r="AO11" s="64"/>
      <c r="AP11" s="64"/>
      <c r="AQ11" s="46"/>
      <c r="AR11" s="46"/>
      <c r="AS11" s="46"/>
      <c r="AT11" s="47"/>
      <c r="AU11" s="46"/>
      <c r="AV11" s="46"/>
      <c r="AW11" s="46"/>
      <c r="AX11" s="47"/>
      <c r="AY11" s="11"/>
      <c r="AZ11" s="11"/>
      <c r="BA11" s="11"/>
      <c r="BB11" s="11"/>
      <c r="BC11" s="11"/>
      <c r="BD11" s="11"/>
      <c r="BE11" s="11"/>
      <c r="BF11" s="12"/>
      <c r="BG11" s="13"/>
      <c r="BH11" s="11"/>
      <c r="BI11" s="48"/>
      <c r="BJ11" s="28"/>
    </row>
    <row r="12" spans="1:62" ht="27.75" customHeight="1" x14ac:dyDescent="0.2">
      <c r="A12" s="43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57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57"/>
      <c r="Y12" s="57"/>
      <c r="Z12" s="76" t="s">
        <v>110</v>
      </c>
      <c r="AA12" s="62"/>
      <c r="AB12" s="62"/>
      <c r="AC12" s="46"/>
      <c r="AD12" s="46"/>
      <c r="AE12" s="46"/>
      <c r="AF12" s="46"/>
      <c r="AG12" s="46"/>
      <c r="AH12" s="46"/>
      <c r="AI12" s="75" t="s">
        <v>132</v>
      </c>
      <c r="AJ12" s="75" t="s">
        <v>133</v>
      </c>
      <c r="AK12" s="63" t="s">
        <v>134</v>
      </c>
      <c r="AL12" s="68"/>
      <c r="AM12" s="68"/>
      <c r="AN12" s="68" t="s">
        <v>134</v>
      </c>
      <c r="AO12" s="64"/>
      <c r="AP12" s="64"/>
      <c r="AQ12" s="46"/>
      <c r="AR12" s="46"/>
      <c r="AS12" s="46"/>
      <c r="AT12" s="47"/>
      <c r="AU12" s="46"/>
      <c r="AV12" s="46"/>
      <c r="AW12" s="46"/>
      <c r="AX12" s="47"/>
      <c r="AY12" s="11"/>
      <c r="AZ12" s="11"/>
      <c r="BA12" s="11"/>
      <c r="BB12" s="11"/>
      <c r="BC12" s="11"/>
      <c r="BD12" s="11"/>
      <c r="BE12" s="11"/>
      <c r="BF12" s="12"/>
      <c r="BG12" s="13"/>
      <c r="BH12" s="11"/>
      <c r="BI12" s="48"/>
      <c r="BJ12" s="28"/>
    </row>
    <row r="13" spans="1:62" ht="27.75" customHeight="1" x14ac:dyDescent="0.2">
      <c r="A13" s="43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57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57"/>
      <c r="Y13" s="57"/>
      <c r="Z13" s="76" t="s">
        <v>111</v>
      </c>
      <c r="AA13" s="62"/>
      <c r="AB13" s="62"/>
      <c r="AC13" s="46"/>
      <c r="AD13" s="46"/>
      <c r="AE13" s="46"/>
      <c r="AF13" s="46"/>
      <c r="AG13" s="46"/>
      <c r="AH13" s="46"/>
      <c r="AI13" s="75" t="s">
        <v>132</v>
      </c>
      <c r="AJ13" s="75" t="s">
        <v>133</v>
      </c>
      <c r="AK13" s="63" t="s">
        <v>134</v>
      </c>
      <c r="AL13" s="68"/>
      <c r="AM13" s="68"/>
      <c r="AN13" s="68" t="s">
        <v>134</v>
      </c>
      <c r="AO13" s="64"/>
      <c r="AP13" s="64"/>
      <c r="AQ13" s="46"/>
      <c r="AR13" s="46"/>
      <c r="AS13" s="46"/>
      <c r="AT13" s="47"/>
      <c r="AU13" s="46"/>
      <c r="AV13" s="46"/>
      <c r="AW13" s="46"/>
      <c r="AX13" s="47"/>
      <c r="AY13" s="11"/>
      <c r="AZ13" s="11"/>
      <c r="BA13" s="11"/>
      <c r="BB13" s="11"/>
      <c r="BC13" s="11"/>
      <c r="BD13" s="11"/>
      <c r="BE13" s="11"/>
      <c r="BF13" s="12"/>
      <c r="BG13" s="13"/>
      <c r="BH13" s="11"/>
      <c r="BI13" s="48"/>
      <c r="BJ13" s="28"/>
    </row>
    <row r="14" spans="1:62" ht="27.75" customHeight="1" x14ac:dyDescent="0.2">
      <c r="A14" s="43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57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57"/>
      <c r="Y14" s="57"/>
      <c r="Z14" s="76" t="s">
        <v>112</v>
      </c>
      <c r="AA14" s="62"/>
      <c r="AB14" s="62"/>
      <c r="AC14" s="46"/>
      <c r="AD14" s="46"/>
      <c r="AE14" s="46"/>
      <c r="AF14" s="46"/>
      <c r="AG14" s="46"/>
      <c r="AH14" s="46"/>
      <c r="AI14" s="75" t="s">
        <v>132</v>
      </c>
      <c r="AJ14" s="75" t="s">
        <v>133</v>
      </c>
      <c r="AK14" s="63" t="s">
        <v>134</v>
      </c>
      <c r="AL14" s="68"/>
      <c r="AM14" s="68"/>
      <c r="AN14" s="68" t="s">
        <v>134</v>
      </c>
      <c r="AO14" s="64"/>
      <c r="AP14" s="64"/>
      <c r="AQ14" s="46"/>
      <c r="AR14" s="46"/>
      <c r="AS14" s="46"/>
      <c r="AT14" s="47"/>
      <c r="AU14" s="46"/>
      <c r="AV14" s="46"/>
      <c r="AW14" s="46"/>
      <c r="AX14" s="47"/>
      <c r="AY14" s="11"/>
      <c r="AZ14" s="11"/>
      <c r="BA14" s="11"/>
      <c r="BB14" s="11"/>
      <c r="BC14" s="11"/>
      <c r="BD14" s="11"/>
      <c r="BE14" s="11"/>
      <c r="BF14" s="12"/>
      <c r="BG14" s="13"/>
      <c r="BH14" s="11"/>
      <c r="BI14" s="48"/>
      <c r="BJ14" s="28"/>
    </row>
    <row r="15" spans="1:62" ht="27.75" customHeight="1" x14ac:dyDescent="0.2">
      <c r="A15" s="43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57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57"/>
      <c r="Y15" s="57"/>
      <c r="Z15" s="76" t="s">
        <v>17</v>
      </c>
      <c r="AA15" s="62"/>
      <c r="AB15" s="62"/>
      <c r="AC15" s="46"/>
      <c r="AD15" s="46"/>
      <c r="AE15" s="46"/>
      <c r="AF15" s="46"/>
      <c r="AG15" s="46"/>
      <c r="AH15" s="46"/>
      <c r="AI15" s="75" t="s">
        <v>132</v>
      </c>
      <c r="AJ15" s="75" t="s">
        <v>133</v>
      </c>
      <c r="AK15" s="63" t="s">
        <v>134</v>
      </c>
      <c r="AL15" s="68"/>
      <c r="AM15" s="68"/>
      <c r="AN15" s="68" t="s">
        <v>134</v>
      </c>
      <c r="AO15" s="64"/>
      <c r="AP15" s="64"/>
      <c r="AQ15" s="46"/>
      <c r="AR15" s="46"/>
      <c r="AS15" s="46"/>
      <c r="AT15" s="47"/>
      <c r="AU15" s="46"/>
      <c r="AV15" s="46"/>
      <c r="AW15" s="46"/>
      <c r="AX15" s="47"/>
      <c r="AY15" s="11"/>
      <c r="AZ15" s="11"/>
      <c r="BA15" s="11"/>
      <c r="BB15" s="11"/>
      <c r="BC15" s="11"/>
      <c r="BD15" s="11"/>
      <c r="BE15" s="11"/>
      <c r="BF15" s="12"/>
      <c r="BG15" s="13"/>
      <c r="BH15" s="11"/>
      <c r="BI15" s="48"/>
      <c r="BJ15" s="28"/>
    </row>
    <row r="16" spans="1:62" ht="27.75" customHeight="1" x14ac:dyDescent="0.2">
      <c r="A16" s="43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57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57"/>
      <c r="Y16" s="57"/>
      <c r="Z16" s="76" t="s">
        <v>13</v>
      </c>
      <c r="AA16" s="62"/>
      <c r="AB16" s="62"/>
      <c r="AC16" s="46"/>
      <c r="AD16" s="46"/>
      <c r="AE16" s="46"/>
      <c r="AF16" s="46"/>
      <c r="AG16" s="46"/>
      <c r="AH16" s="46"/>
      <c r="AI16" s="75" t="s">
        <v>132</v>
      </c>
      <c r="AJ16" s="75" t="s">
        <v>133</v>
      </c>
      <c r="AK16" s="63" t="s">
        <v>134</v>
      </c>
      <c r="AL16" s="68"/>
      <c r="AM16" s="68"/>
      <c r="AN16" s="68" t="s">
        <v>134</v>
      </c>
      <c r="AO16" s="64"/>
      <c r="AP16" s="64"/>
      <c r="AQ16" s="46"/>
      <c r="AR16" s="46"/>
      <c r="AS16" s="46"/>
      <c r="AT16" s="47"/>
      <c r="AU16" s="46"/>
      <c r="AV16" s="46"/>
      <c r="AW16" s="46"/>
      <c r="AX16" s="47"/>
      <c r="AY16" s="11"/>
      <c r="AZ16" s="11"/>
      <c r="BA16" s="11"/>
      <c r="BB16" s="11"/>
      <c r="BC16" s="11"/>
      <c r="BD16" s="11"/>
      <c r="BE16" s="11"/>
      <c r="BF16" s="12"/>
      <c r="BG16" s="13"/>
      <c r="BH16" s="11"/>
      <c r="BI16" s="48"/>
      <c r="BJ16" s="28"/>
    </row>
    <row r="17" spans="1:62" ht="27.75" customHeight="1" x14ac:dyDescent="0.2">
      <c r="A17" s="43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57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57"/>
      <c r="Y17" s="57"/>
      <c r="Z17" s="76" t="s">
        <v>15</v>
      </c>
      <c r="AA17" s="62"/>
      <c r="AB17" s="62"/>
      <c r="AC17" s="46"/>
      <c r="AD17" s="46"/>
      <c r="AE17" s="46"/>
      <c r="AF17" s="46"/>
      <c r="AG17" s="46"/>
      <c r="AH17" s="46"/>
      <c r="AI17" s="75" t="s">
        <v>132</v>
      </c>
      <c r="AJ17" s="75" t="s">
        <v>133</v>
      </c>
      <c r="AK17" s="63" t="s">
        <v>134</v>
      </c>
      <c r="AL17" s="68"/>
      <c r="AM17" s="68"/>
      <c r="AN17" s="68" t="s">
        <v>134</v>
      </c>
      <c r="AO17" s="64"/>
      <c r="AP17" s="64"/>
      <c r="AQ17" s="46"/>
      <c r="AR17" s="46"/>
      <c r="AS17" s="46"/>
      <c r="AT17" s="47"/>
      <c r="AU17" s="46"/>
      <c r="AV17" s="46"/>
      <c r="AW17" s="46"/>
      <c r="AX17" s="47"/>
      <c r="AY17" s="11"/>
      <c r="AZ17" s="11"/>
      <c r="BA17" s="11"/>
      <c r="BB17" s="11"/>
      <c r="BC17" s="11"/>
      <c r="BD17" s="11"/>
      <c r="BE17" s="11"/>
      <c r="BF17" s="12"/>
      <c r="BG17" s="13"/>
      <c r="BH17" s="11"/>
      <c r="BI17" s="48"/>
      <c r="BJ17" s="28"/>
    </row>
    <row r="18" spans="1:62" ht="27.75" customHeight="1" x14ac:dyDescent="0.2">
      <c r="A18" s="43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57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57"/>
      <c r="Y18" s="57"/>
      <c r="Z18" s="76" t="s">
        <v>18</v>
      </c>
      <c r="AA18" s="62"/>
      <c r="AB18" s="62"/>
      <c r="AC18" s="46"/>
      <c r="AD18" s="46"/>
      <c r="AE18" s="46"/>
      <c r="AF18" s="46"/>
      <c r="AG18" s="46"/>
      <c r="AH18" s="46"/>
      <c r="AI18" s="75" t="s">
        <v>132</v>
      </c>
      <c r="AJ18" s="75" t="s">
        <v>133</v>
      </c>
      <c r="AK18" s="63" t="s">
        <v>134</v>
      </c>
      <c r="AL18" s="68"/>
      <c r="AM18" s="68"/>
      <c r="AN18" s="68" t="s">
        <v>134</v>
      </c>
      <c r="AO18" s="64"/>
      <c r="AP18" s="64"/>
      <c r="AQ18" s="46"/>
      <c r="AR18" s="46"/>
      <c r="AS18" s="46"/>
      <c r="AT18" s="47"/>
      <c r="AU18" s="46"/>
      <c r="AV18" s="46"/>
      <c r="AW18" s="46"/>
      <c r="AX18" s="47"/>
      <c r="AY18" s="11"/>
      <c r="AZ18" s="11"/>
      <c r="BA18" s="11"/>
      <c r="BB18" s="11"/>
      <c r="BC18" s="11"/>
      <c r="BD18" s="11"/>
      <c r="BE18" s="11"/>
      <c r="BF18" s="12"/>
      <c r="BG18" s="13"/>
      <c r="BH18" s="11"/>
      <c r="BI18" s="48"/>
      <c r="BJ18" s="28"/>
    </row>
    <row r="19" spans="1:62" ht="27.75" customHeight="1" x14ac:dyDescent="0.2">
      <c r="A19" s="61" t="s">
        <v>26</v>
      </c>
      <c r="B19" s="61" t="s">
        <v>26</v>
      </c>
      <c r="C19" s="61" t="s">
        <v>26</v>
      </c>
      <c r="D19" s="61" t="s">
        <v>26</v>
      </c>
      <c r="E19" s="61" t="s">
        <v>26</v>
      </c>
      <c r="F19" s="61" t="s">
        <v>26</v>
      </c>
      <c r="G19" s="61" t="s">
        <v>26</v>
      </c>
      <c r="H19" s="61" t="s">
        <v>26</v>
      </c>
      <c r="I19" s="61" t="s">
        <v>26</v>
      </c>
      <c r="J19" s="61" t="s">
        <v>26</v>
      </c>
      <c r="K19" s="61" t="s">
        <v>26</v>
      </c>
      <c r="L19" s="61" t="s">
        <v>26</v>
      </c>
      <c r="M19" s="61" t="s">
        <v>26</v>
      </c>
      <c r="N19" s="61" t="s">
        <v>26</v>
      </c>
      <c r="O19" s="61" t="s">
        <v>26</v>
      </c>
      <c r="P19" s="61" t="s">
        <v>26</v>
      </c>
      <c r="Q19" s="61" t="s">
        <v>26</v>
      </c>
      <c r="R19" s="61" t="s">
        <v>26</v>
      </c>
      <c r="S19" s="61" t="s">
        <v>26</v>
      </c>
      <c r="T19" s="61" t="s">
        <v>26</v>
      </c>
      <c r="U19" s="61" t="s">
        <v>26</v>
      </c>
      <c r="V19" s="61" t="s">
        <v>26</v>
      </c>
      <c r="W19" s="61" t="s">
        <v>26</v>
      </c>
      <c r="X19" s="61" t="s">
        <v>26</v>
      </c>
      <c r="Y19" s="61" t="s">
        <v>26</v>
      </c>
      <c r="Z19" s="61" t="s">
        <v>26</v>
      </c>
      <c r="AA19" s="61" t="s">
        <v>26</v>
      </c>
      <c r="AB19" s="61" t="s">
        <v>26</v>
      </c>
      <c r="AC19" s="61" t="s">
        <v>26</v>
      </c>
      <c r="AD19" s="61" t="s">
        <v>26</v>
      </c>
      <c r="AE19" s="61" t="s">
        <v>26</v>
      </c>
      <c r="AF19" s="61" t="s">
        <v>26</v>
      </c>
      <c r="AG19" s="61" t="s">
        <v>26</v>
      </c>
      <c r="AH19" s="61" t="s">
        <v>26</v>
      </c>
      <c r="AI19" s="61" t="s">
        <v>26</v>
      </c>
      <c r="AJ19" s="61" t="s">
        <v>26</v>
      </c>
      <c r="AK19" s="61" t="s">
        <v>26</v>
      </c>
      <c r="AL19" s="61" t="s">
        <v>26</v>
      </c>
      <c r="AM19" s="61" t="s">
        <v>26</v>
      </c>
      <c r="AN19" s="61" t="s">
        <v>26</v>
      </c>
      <c r="AO19" s="61" t="s">
        <v>26</v>
      </c>
      <c r="AP19" s="61" t="s">
        <v>26</v>
      </c>
      <c r="AQ19" s="61" t="s">
        <v>26</v>
      </c>
      <c r="AR19" s="61" t="s">
        <v>26</v>
      </c>
      <c r="AS19" s="61" t="s">
        <v>26</v>
      </c>
      <c r="AT19" s="61" t="s">
        <v>26</v>
      </c>
      <c r="AU19" s="61" t="s">
        <v>26</v>
      </c>
      <c r="AV19" s="61" t="s">
        <v>26</v>
      </c>
      <c r="AW19" s="61" t="s">
        <v>26</v>
      </c>
      <c r="AX19" s="61" t="s">
        <v>26</v>
      </c>
      <c r="AY19" s="61" t="s">
        <v>26</v>
      </c>
      <c r="AZ19" s="61" t="s">
        <v>26</v>
      </c>
      <c r="BA19" s="61" t="s">
        <v>26</v>
      </c>
      <c r="BB19" s="61" t="s">
        <v>26</v>
      </c>
      <c r="BC19" s="61" t="s">
        <v>26</v>
      </c>
      <c r="BD19" s="61" t="s">
        <v>26</v>
      </c>
      <c r="BE19" s="61" t="s">
        <v>26</v>
      </c>
      <c r="BF19" s="61" t="s">
        <v>26</v>
      </c>
      <c r="BG19" s="61" t="s">
        <v>26</v>
      </c>
      <c r="BH19" s="61" t="s">
        <v>26</v>
      </c>
      <c r="BI19" s="61" t="s">
        <v>26</v>
      </c>
      <c r="BJ19" s="61" t="s">
        <v>26</v>
      </c>
    </row>
    <row r="25" spans="1:62" x14ac:dyDescent="0.2">
      <c r="Z25" s="31"/>
    </row>
    <row r="26" spans="1:62" x14ac:dyDescent="0.2">
      <c r="Z26" s="31"/>
    </row>
    <row r="27" spans="1:62" x14ac:dyDescent="0.2">
      <c r="Z27" s="31"/>
    </row>
    <row r="28" spans="1:62" x14ac:dyDescent="0.2">
      <c r="Z28" s="31"/>
    </row>
    <row r="29" spans="1:62" x14ac:dyDescent="0.2">
      <c r="Z29" s="31"/>
    </row>
    <row r="30" spans="1:62" x14ac:dyDescent="0.2">
      <c r="Z30" s="31"/>
    </row>
    <row r="31" spans="1:62" x14ac:dyDescent="0.2">
      <c r="Z31" s="31"/>
    </row>
    <row r="32" spans="1:62" x14ac:dyDescent="0.2">
      <c r="Z32" s="31"/>
    </row>
    <row r="33" spans="26:26" x14ac:dyDescent="0.2">
      <c r="Z33" s="31"/>
    </row>
    <row r="34" spans="26:26" x14ac:dyDescent="0.2">
      <c r="Z34" s="31"/>
    </row>
    <row r="35" spans="26:26" x14ac:dyDescent="0.2">
      <c r="Z35" s="31"/>
    </row>
    <row r="36" spans="26:26" x14ac:dyDescent="0.2">
      <c r="Z36" s="31"/>
    </row>
  </sheetData>
  <autoFilter ref="A6:BJ19" xr:uid="{071BC287-35CE-40A0-B693-741FB9CEB153}"/>
  <mergeCells count="43">
    <mergeCell ref="X5:X6"/>
    <mergeCell ref="L5:L6"/>
    <mergeCell ref="M5:M6"/>
    <mergeCell ref="N5:N6"/>
    <mergeCell ref="O5:O6"/>
    <mergeCell ref="P5:P6"/>
    <mergeCell ref="E5:G5"/>
    <mergeCell ref="H5:I5"/>
    <mergeCell ref="J5:J6"/>
    <mergeCell ref="K5:K6"/>
    <mergeCell ref="W5:W6"/>
    <mergeCell ref="B5:B6"/>
    <mergeCell ref="C5:C6"/>
    <mergeCell ref="AM5:AM6"/>
    <mergeCell ref="AL5:AL6"/>
    <mergeCell ref="Y4:Y6"/>
    <mergeCell ref="Z4:AN4"/>
    <mergeCell ref="AN5:AN6"/>
    <mergeCell ref="Z5:AE5"/>
    <mergeCell ref="AF5:AH5"/>
    <mergeCell ref="AK5:AK6"/>
    <mergeCell ref="A4:X4"/>
    <mergeCell ref="Q5:Q6"/>
    <mergeCell ref="R5:R6"/>
    <mergeCell ref="S5:V5"/>
    <mergeCell ref="AI5:AJ6"/>
    <mergeCell ref="D5:D6"/>
    <mergeCell ref="Z1:BH3"/>
    <mergeCell ref="A1:Y3"/>
    <mergeCell ref="BI5:BI6"/>
    <mergeCell ref="BJ5:BJ6"/>
    <mergeCell ref="BI1:BJ1"/>
    <mergeCell ref="BI2:BJ2"/>
    <mergeCell ref="BI3:BJ3"/>
    <mergeCell ref="AZ5:AZ6"/>
    <mergeCell ref="AO4:BG4"/>
    <mergeCell ref="BH5:BH6"/>
    <mergeCell ref="BA5:BF5"/>
    <mergeCell ref="BG5:BG6"/>
    <mergeCell ref="AU5:AX5"/>
    <mergeCell ref="AY5:AY6"/>
    <mergeCell ref="AO5:AT5"/>
    <mergeCell ref="A5:A6"/>
  </mergeCells>
  <conditionalFormatting sqref="AY7:AY18">
    <cfRule type="containsBlanks" dxfId="126" priority="179">
      <formula>LEN(TRIM(AY7))=0</formula>
    </cfRule>
    <cfRule type="cellIs" dxfId="125" priority="180" operator="between">
      <formula>0.95</formula>
      <formula>1</formula>
    </cfRule>
    <cfRule type="cellIs" dxfId="124" priority="181" operator="between">
      <formula>0.8</formula>
      <formula>0.949999999999999</formula>
    </cfRule>
    <cfRule type="cellIs" dxfId="123" priority="182" operator="between">
      <formula>0</formula>
      <formula>0.79999999999999</formula>
    </cfRule>
    <cfRule type="containsText" dxfId="122" priority="183" operator="containsText" text="No Cumplió">
      <formula>NOT(ISERROR(SEARCH("No Cumplió",AY7)))</formula>
    </cfRule>
    <cfRule type="containsText" dxfId="121" priority="184" operator="containsText" text="Cumplió">
      <formula>NOT(ISERROR(SEARCH("Cumplió",AY7)))</formula>
    </cfRule>
    <cfRule type="containsText" dxfId="120" priority="185" operator="containsText" text="NO">
      <formula>NOT(ISERROR(SEARCH("NO",AY7)))</formula>
    </cfRule>
    <cfRule type="containsText" dxfId="119" priority="186" operator="containsText" text="SI">
      <formula>NOT(ISERROR(SEARCH("SI",AY7)))</formula>
    </cfRule>
  </conditionalFormatting>
  <conditionalFormatting sqref="BA7:BE18">
    <cfRule type="cellIs" dxfId="118" priority="172" operator="between">
      <formula>0.95</formula>
      <formula>1</formula>
    </cfRule>
    <cfRule type="cellIs" dxfId="117" priority="173" operator="between">
      <formula>0.8</formula>
      <formula>0.949999999999999</formula>
    </cfRule>
    <cfRule type="cellIs" dxfId="116" priority="174" operator="between">
      <formula>0</formula>
      <formula>0.79999999999999</formula>
    </cfRule>
    <cfRule type="containsText" dxfId="115" priority="175" operator="containsText" text="No Cumplió">
      <formula>NOT(ISERROR(SEARCH("No Cumplió",BA7)))</formula>
    </cfRule>
    <cfRule type="containsText" dxfId="114" priority="176" operator="containsText" text="Cumplió">
      <formula>NOT(ISERROR(SEARCH("Cumplió",BA7)))</formula>
    </cfRule>
    <cfRule type="containsText" dxfId="113" priority="177" operator="containsText" text="NO">
      <formula>NOT(ISERROR(SEARCH("NO",BA7)))</formula>
    </cfRule>
    <cfRule type="containsText" dxfId="112" priority="178" operator="containsText" text="SI">
      <formula>NOT(ISERROR(SEARCH("SI",BA7)))</formula>
    </cfRule>
  </conditionalFormatting>
  <conditionalFormatting sqref="BA7:BE18">
    <cfRule type="containsBlanks" dxfId="111" priority="171">
      <formula>LEN(TRIM(BA7))=0</formula>
    </cfRule>
  </conditionalFormatting>
  <conditionalFormatting sqref="BG7:BG18">
    <cfRule type="containsBlanks" dxfId="110" priority="137">
      <formula>LEN(TRIM(BG7))=0</formula>
    </cfRule>
    <cfRule type="cellIs" dxfId="109" priority="138" operator="between">
      <formula>0.95</formula>
      <formula>1</formula>
    </cfRule>
    <cfRule type="cellIs" dxfId="108" priority="139" operator="between">
      <formula>0.8</formula>
      <formula>0.949999999999999</formula>
    </cfRule>
    <cfRule type="cellIs" dxfId="107" priority="140" operator="between">
      <formula>0</formula>
      <formula>0.79999999999999</formula>
    </cfRule>
    <cfRule type="containsText" dxfId="106" priority="141" operator="containsText" text="No Cumplió">
      <formula>NOT(ISERROR(SEARCH("No Cumplió",BG7)))</formula>
    </cfRule>
    <cfRule type="containsText" dxfId="105" priority="142" operator="containsText" text="Cumplió">
      <formula>NOT(ISERROR(SEARCH("Cumplió",BG7)))</formula>
    </cfRule>
    <cfRule type="containsText" dxfId="104" priority="143" operator="containsText" text="NO">
      <formula>NOT(ISERROR(SEARCH("NO",BG7)))</formula>
    </cfRule>
    <cfRule type="containsText" dxfId="103" priority="144" operator="containsText" text="SI">
      <formula>NOT(ISERROR(SEARCH("SI",BG7)))</formula>
    </cfRule>
  </conditionalFormatting>
  <conditionalFormatting sqref="BF7:BF18">
    <cfRule type="containsBlanks" dxfId="102" priority="145">
      <formula>LEN(TRIM(BF7))=0</formula>
    </cfRule>
    <cfRule type="cellIs" dxfId="101" priority="146" operator="between">
      <formula>0.95</formula>
      <formula>1</formula>
    </cfRule>
    <cfRule type="cellIs" dxfId="100" priority="147" operator="between">
      <formula>0.8</formula>
      <formula>0.949999999999999</formula>
    </cfRule>
    <cfRule type="cellIs" dxfId="99" priority="148" operator="between">
      <formula>0</formula>
      <formula>0.79999999999999</formula>
    </cfRule>
    <cfRule type="containsText" dxfId="98" priority="149" operator="containsText" text="No Cumplió">
      <formula>NOT(ISERROR(SEARCH("No Cumplió",BF7)))</formula>
    </cfRule>
    <cfRule type="containsText" dxfId="97" priority="150" operator="containsText" text="Cumplió">
      <formula>NOT(ISERROR(SEARCH("Cumplió",BF7)))</formula>
    </cfRule>
    <cfRule type="containsText" dxfId="96" priority="151" operator="containsText" text="NO">
      <formula>NOT(ISERROR(SEARCH("NO",BF7)))</formula>
    </cfRule>
    <cfRule type="containsText" dxfId="95" priority="152" operator="containsText" text="SI">
      <formula>NOT(ISERROR(SEARCH("SI",BF7)))</formula>
    </cfRule>
  </conditionalFormatting>
  <conditionalFormatting sqref="AF7:AJ18">
    <cfRule type="containsErrors" dxfId="94" priority="136">
      <formula>ISERROR(AF7)</formula>
    </cfRule>
  </conditionalFormatting>
  <dataValidations count="3">
    <dataValidation type="list" allowBlank="1" showInputMessage="1" showErrorMessage="1" sqref="BG7:BG18" xr:uid="{450ECBC4-7B99-4847-B9F3-7F90C3318A8E}">
      <formula1>"Cumplió,No Cumplió"</formula1>
    </dataValidation>
    <dataValidation type="list" allowBlank="1" showInputMessage="1" showErrorMessage="1" sqref="BA7:BE18 AY7:AY18" xr:uid="{F063472D-0AC3-41CC-B3F2-8DF7B8A0DF4E}">
      <formula1>"SI,NO"</formula1>
    </dataValidation>
    <dataValidation type="list" allowBlank="1" showInputMessage="1" showErrorMessage="1" sqref="BJ7:BJ18" xr:uid="{0198ABDB-01F7-4468-BDF2-C319B5626E07}">
      <formula1>"Angélica Moreno (Amoreno),Wisner Suárez (WGSuarez),Maria A. Petit (MPetit),Sebastián Bobadilla (JBobadilla)"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BL20"/>
  <sheetViews>
    <sheetView showGridLines="0" zoomScale="28" zoomScaleNormal="28" zoomScaleSheetLayoutView="85" zoomScalePageLayoutView="125" workbookViewId="0">
      <pane ySplit="6" topLeftCell="A7" activePane="bottomLeft" state="frozen"/>
      <selection activeCell="D1" sqref="D1"/>
      <selection pane="bottomLeft" activeCell="Q74" sqref="Q74"/>
    </sheetView>
  </sheetViews>
  <sheetFormatPr baseColWidth="10" defaultColWidth="10.85546875" defaultRowHeight="14.25" x14ac:dyDescent="0.2"/>
  <cols>
    <col min="1" max="1" width="15.140625" style="2" customWidth="1"/>
    <col min="2" max="2" width="62.85546875" style="1" customWidth="1"/>
    <col min="3" max="3" width="16.7109375" style="1" customWidth="1"/>
    <col min="4" max="4" width="13.85546875" style="1" customWidth="1"/>
    <col min="5" max="5" width="18" style="2" customWidth="1"/>
    <col min="6" max="6" width="15.28515625" style="3" customWidth="1"/>
    <col min="7" max="7" width="20.140625" style="3" hidden="1" customWidth="1"/>
    <col min="8" max="8" width="12.85546875" style="50" customWidth="1"/>
    <col min="9" max="9" width="40.28515625" style="2" customWidth="1"/>
    <col min="10" max="10" width="23.42578125" style="4" hidden="1" customWidth="1"/>
    <col min="11" max="11" width="19.5703125" style="2" hidden="1" customWidth="1"/>
    <col min="12" max="12" width="19" style="2" hidden="1" customWidth="1"/>
    <col min="13" max="13" width="22.28515625" style="2" hidden="1" customWidth="1"/>
    <col min="14" max="15" width="28.85546875" style="2" hidden="1" customWidth="1"/>
    <col min="16" max="16" width="13.28515625" style="2" customWidth="1"/>
    <col min="17" max="17" width="20.5703125" style="2" customWidth="1"/>
    <col min="18" max="19" width="16.7109375" style="2" customWidth="1"/>
    <col min="20" max="20" width="12.7109375" style="2" customWidth="1"/>
    <col min="21" max="21" width="17.5703125" style="2" customWidth="1"/>
    <col min="22" max="22" width="22.140625" style="2" hidden="1" customWidth="1"/>
    <col min="23" max="24" width="15" style="2" hidden="1" customWidth="1"/>
    <col min="25" max="25" width="35.7109375" style="2" customWidth="1"/>
    <col min="26" max="27" width="18.85546875" style="2" hidden="1" customWidth="1"/>
    <col min="28" max="31" width="15" style="2" hidden="1" customWidth="1"/>
    <col min="32" max="32" width="14.85546875" style="14" customWidth="1"/>
    <col min="33" max="33" width="11.140625" style="14" customWidth="1"/>
    <col min="34" max="34" width="14.85546875" style="14" hidden="1" customWidth="1"/>
    <col min="35" max="35" width="14.42578125" style="15" customWidth="1"/>
    <col min="36" max="37" width="17.28515625" style="15" customWidth="1"/>
    <col min="38" max="38" width="36.28515625" style="14" customWidth="1"/>
    <col min="39" max="40" width="21.42578125" style="15" hidden="1" customWidth="1"/>
    <col min="41" max="41" width="21.42578125" style="29" customWidth="1"/>
    <col min="42" max="42" width="13.85546875" style="14" customWidth="1"/>
    <col min="43" max="43" width="13.85546875" style="14" hidden="1" customWidth="1"/>
    <col min="44" max="44" width="13.85546875" style="14" customWidth="1"/>
    <col min="45" max="45" width="13.85546875" style="14" hidden="1" customWidth="1"/>
    <col min="46" max="46" width="13.85546875" style="14" customWidth="1"/>
    <col min="47" max="47" width="12.42578125" style="14" customWidth="1"/>
    <col min="48" max="49" width="12.42578125" style="14" hidden="1" customWidth="1"/>
    <col min="50" max="50" width="12.42578125" style="14" customWidth="1"/>
    <col min="51" max="51" width="17.5703125" style="14" customWidth="1"/>
    <col min="52" max="55" width="14.42578125" style="14" customWidth="1"/>
    <col min="56" max="56" width="15.85546875" style="16" customWidth="1"/>
    <col min="57" max="57" width="14.7109375" style="14" hidden="1" customWidth="1"/>
    <col min="58" max="58" width="12.42578125" style="14" customWidth="1"/>
    <col min="59" max="59" width="19" style="14" customWidth="1"/>
    <col min="60" max="60" width="19" style="14" hidden="1" customWidth="1"/>
    <col min="61" max="61" width="16.140625" style="14" hidden="1" customWidth="1"/>
    <col min="62" max="62" width="16.140625" style="14" customWidth="1"/>
    <col min="63" max="63" width="33.85546875" style="14" customWidth="1"/>
    <col min="64" max="64" width="24.28515625" style="14" customWidth="1"/>
    <col min="65" max="65" width="17.7109375" style="2" customWidth="1"/>
    <col min="66" max="16384" width="10.85546875" style="2"/>
  </cols>
  <sheetData>
    <row r="1" spans="1:64" s="72" customFormat="1" ht="21" customHeight="1" x14ac:dyDescent="0.2">
      <c r="A1" s="90"/>
      <c r="B1" s="90"/>
      <c r="C1" s="90"/>
      <c r="D1" s="89" t="s">
        <v>123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93" t="s">
        <v>136</v>
      </c>
      <c r="BL1" s="93"/>
    </row>
    <row r="2" spans="1:64" s="72" customFormat="1" ht="21" customHeight="1" x14ac:dyDescent="0.2">
      <c r="A2" s="90"/>
      <c r="B2" s="90"/>
      <c r="C2" s="90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93" t="s">
        <v>137</v>
      </c>
      <c r="BL2" s="93"/>
    </row>
    <row r="3" spans="1:64" s="72" customFormat="1" ht="21" customHeight="1" x14ac:dyDescent="0.2">
      <c r="A3" s="90"/>
      <c r="B3" s="90"/>
      <c r="C3" s="90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93" t="s">
        <v>122</v>
      </c>
      <c r="BL3" s="93"/>
    </row>
    <row r="4" spans="1:64" ht="21.75" customHeight="1" x14ac:dyDescent="0.25">
      <c r="A4" s="162" t="s">
        <v>20</v>
      </c>
      <c r="B4" s="162"/>
      <c r="C4" s="163"/>
      <c r="D4" s="143" t="s">
        <v>19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5"/>
      <c r="AF4" s="151" t="s">
        <v>35</v>
      </c>
      <c r="AG4" s="151"/>
      <c r="AH4" s="151"/>
      <c r="AI4" s="151"/>
      <c r="AJ4" s="151"/>
      <c r="AK4" s="151"/>
      <c r="AL4" s="151"/>
      <c r="AM4" s="151"/>
      <c r="AN4" s="151"/>
      <c r="AO4" s="151"/>
      <c r="AP4" s="152" t="s">
        <v>36</v>
      </c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3"/>
      <c r="BE4" s="152"/>
      <c r="BF4" s="152"/>
      <c r="BG4" s="152"/>
      <c r="BH4" s="152"/>
      <c r="BI4" s="152"/>
      <c r="BJ4" s="152"/>
      <c r="BK4" s="152"/>
      <c r="BL4" s="152"/>
    </row>
    <row r="5" spans="1:64" ht="32.25" customHeight="1" x14ac:dyDescent="0.25">
      <c r="A5" s="160" t="s">
        <v>2</v>
      </c>
      <c r="B5" s="160" t="s">
        <v>0</v>
      </c>
      <c r="C5" s="160" t="s">
        <v>1</v>
      </c>
      <c r="D5" s="129" t="s">
        <v>101</v>
      </c>
      <c r="E5" s="129" t="s">
        <v>3</v>
      </c>
      <c r="F5" s="164" t="s">
        <v>12</v>
      </c>
      <c r="G5" s="148" t="s">
        <v>100</v>
      </c>
      <c r="H5" s="146" t="s">
        <v>102</v>
      </c>
      <c r="I5" s="129" t="s">
        <v>4</v>
      </c>
      <c r="J5" s="129" t="s">
        <v>25</v>
      </c>
      <c r="K5" s="129"/>
      <c r="L5" s="129"/>
      <c r="M5" s="129"/>
      <c r="N5" s="148" t="s">
        <v>128</v>
      </c>
      <c r="O5" s="148" t="s">
        <v>121</v>
      </c>
      <c r="P5" s="129" t="s">
        <v>103</v>
      </c>
      <c r="Q5" s="129" t="s">
        <v>6</v>
      </c>
      <c r="R5" s="130" t="s">
        <v>33</v>
      </c>
      <c r="S5" s="129" t="s">
        <v>34</v>
      </c>
      <c r="T5" s="129" t="s">
        <v>30</v>
      </c>
      <c r="U5" s="129" t="s">
        <v>16</v>
      </c>
      <c r="V5" s="129" t="s">
        <v>24</v>
      </c>
      <c r="W5" s="129" t="s">
        <v>21</v>
      </c>
      <c r="X5" s="129"/>
      <c r="Y5" s="129" t="s">
        <v>7</v>
      </c>
      <c r="Z5" s="129"/>
      <c r="AA5" s="129"/>
      <c r="AB5" s="129"/>
      <c r="AC5" s="129"/>
      <c r="AD5" s="129"/>
      <c r="AE5" s="129" t="s">
        <v>28</v>
      </c>
      <c r="AF5" s="126" t="s">
        <v>37</v>
      </c>
      <c r="AG5" s="127"/>
      <c r="AH5" s="127"/>
      <c r="AI5" s="127"/>
      <c r="AJ5" s="127"/>
      <c r="AK5" s="128"/>
      <c r="AL5" s="154" t="s">
        <v>56</v>
      </c>
      <c r="AM5" s="156" t="s">
        <v>58</v>
      </c>
      <c r="AN5" s="157"/>
      <c r="AO5" s="131" t="s">
        <v>38</v>
      </c>
      <c r="AP5" s="140" t="s">
        <v>39</v>
      </c>
      <c r="AQ5" s="141"/>
      <c r="AR5" s="141"/>
      <c r="AS5" s="141"/>
      <c r="AT5" s="142"/>
      <c r="AU5" s="140" t="s">
        <v>40</v>
      </c>
      <c r="AV5" s="141"/>
      <c r="AW5" s="141"/>
      <c r="AX5" s="142"/>
      <c r="AY5" s="133" t="s">
        <v>41</v>
      </c>
      <c r="AZ5" s="133"/>
      <c r="BA5" s="133"/>
      <c r="BB5" s="133"/>
      <c r="BC5" s="133"/>
      <c r="BD5" s="134"/>
      <c r="BE5" s="133"/>
      <c r="BF5" s="133"/>
      <c r="BG5" s="135" t="s">
        <v>42</v>
      </c>
      <c r="BH5" s="136"/>
      <c r="BI5" s="136"/>
      <c r="BJ5" s="137"/>
      <c r="BK5" s="138" t="s">
        <v>43</v>
      </c>
      <c r="BL5" s="138" t="s">
        <v>44</v>
      </c>
    </row>
    <row r="6" spans="1:64" ht="56.25" customHeight="1" x14ac:dyDescent="0.25">
      <c r="A6" s="161"/>
      <c r="B6" s="161"/>
      <c r="C6" s="161"/>
      <c r="D6" s="130"/>
      <c r="E6" s="130"/>
      <c r="F6" s="165"/>
      <c r="G6" s="149"/>
      <c r="H6" s="147"/>
      <c r="I6" s="130"/>
      <c r="J6" s="17" t="s">
        <v>5</v>
      </c>
      <c r="K6" s="18" t="s">
        <v>22</v>
      </c>
      <c r="L6" s="18" t="s">
        <v>27</v>
      </c>
      <c r="M6" s="18" t="s">
        <v>23</v>
      </c>
      <c r="N6" s="149"/>
      <c r="O6" s="149"/>
      <c r="P6" s="130"/>
      <c r="Q6" s="130"/>
      <c r="R6" s="150"/>
      <c r="S6" s="130"/>
      <c r="T6" s="130"/>
      <c r="U6" s="130"/>
      <c r="V6" s="130"/>
      <c r="W6" s="5" t="s">
        <v>8</v>
      </c>
      <c r="X6" s="5" t="s">
        <v>9</v>
      </c>
      <c r="Y6" s="5" t="s">
        <v>8</v>
      </c>
      <c r="Z6" s="19" t="s">
        <v>31</v>
      </c>
      <c r="AA6" s="19" t="s">
        <v>32</v>
      </c>
      <c r="AB6" s="5" t="s">
        <v>9</v>
      </c>
      <c r="AC6" s="5" t="s">
        <v>10</v>
      </c>
      <c r="AD6" s="5" t="s">
        <v>11</v>
      </c>
      <c r="AE6" s="130"/>
      <c r="AF6" s="6" t="s">
        <v>55</v>
      </c>
      <c r="AG6" s="6" t="s">
        <v>46</v>
      </c>
      <c r="AH6" s="21" t="s">
        <v>57</v>
      </c>
      <c r="AI6" s="6" t="s">
        <v>47</v>
      </c>
      <c r="AJ6" s="158" t="s">
        <v>127</v>
      </c>
      <c r="AK6" s="159"/>
      <c r="AL6" s="155"/>
      <c r="AM6" s="21" t="s">
        <v>48</v>
      </c>
      <c r="AN6" s="21" t="s">
        <v>49</v>
      </c>
      <c r="AO6" s="132"/>
      <c r="AP6" s="9" t="s">
        <v>45</v>
      </c>
      <c r="AQ6" s="21" t="s">
        <v>50</v>
      </c>
      <c r="AR6" s="9" t="s">
        <v>46</v>
      </c>
      <c r="AS6" s="21" t="s">
        <v>58</v>
      </c>
      <c r="AT6" s="7" t="s">
        <v>47</v>
      </c>
      <c r="AU6" s="9" t="s">
        <v>51</v>
      </c>
      <c r="AV6" s="21" t="s">
        <v>129</v>
      </c>
      <c r="AW6" s="21" t="s">
        <v>58</v>
      </c>
      <c r="AX6" s="7" t="s">
        <v>52</v>
      </c>
      <c r="AY6" s="81" t="s">
        <v>59</v>
      </c>
      <c r="AZ6" s="81" t="s">
        <v>60</v>
      </c>
      <c r="BA6" s="81" t="s">
        <v>61</v>
      </c>
      <c r="BB6" s="81" t="s">
        <v>62</v>
      </c>
      <c r="BC6" s="82" t="s">
        <v>63</v>
      </c>
      <c r="BD6" s="8" t="s">
        <v>53</v>
      </c>
      <c r="BE6" s="21" t="s">
        <v>58</v>
      </c>
      <c r="BF6" s="23" t="s">
        <v>64</v>
      </c>
      <c r="BG6" s="9" t="s">
        <v>54</v>
      </c>
      <c r="BH6" s="21" t="s">
        <v>130</v>
      </c>
      <c r="BI6" s="21" t="s">
        <v>58</v>
      </c>
      <c r="BJ6" s="7" t="s">
        <v>52</v>
      </c>
      <c r="BK6" s="139"/>
      <c r="BL6" s="139"/>
    </row>
    <row r="7" spans="1:64" ht="29.25" customHeight="1" x14ac:dyDescent="0.25">
      <c r="A7" s="78"/>
      <c r="B7" s="78"/>
      <c r="C7" s="78"/>
      <c r="D7" s="76"/>
      <c r="E7" s="78"/>
      <c r="F7" s="80"/>
      <c r="G7" s="25"/>
      <c r="H7" s="51"/>
      <c r="I7" s="78"/>
      <c r="J7" s="77"/>
      <c r="K7" s="78"/>
      <c r="L7" s="78"/>
      <c r="M7" s="78"/>
      <c r="N7" s="78"/>
      <c r="O7" s="78"/>
      <c r="P7" s="76"/>
      <c r="Q7" s="78"/>
      <c r="R7" s="76"/>
      <c r="S7" s="76"/>
      <c r="T7" s="78" t="s">
        <v>106</v>
      </c>
      <c r="U7" s="78"/>
      <c r="V7" s="78"/>
      <c r="W7" s="78"/>
      <c r="X7" s="78"/>
      <c r="Y7" s="76"/>
      <c r="Z7" s="76" t="s">
        <v>119</v>
      </c>
      <c r="AA7" s="76" t="s">
        <v>120</v>
      </c>
      <c r="AB7" s="78" t="s">
        <v>26</v>
      </c>
      <c r="AC7" s="78" t="s">
        <v>26</v>
      </c>
      <c r="AD7" s="78" t="s">
        <v>26</v>
      </c>
      <c r="AE7" s="78" t="s">
        <v>29</v>
      </c>
      <c r="AF7" s="58"/>
      <c r="AG7" s="26" t="str">
        <f t="shared" ref="AG7" si="0">IF(AF7="","",IF(AF7&gt;S7,1,AF7/S7))</f>
        <v/>
      </c>
      <c r="AH7" s="27">
        <f t="shared" ref="AH7" si="1">IF(AF7="",0,N7*AG7)</f>
        <v>0</v>
      </c>
      <c r="AI7" s="79" t="str">
        <f>IFERROR(AVERAGE(AG7:AG7),"")</f>
        <v/>
      </c>
      <c r="AJ7" s="75" t="s">
        <v>135</v>
      </c>
      <c r="AK7" s="75" t="s">
        <v>133</v>
      </c>
      <c r="AL7" s="59" t="s">
        <v>134</v>
      </c>
      <c r="AM7" s="11"/>
      <c r="AN7" s="24"/>
      <c r="AO7" s="24" t="s">
        <v>134</v>
      </c>
      <c r="AP7" s="20"/>
      <c r="AQ7" s="11">
        <f t="shared" ref="AQ7" si="2">IF(AP7&gt;S7,S7,AP7)</f>
        <v>0</v>
      </c>
      <c r="AR7" s="10" t="str">
        <f t="shared" ref="AR7" si="3">IF(AP7="","",AQ7/S7)</f>
        <v/>
      </c>
      <c r="AS7" s="70">
        <f>IFERROR(AR7*O7,0)</f>
        <v>0</v>
      </c>
      <c r="AT7" s="79" t="str">
        <f>IFERROR(AVERAGE(AR7:AR7),"")</f>
        <v/>
      </c>
      <c r="AU7" s="11"/>
      <c r="AV7" s="11" t="str">
        <f>IF(AU7="","",IF(AU7="SI",1,0))</f>
        <v/>
      </c>
      <c r="AW7" s="11">
        <f>IFERROR(AV7*O7,0)</f>
        <v>0</v>
      </c>
      <c r="AX7" s="79" t="str">
        <f>IFERROR(AVERAGE(AV7:AV7),"")</f>
        <v/>
      </c>
      <c r="AY7" s="22"/>
      <c r="AZ7" s="22"/>
      <c r="BA7" s="22"/>
      <c r="BB7" s="22"/>
      <c r="BC7" s="11"/>
      <c r="BD7" s="12" t="str">
        <f>IF(AY7="","",((IF(AY7="SI",0.2,0))+(IF(AZ7="SI",0.2,0))+(IF(BA7="SI",0.2,0))+(IF(BB7="SI",0.2,0))+(IF(BC7="SI",0.2,0))))</f>
        <v/>
      </c>
      <c r="BE7" s="11">
        <f>IFERROR(BD7*O7,0)</f>
        <v>0</v>
      </c>
      <c r="BF7" s="79" t="str">
        <f>IFERROR(AVERAGE(BD7:BD7),"")</f>
        <v/>
      </c>
      <c r="BG7" s="13"/>
      <c r="BH7" s="11" t="str">
        <f>IF(BG7="","",IF(BG7="Cumplió",1,0))</f>
        <v/>
      </c>
      <c r="BI7" s="11">
        <f>IFERROR(BH7*O7,0)</f>
        <v>0</v>
      </c>
      <c r="BJ7" s="79" t="str">
        <f>IFERROR(AVERAGE(BH7:BH7),"")</f>
        <v/>
      </c>
      <c r="BK7" s="60"/>
      <c r="BL7" s="60"/>
    </row>
    <row r="8" spans="1:64" ht="29.25" customHeight="1" x14ac:dyDescent="0.25">
      <c r="A8" s="78"/>
      <c r="B8" s="78"/>
      <c r="C8" s="78"/>
      <c r="D8" s="76"/>
      <c r="E8" s="78"/>
      <c r="F8" s="80"/>
      <c r="G8" s="25"/>
      <c r="H8" s="51"/>
      <c r="I8" s="78"/>
      <c r="J8" s="77"/>
      <c r="K8" s="78"/>
      <c r="L8" s="78"/>
      <c r="M8" s="78"/>
      <c r="N8" s="78"/>
      <c r="O8" s="78"/>
      <c r="P8" s="76"/>
      <c r="Q8" s="78"/>
      <c r="R8" s="76"/>
      <c r="S8" s="76"/>
      <c r="T8" s="78" t="s">
        <v>14</v>
      </c>
      <c r="U8" s="78"/>
      <c r="V8" s="78"/>
      <c r="W8" s="78"/>
      <c r="X8" s="78"/>
      <c r="Y8" s="76"/>
      <c r="Z8" s="76" t="s">
        <v>119</v>
      </c>
      <c r="AA8" s="76" t="s">
        <v>120</v>
      </c>
      <c r="AB8" s="78" t="s">
        <v>26</v>
      </c>
      <c r="AC8" s="78" t="s">
        <v>26</v>
      </c>
      <c r="AD8" s="78" t="s">
        <v>26</v>
      </c>
      <c r="AE8" s="78" t="s">
        <v>29</v>
      </c>
      <c r="AF8" s="58"/>
      <c r="AG8" s="26" t="str">
        <f t="shared" ref="AG8:AG18" si="4">IF(AF8="","",IF(AF8&gt;S8,1,AF8/S8))</f>
        <v/>
      </c>
      <c r="AH8" s="27">
        <f t="shared" ref="AH8:AH18" si="5">IF(AF8="",0,N8*AG8)</f>
        <v>0</v>
      </c>
      <c r="AI8" s="79" t="str">
        <f t="shared" ref="AI8:AI18" si="6">IFERROR(AVERAGE(AG8:AG8),"")</f>
        <v/>
      </c>
      <c r="AJ8" s="75" t="s">
        <v>135</v>
      </c>
      <c r="AK8" s="75" t="s">
        <v>133</v>
      </c>
      <c r="AL8" s="59" t="s">
        <v>134</v>
      </c>
      <c r="AM8" s="11"/>
      <c r="AN8" s="24"/>
      <c r="AO8" s="24" t="s">
        <v>134</v>
      </c>
      <c r="AP8" s="20"/>
      <c r="AQ8" s="11">
        <f t="shared" ref="AQ8:AQ18" si="7">IF(AP8&gt;S8,S8,AP8)</f>
        <v>0</v>
      </c>
      <c r="AR8" s="10" t="str">
        <f t="shared" ref="AR8:AR18" si="8">IF(AP8="","",AQ8/S8)</f>
        <v/>
      </c>
      <c r="AS8" s="70">
        <f t="shared" ref="AS8:AS18" si="9">IFERROR(AR8*O8,0)</f>
        <v>0</v>
      </c>
      <c r="AT8" s="79" t="str">
        <f t="shared" ref="AT8:AT18" si="10">IFERROR(AVERAGE(AR8:AR8),"")</f>
        <v/>
      </c>
      <c r="AU8" s="11"/>
      <c r="AV8" s="11" t="str">
        <f t="shared" ref="AV8:AV18" si="11">IF(AU8="","",IF(AU8="SI",1,0))</f>
        <v/>
      </c>
      <c r="AW8" s="11">
        <f t="shared" ref="AW8:AW18" si="12">IFERROR(AV8*O8,0)</f>
        <v>0</v>
      </c>
      <c r="AX8" s="79" t="str">
        <f t="shared" ref="AX8:AX18" si="13">IFERROR(AVERAGE(AV8:AV8),"")</f>
        <v/>
      </c>
      <c r="AY8" s="22"/>
      <c r="AZ8" s="22"/>
      <c r="BA8" s="22"/>
      <c r="BB8" s="22"/>
      <c r="BC8" s="11"/>
      <c r="BD8" s="12" t="str">
        <f t="shared" ref="BD8:BD18" si="14">IF(AY8="","",((IF(AY8="SI",0.2,0))+(IF(AZ8="SI",0.2,0))+(IF(BA8="SI",0.2,0))+(IF(BB8="SI",0.2,0))+(IF(BC8="SI",0.2,0))))</f>
        <v/>
      </c>
      <c r="BE8" s="11">
        <f t="shared" ref="BE8:BE18" si="15">IFERROR(BD8*O8,0)</f>
        <v>0</v>
      </c>
      <c r="BF8" s="79" t="str">
        <f t="shared" ref="BF8:BF18" si="16">IFERROR(AVERAGE(BD8:BD8),"")</f>
        <v/>
      </c>
      <c r="BG8" s="13"/>
      <c r="BH8" s="11" t="str">
        <f t="shared" ref="BH8:BH18" si="17">IF(BG8="","",IF(BG8="Cumplió",1,0))</f>
        <v/>
      </c>
      <c r="BI8" s="11">
        <f t="shared" ref="BI8:BI18" si="18">IFERROR(BH8*O8,0)</f>
        <v>0</v>
      </c>
      <c r="BJ8" s="79" t="str">
        <f t="shared" ref="BJ8:BJ18" si="19">IFERROR(AVERAGE(BH8:BH8),"")</f>
        <v/>
      </c>
      <c r="BK8" s="60"/>
      <c r="BL8" s="60"/>
    </row>
    <row r="9" spans="1:64" ht="29.25" customHeight="1" x14ac:dyDescent="0.25">
      <c r="A9" s="78"/>
      <c r="B9" s="78"/>
      <c r="C9" s="78"/>
      <c r="D9" s="76"/>
      <c r="E9" s="78"/>
      <c r="F9" s="80"/>
      <c r="G9" s="25"/>
      <c r="H9" s="51"/>
      <c r="I9" s="78"/>
      <c r="J9" s="77"/>
      <c r="K9" s="78"/>
      <c r="L9" s="78"/>
      <c r="M9" s="78"/>
      <c r="N9" s="78"/>
      <c r="O9" s="78"/>
      <c r="P9" s="76"/>
      <c r="Q9" s="78"/>
      <c r="R9" s="76"/>
      <c r="S9" s="76"/>
      <c r="T9" s="78" t="s">
        <v>107</v>
      </c>
      <c r="U9" s="78"/>
      <c r="V9" s="78"/>
      <c r="W9" s="78"/>
      <c r="X9" s="78"/>
      <c r="Y9" s="76"/>
      <c r="Z9" s="76" t="s">
        <v>119</v>
      </c>
      <c r="AA9" s="76" t="s">
        <v>120</v>
      </c>
      <c r="AB9" s="78" t="s">
        <v>26</v>
      </c>
      <c r="AC9" s="78" t="s">
        <v>26</v>
      </c>
      <c r="AD9" s="78" t="s">
        <v>26</v>
      </c>
      <c r="AE9" s="78" t="s">
        <v>29</v>
      </c>
      <c r="AF9" s="58"/>
      <c r="AG9" s="26" t="str">
        <f t="shared" si="4"/>
        <v/>
      </c>
      <c r="AH9" s="27">
        <f t="shared" si="5"/>
        <v>0</v>
      </c>
      <c r="AI9" s="79" t="str">
        <f t="shared" si="6"/>
        <v/>
      </c>
      <c r="AJ9" s="75" t="s">
        <v>135</v>
      </c>
      <c r="AK9" s="75" t="s">
        <v>133</v>
      </c>
      <c r="AL9" s="59" t="s">
        <v>134</v>
      </c>
      <c r="AM9" s="11"/>
      <c r="AN9" s="24"/>
      <c r="AO9" s="24" t="s">
        <v>134</v>
      </c>
      <c r="AP9" s="20"/>
      <c r="AQ9" s="11">
        <f t="shared" si="7"/>
        <v>0</v>
      </c>
      <c r="AR9" s="10" t="str">
        <f t="shared" si="8"/>
        <v/>
      </c>
      <c r="AS9" s="70">
        <f t="shared" si="9"/>
        <v>0</v>
      </c>
      <c r="AT9" s="79" t="str">
        <f t="shared" si="10"/>
        <v/>
      </c>
      <c r="AU9" s="11"/>
      <c r="AV9" s="11" t="str">
        <f t="shared" si="11"/>
        <v/>
      </c>
      <c r="AW9" s="11">
        <f t="shared" si="12"/>
        <v>0</v>
      </c>
      <c r="AX9" s="79" t="str">
        <f t="shared" si="13"/>
        <v/>
      </c>
      <c r="AY9" s="22"/>
      <c r="AZ9" s="22"/>
      <c r="BA9" s="22"/>
      <c r="BB9" s="22"/>
      <c r="BC9" s="11"/>
      <c r="BD9" s="12" t="str">
        <f t="shared" si="14"/>
        <v/>
      </c>
      <c r="BE9" s="11">
        <f t="shared" si="15"/>
        <v>0</v>
      </c>
      <c r="BF9" s="79" t="str">
        <f t="shared" si="16"/>
        <v/>
      </c>
      <c r="BG9" s="13"/>
      <c r="BH9" s="11" t="str">
        <f t="shared" si="17"/>
        <v/>
      </c>
      <c r="BI9" s="11">
        <f t="shared" si="18"/>
        <v>0</v>
      </c>
      <c r="BJ9" s="79" t="str">
        <f t="shared" si="19"/>
        <v/>
      </c>
      <c r="BK9" s="60"/>
      <c r="BL9" s="60"/>
    </row>
    <row r="10" spans="1:64" ht="29.25" customHeight="1" x14ac:dyDescent="0.25">
      <c r="A10" s="78"/>
      <c r="B10" s="78"/>
      <c r="C10" s="78"/>
      <c r="D10" s="76"/>
      <c r="E10" s="78"/>
      <c r="F10" s="80"/>
      <c r="G10" s="25"/>
      <c r="H10" s="51"/>
      <c r="I10" s="78"/>
      <c r="J10" s="77"/>
      <c r="K10" s="78"/>
      <c r="L10" s="78"/>
      <c r="M10" s="78"/>
      <c r="N10" s="78"/>
      <c r="O10" s="78"/>
      <c r="P10" s="76"/>
      <c r="Q10" s="78"/>
      <c r="R10" s="76"/>
      <c r="S10" s="76"/>
      <c r="T10" s="78" t="s">
        <v>108</v>
      </c>
      <c r="U10" s="78"/>
      <c r="V10" s="78"/>
      <c r="W10" s="78"/>
      <c r="X10" s="78"/>
      <c r="Y10" s="76"/>
      <c r="Z10" s="76" t="s">
        <v>119</v>
      </c>
      <c r="AA10" s="76" t="s">
        <v>120</v>
      </c>
      <c r="AB10" s="78" t="s">
        <v>26</v>
      </c>
      <c r="AC10" s="78" t="s">
        <v>26</v>
      </c>
      <c r="AD10" s="78" t="s">
        <v>26</v>
      </c>
      <c r="AE10" s="78" t="s">
        <v>29</v>
      </c>
      <c r="AF10" s="58"/>
      <c r="AG10" s="26" t="str">
        <f t="shared" si="4"/>
        <v/>
      </c>
      <c r="AH10" s="27">
        <f t="shared" si="5"/>
        <v>0</v>
      </c>
      <c r="AI10" s="79" t="str">
        <f t="shared" si="6"/>
        <v/>
      </c>
      <c r="AJ10" s="75" t="s">
        <v>135</v>
      </c>
      <c r="AK10" s="75" t="s">
        <v>133</v>
      </c>
      <c r="AL10" s="59" t="s">
        <v>134</v>
      </c>
      <c r="AM10" s="11"/>
      <c r="AN10" s="24"/>
      <c r="AO10" s="24" t="s">
        <v>134</v>
      </c>
      <c r="AP10" s="20"/>
      <c r="AQ10" s="11">
        <f t="shared" si="7"/>
        <v>0</v>
      </c>
      <c r="AR10" s="10" t="str">
        <f t="shared" si="8"/>
        <v/>
      </c>
      <c r="AS10" s="70">
        <f t="shared" si="9"/>
        <v>0</v>
      </c>
      <c r="AT10" s="79" t="str">
        <f t="shared" si="10"/>
        <v/>
      </c>
      <c r="AU10" s="11"/>
      <c r="AV10" s="11" t="str">
        <f t="shared" si="11"/>
        <v/>
      </c>
      <c r="AW10" s="11">
        <f t="shared" si="12"/>
        <v>0</v>
      </c>
      <c r="AX10" s="79" t="str">
        <f t="shared" si="13"/>
        <v/>
      </c>
      <c r="AY10" s="22"/>
      <c r="AZ10" s="22"/>
      <c r="BA10" s="22"/>
      <c r="BB10" s="22"/>
      <c r="BC10" s="11"/>
      <c r="BD10" s="12" t="str">
        <f t="shared" si="14"/>
        <v/>
      </c>
      <c r="BE10" s="11">
        <f t="shared" si="15"/>
        <v>0</v>
      </c>
      <c r="BF10" s="79" t="str">
        <f t="shared" si="16"/>
        <v/>
      </c>
      <c r="BG10" s="13"/>
      <c r="BH10" s="11" t="str">
        <f t="shared" si="17"/>
        <v/>
      </c>
      <c r="BI10" s="11">
        <f t="shared" si="18"/>
        <v>0</v>
      </c>
      <c r="BJ10" s="79" t="str">
        <f t="shared" si="19"/>
        <v/>
      </c>
      <c r="BK10" s="60"/>
      <c r="BL10" s="60"/>
    </row>
    <row r="11" spans="1:64" ht="29.25" customHeight="1" x14ac:dyDescent="0.25">
      <c r="A11" s="78"/>
      <c r="B11" s="78"/>
      <c r="C11" s="78"/>
      <c r="D11" s="76"/>
      <c r="E11" s="78"/>
      <c r="F11" s="80"/>
      <c r="G11" s="25"/>
      <c r="H11" s="51"/>
      <c r="I11" s="78"/>
      <c r="J11" s="77"/>
      <c r="K11" s="78"/>
      <c r="L11" s="78"/>
      <c r="M11" s="78"/>
      <c r="N11" s="78"/>
      <c r="O11" s="78"/>
      <c r="P11" s="76"/>
      <c r="Q11" s="78"/>
      <c r="R11" s="76"/>
      <c r="S11" s="76"/>
      <c r="T11" s="78" t="s">
        <v>109</v>
      </c>
      <c r="U11" s="78"/>
      <c r="V11" s="78"/>
      <c r="W11" s="78"/>
      <c r="X11" s="78"/>
      <c r="Y11" s="76"/>
      <c r="Z11" s="76" t="s">
        <v>119</v>
      </c>
      <c r="AA11" s="76" t="s">
        <v>120</v>
      </c>
      <c r="AB11" s="78" t="s">
        <v>26</v>
      </c>
      <c r="AC11" s="78" t="s">
        <v>26</v>
      </c>
      <c r="AD11" s="78" t="s">
        <v>26</v>
      </c>
      <c r="AE11" s="78" t="s">
        <v>29</v>
      </c>
      <c r="AF11" s="58"/>
      <c r="AG11" s="26" t="str">
        <f t="shared" si="4"/>
        <v/>
      </c>
      <c r="AH11" s="27">
        <f t="shared" si="5"/>
        <v>0</v>
      </c>
      <c r="AI11" s="79" t="str">
        <f t="shared" si="6"/>
        <v/>
      </c>
      <c r="AJ11" s="75" t="s">
        <v>135</v>
      </c>
      <c r="AK11" s="75" t="s">
        <v>133</v>
      </c>
      <c r="AL11" s="59" t="s">
        <v>134</v>
      </c>
      <c r="AM11" s="11"/>
      <c r="AN11" s="24"/>
      <c r="AO11" s="24" t="s">
        <v>134</v>
      </c>
      <c r="AP11" s="20"/>
      <c r="AQ11" s="11">
        <f t="shared" si="7"/>
        <v>0</v>
      </c>
      <c r="AR11" s="10" t="str">
        <f t="shared" si="8"/>
        <v/>
      </c>
      <c r="AS11" s="70">
        <f t="shared" si="9"/>
        <v>0</v>
      </c>
      <c r="AT11" s="79" t="str">
        <f t="shared" si="10"/>
        <v/>
      </c>
      <c r="AU11" s="11"/>
      <c r="AV11" s="11" t="str">
        <f t="shared" si="11"/>
        <v/>
      </c>
      <c r="AW11" s="11">
        <f t="shared" si="12"/>
        <v>0</v>
      </c>
      <c r="AX11" s="79" t="str">
        <f t="shared" si="13"/>
        <v/>
      </c>
      <c r="AY11" s="22"/>
      <c r="AZ11" s="22"/>
      <c r="BA11" s="22"/>
      <c r="BB11" s="22"/>
      <c r="BC11" s="11"/>
      <c r="BD11" s="12" t="str">
        <f t="shared" si="14"/>
        <v/>
      </c>
      <c r="BE11" s="11">
        <f t="shared" si="15"/>
        <v>0</v>
      </c>
      <c r="BF11" s="79" t="str">
        <f t="shared" si="16"/>
        <v/>
      </c>
      <c r="BG11" s="13"/>
      <c r="BH11" s="11" t="str">
        <f t="shared" si="17"/>
        <v/>
      </c>
      <c r="BI11" s="11">
        <f t="shared" si="18"/>
        <v>0</v>
      </c>
      <c r="BJ11" s="79" t="str">
        <f t="shared" si="19"/>
        <v/>
      </c>
      <c r="BK11" s="60"/>
      <c r="BL11" s="60"/>
    </row>
    <row r="12" spans="1:64" ht="29.25" customHeight="1" x14ac:dyDescent="0.25">
      <c r="A12" s="78"/>
      <c r="B12" s="78"/>
      <c r="C12" s="78"/>
      <c r="D12" s="76"/>
      <c r="E12" s="78"/>
      <c r="F12" s="80"/>
      <c r="G12" s="25"/>
      <c r="H12" s="51"/>
      <c r="I12" s="78"/>
      <c r="J12" s="77"/>
      <c r="K12" s="78"/>
      <c r="L12" s="78"/>
      <c r="M12" s="78"/>
      <c r="N12" s="78"/>
      <c r="O12" s="78"/>
      <c r="P12" s="76"/>
      <c r="Q12" s="78"/>
      <c r="R12" s="76"/>
      <c r="S12" s="76"/>
      <c r="T12" s="78" t="s">
        <v>110</v>
      </c>
      <c r="U12" s="78"/>
      <c r="V12" s="78"/>
      <c r="W12" s="78"/>
      <c r="X12" s="78"/>
      <c r="Y12" s="76"/>
      <c r="Z12" s="76" t="s">
        <v>119</v>
      </c>
      <c r="AA12" s="76" t="s">
        <v>120</v>
      </c>
      <c r="AB12" s="78" t="s">
        <v>26</v>
      </c>
      <c r="AC12" s="78" t="s">
        <v>26</v>
      </c>
      <c r="AD12" s="78" t="s">
        <v>26</v>
      </c>
      <c r="AE12" s="78" t="s">
        <v>29</v>
      </c>
      <c r="AF12" s="58"/>
      <c r="AG12" s="26" t="str">
        <f t="shared" si="4"/>
        <v/>
      </c>
      <c r="AH12" s="27">
        <f t="shared" si="5"/>
        <v>0</v>
      </c>
      <c r="AI12" s="79" t="str">
        <f t="shared" si="6"/>
        <v/>
      </c>
      <c r="AJ12" s="75" t="s">
        <v>135</v>
      </c>
      <c r="AK12" s="75" t="s">
        <v>133</v>
      </c>
      <c r="AL12" s="59" t="s">
        <v>134</v>
      </c>
      <c r="AM12" s="11"/>
      <c r="AN12" s="24"/>
      <c r="AO12" s="24" t="s">
        <v>134</v>
      </c>
      <c r="AP12" s="20"/>
      <c r="AQ12" s="11">
        <f t="shared" si="7"/>
        <v>0</v>
      </c>
      <c r="AR12" s="10" t="str">
        <f t="shared" si="8"/>
        <v/>
      </c>
      <c r="AS12" s="70">
        <f t="shared" si="9"/>
        <v>0</v>
      </c>
      <c r="AT12" s="79" t="str">
        <f t="shared" si="10"/>
        <v/>
      </c>
      <c r="AU12" s="11"/>
      <c r="AV12" s="11" t="str">
        <f t="shared" si="11"/>
        <v/>
      </c>
      <c r="AW12" s="11">
        <f t="shared" si="12"/>
        <v>0</v>
      </c>
      <c r="AX12" s="79" t="str">
        <f t="shared" si="13"/>
        <v/>
      </c>
      <c r="AY12" s="22"/>
      <c r="AZ12" s="22"/>
      <c r="BA12" s="22"/>
      <c r="BB12" s="22"/>
      <c r="BC12" s="11"/>
      <c r="BD12" s="12" t="str">
        <f t="shared" si="14"/>
        <v/>
      </c>
      <c r="BE12" s="11">
        <f t="shared" si="15"/>
        <v>0</v>
      </c>
      <c r="BF12" s="79" t="str">
        <f t="shared" si="16"/>
        <v/>
      </c>
      <c r="BG12" s="13"/>
      <c r="BH12" s="11" t="str">
        <f t="shared" si="17"/>
        <v/>
      </c>
      <c r="BI12" s="11">
        <f t="shared" si="18"/>
        <v>0</v>
      </c>
      <c r="BJ12" s="79" t="str">
        <f t="shared" si="19"/>
        <v/>
      </c>
      <c r="BK12" s="60"/>
      <c r="BL12" s="60"/>
    </row>
    <row r="13" spans="1:64" ht="29.25" customHeight="1" x14ac:dyDescent="0.25">
      <c r="A13" s="78"/>
      <c r="B13" s="78"/>
      <c r="C13" s="78"/>
      <c r="D13" s="76"/>
      <c r="E13" s="78"/>
      <c r="F13" s="80"/>
      <c r="G13" s="25"/>
      <c r="H13" s="51"/>
      <c r="I13" s="78"/>
      <c r="J13" s="77"/>
      <c r="K13" s="78"/>
      <c r="L13" s="78"/>
      <c r="M13" s="78"/>
      <c r="N13" s="78"/>
      <c r="O13" s="78"/>
      <c r="P13" s="76"/>
      <c r="Q13" s="78"/>
      <c r="R13" s="76"/>
      <c r="S13" s="76"/>
      <c r="T13" s="78" t="s">
        <v>111</v>
      </c>
      <c r="U13" s="78"/>
      <c r="V13" s="78"/>
      <c r="W13" s="78"/>
      <c r="X13" s="78"/>
      <c r="Y13" s="76"/>
      <c r="Z13" s="76" t="s">
        <v>119</v>
      </c>
      <c r="AA13" s="76" t="s">
        <v>120</v>
      </c>
      <c r="AB13" s="78" t="s">
        <v>26</v>
      </c>
      <c r="AC13" s="78" t="s">
        <v>26</v>
      </c>
      <c r="AD13" s="78" t="s">
        <v>26</v>
      </c>
      <c r="AE13" s="78" t="s">
        <v>29</v>
      </c>
      <c r="AF13" s="58"/>
      <c r="AG13" s="26" t="str">
        <f t="shared" si="4"/>
        <v/>
      </c>
      <c r="AH13" s="27">
        <f t="shared" si="5"/>
        <v>0</v>
      </c>
      <c r="AI13" s="79" t="str">
        <f t="shared" si="6"/>
        <v/>
      </c>
      <c r="AJ13" s="75" t="s">
        <v>135</v>
      </c>
      <c r="AK13" s="75" t="s">
        <v>133</v>
      </c>
      <c r="AL13" s="59" t="s">
        <v>134</v>
      </c>
      <c r="AM13" s="11"/>
      <c r="AN13" s="24"/>
      <c r="AO13" s="24" t="s">
        <v>134</v>
      </c>
      <c r="AP13" s="20"/>
      <c r="AQ13" s="11">
        <f t="shared" si="7"/>
        <v>0</v>
      </c>
      <c r="AR13" s="10" t="str">
        <f t="shared" si="8"/>
        <v/>
      </c>
      <c r="AS13" s="70">
        <f t="shared" si="9"/>
        <v>0</v>
      </c>
      <c r="AT13" s="79" t="str">
        <f t="shared" si="10"/>
        <v/>
      </c>
      <c r="AU13" s="11"/>
      <c r="AV13" s="11" t="str">
        <f t="shared" si="11"/>
        <v/>
      </c>
      <c r="AW13" s="11">
        <f t="shared" si="12"/>
        <v>0</v>
      </c>
      <c r="AX13" s="79" t="str">
        <f t="shared" si="13"/>
        <v/>
      </c>
      <c r="AY13" s="22"/>
      <c r="AZ13" s="22"/>
      <c r="BA13" s="22"/>
      <c r="BB13" s="22"/>
      <c r="BC13" s="11"/>
      <c r="BD13" s="12" t="str">
        <f t="shared" si="14"/>
        <v/>
      </c>
      <c r="BE13" s="11">
        <f t="shared" si="15"/>
        <v>0</v>
      </c>
      <c r="BF13" s="79" t="str">
        <f t="shared" si="16"/>
        <v/>
      </c>
      <c r="BG13" s="13"/>
      <c r="BH13" s="11" t="str">
        <f t="shared" si="17"/>
        <v/>
      </c>
      <c r="BI13" s="11">
        <f t="shared" si="18"/>
        <v>0</v>
      </c>
      <c r="BJ13" s="79" t="str">
        <f t="shared" si="19"/>
        <v/>
      </c>
      <c r="BK13" s="60"/>
      <c r="BL13" s="60"/>
    </row>
    <row r="14" spans="1:64" ht="29.25" customHeight="1" x14ac:dyDescent="0.25">
      <c r="A14" s="78"/>
      <c r="B14" s="78"/>
      <c r="C14" s="78"/>
      <c r="D14" s="76"/>
      <c r="E14" s="78"/>
      <c r="F14" s="80"/>
      <c r="G14" s="25"/>
      <c r="H14" s="51"/>
      <c r="I14" s="78"/>
      <c r="J14" s="77"/>
      <c r="K14" s="78"/>
      <c r="L14" s="78"/>
      <c r="M14" s="78"/>
      <c r="N14" s="78"/>
      <c r="O14" s="78"/>
      <c r="P14" s="76"/>
      <c r="Q14" s="78"/>
      <c r="R14" s="76"/>
      <c r="S14" s="76"/>
      <c r="T14" s="78" t="s">
        <v>112</v>
      </c>
      <c r="U14" s="78"/>
      <c r="V14" s="78"/>
      <c r="W14" s="78"/>
      <c r="X14" s="78"/>
      <c r="Y14" s="76"/>
      <c r="Z14" s="76" t="s">
        <v>119</v>
      </c>
      <c r="AA14" s="76" t="s">
        <v>120</v>
      </c>
      <c r="AB14" s="78" t="s">
        <v>26</v>
      </c>
      <c r="AC14" s="78" t="s">
        <v>26</v>
      </c>
      <c r="AD14" s="78" t="s">
        <v>26</v>
      </c>
      <c r="AE14" s="78" t="s">
        <v>29</v>
      </c>
      <c r="AF14" s="58"/>
      <c r="AG14" s="26" t="str">
        <f t="shared" si="4"/>
        <v/>
      </c>
      <c r="AH14" s="27">
        <f t="shared" si="5"/>
        <v>0</v>
      </c>
      <c r="AI14" s="79" t="str">
        <f t="shared" si="6"/>
        <v/>
      </c>
      <c r="AJ14" s="75" t="s">
        <v>135</v>
      </c>
      <c r="AK14" s="75" t="s">
        <v>133</v>
      </c>
      <c r="AL14" s="59" t="s">
        <v>134</v>
      </c>
      <c r="AM14" s="11"/>
      <c r="AN14" s="24"/>
      <c r="AO14" s="24" t="s">
        <v>134</v>
      </c>
      <c r="AP14" s="20"/>
      <c r="AQ14" s="11">
        <f t="shared" si="7"/>
        <v>0</v>
      </c>
      <c r="AR14" s="10" t="str">
        <f t="shared" si="8"/>
        <v/>
      </c>
      <c r="AS14" s="70">
        <f t="shared" si="9"/>
        <v>0</v>
      </c>
      <c r="AT14" s="79" t="str">
        <f t="shared" si="10"/>
        <v/>
      </c>
      <c r="AU14" s="11"/>
      <c r="AV14" s="11" t="str">
        <f t="shared" si="11"/>
        <v/>
      </c>
      <c r="AW14" s="11">
        <f t="shared" si="12"/>
        <v>0</v>
      </c>
      <c r="AX14" s="79" t="str">
        <f t="shared" si="13"/>
        <v/>
      </c>
      <c r="AY14" s="22"/>
      <c r="AZ14" s="22"/>
      <c r="BA14" s="22"/>
      <c r="BB14" s="22"/>
      <c r="BC14" s="11"/>
      <c r="BD14" s="12" t="str">
        <f t="shared" si="14"/>
        <v/>
      </c>
      <c r="BE14" s="11">
        <f t="shared" si="15"/>
        <v>0</v>
      </c>
      <c r="BF14" s="79" t="str">
        <f t="shared" si="16"/>
        <v/>
      </c>
      <c r="BG14" s="13"/>
      <c r="BH14" s="11" t="str">
        <f t="shared" si="17"/>
        <v/>
      </c>
      <c r="BI14" s="11">
        <f t="shared" si="18"/>
        <v>0</v>
      </c>
      <c r="BJ14" s="79" t="str">
        <f t="shared" si="19"/>
        <v/>
      </c>
      <c r="BK14" s="60"/>
      <c r="BL14" s="60"/>
    </row>
    <row r="15" spans="1:64" ht="29.25" customHeight="1" x14ac:dyDescent="0.25">
      <c r="A15" s="78"/>
      <c r="B15" s="78"/>
      <c r="C15" s="78"/>
      <c r="D15" s="76"/>
      <c r="E15" s="78"/>
      <c r="F15" s="80"/>
      <c r="G15" s="25"/>
      <c r="H15" s="51"/>
      <c r="I15" s="78"/>
      <c r="J15" s="77"/>
      <c r="K15" s="78"/>
      <c r="L15" s="78"/>
      <c r="M15" s="78"/>
      <c r="N15" s="78"/>
      <c r="O15" s="78"/>
      <c r="P15" s="76"/>
      <c r="Q15" s="78"/>
      <c r="R15" s="76"/>
      <c r="S15" s="76"/>
      <c r="T15" s="78" t="s">
        <v>17</v>
      </c>
      <c r="U15" s="78"/>
      <c r="V15" s="78"/>
      <c r="W15" s="78"/>
      <c r="X15" s="78"/>
      <c r="Y15" s="76"/>
      <c r="Z15" s="76" t="s">
        <v>119</v>
      </c>
      <c r="AA15" s="76" t="s">
        <v>120</v>
      </c>
      <c r="AB15" s="78" t="s">
        <v>26</v>
      </c>
      <c r="AC15" s="78" t="s">
        <v>26</v>
      </c>
      <c r="AD15" s="78" t="s">
        <v>26</v>
      </c>
      <c r="AE15" s="78" t="s">
        <v>29</v>
      </c>
      <c r="AF15" s="58"/>
      <c r="AG15" s="26" t="str">
        <f t="shared" si="4"/>
        <v/>
      </c>
      <c r="AH15" s="27">
        <f t="shared" si="5"/>
        <v>0</v>
      </c>
      <c r="AI15" s="79" t="str">
        <f t="shared" si="6"/>
        <v/>
      </c>
      <c r="AJ15" s="75" t="s">
        <v>135</v>
      </c>
      <c r="AK15" s="75" t="s">
        <v>133</v>
      </c>
      <c r="AL15" s="59" t="s">
        <v>134</v>
      </c>
      <c r="AM15" s="11"/>
      <c r="AN15" s="24"/>
      <c r="AO15" s="24" t="s">
        <v>134</v>
      </c>
      <c r="AP15" s="20"/>
      <c r="AQ15" s="11">
        <f t="shared" si="7"/>
        <v>0</v>
      </c>
      <c r="AR15" s="10" t="str">
        <f t="shared" si="8"/>
        <v/>
      </c>
      <c r="AS15" s="70">
        <f t="shared" si="9"/>
        <v>0</v>
      </c>
      <c r="AT15" s="79" t="str">
        <f t="shared" si="10"/>
        <v/>
      </c>
      <c r="AU15" s="11"/>
      <c r="AV15" s="11" t="str">
        <f t="shared" si="11"/>
        <v/>
      </c>
      <c r="AW15" s="11">
        <f t="shared" si="12"/>
        <v>0</v>
      </c>
      <c r="AX15" s="79" t="str">
        <f t="shared" si="13"/>
        <v/>
      </c>
      <c r="AY15" s="22"/>
      <c r="AZ15" s="22"/>
      <c r="BA15" s="22"/>
      <c r="BB15" s="22"/>
      <c r="BC15" s="11"/>
      <c r="BD15" s="12" t="str">
        <f t="shared" si="14"/>
        <v/>
      </c>
      <c r="BE15" s="11">
        <f t="shared" si="15"/>
        <v>0</v>
      </c>
      <c r="BF15" s="79" t="str">
        <f t="shared" si="16"/>
        <v/>
      </c>
      <c r="BG15" s="13"/>
      <c r="BH15" s="11" t="str">
        <f t="shared" si="17"/>
        <v/>
      </c>
      <c r="BI15" s="11">
        <f t="shared" si="18"/>
        <v>0</v>
      </c>
      <c r="BJ15" s="79" t="str">
        <f t="shared" si="19"/>
        <v/>
      </c>
      <c r="BK15" s="60"/>
      <c r="BL15" s="60"/>
    </row>
    <row r="16" spans="1:64" ht="29.25" customHeight="1" x14ac:dyDescent="0.25">
      <c r="A16" s="78"/>
      <c r="B16" s="78"/>
      <c r="C16" s="78"/>
      <c r="D16" s="76"/>
      <c r="E16" s="78"/>
      <c r="F16" s="80"/>
      <c r="G16" s="25"/>
      <c r="H16" s="51"/>
      <c r="I16" s="78"/>
      <c r="J16" s="77"/>
      <c r="K16" s="78"/>
      <c r="L16" s="78"/>
      <c r="M16" s="78"/>
      <c r="N16" s="78"/>
      <c r="O16" s="78"/>
      <c r="P16" s="76"/>
      <c r="Q16" s="78"/>
      <c r="R16" s="76"/>
      <c r="S16" s="76"/>
      <c r="T16" s="78" t="s">
        <v>13</v>
      </c>
      <c r="U16" s="78"/>
      <c r="V16" s="78"/>
      <c r="W16" s="78"/>
      <c r="X16" s="78"/>
      <c r="Y16" s="76"/>
      <c r="Z16" s="76" t="s">
        <v>119</v>
      </c>
      <c r="AA16" s="76" t="s">
        <v>120</v>
      </c>
      <c r="AB16" s="78" t="s">
        <v>26</v>
      </c>
      <c r="AC16" s="78" t="s">
        <v>26</v>
      </c>
      <c r="AD16" s="78" t="s">
        <v>26</v>
      </c>
      <c r="AE16" s="78" t="s">
        <v>29</v>
      </c>
      <c r="AF16" s="58"/>
      <c r="AG16" s="26" t="str">
        <f t="shared" si="4"/>
        <v/>
      </c>
      <c r="AH16" s="27">
        <f t="shared" si="5"/>
        <v>0</v>
      </c>
      <c r="AI16" s="79" t="str">
        <f t="shared" si="6"/>
        <v/>
      </c>
      <c r="AJ16" s="75" t="s">
        <v>135</v>
      </c>
      <c r="AK16" s="75" t="s">
        <v>133</v>
      </c>
      <c r="AL16" s="59" t="s">
        <v>134</v>
      </c>
      <c r="AM16" s="11"/>
      <c r="AN16" s="24"/>
      <c r="AO16" s="24" t="s">
        <v>134</v>
      </c>
      <c r="AP16" s="20"/>
      <c r="AQ16" s="11">
        <f t="shared" si="7"/>
        <v>0</v>
      </c>
      <c r="AR16" s="10" t="str">
        <f t="shared" si="8"/>
        <v/>
      </c>
      <c r="AS16" s="70">
        <f t="shared" si="9"/>
        <v>0</v>
      </c>
      <c r="AT16" s="79" t="str">
        <f t="shared" si="10"/>
        <v/>
      </c>
      <c r="AU16" s="11"/>
      <c r="AV16" s="11" t="str">
        <f t="shared" si="11"/>
        <v/>
      </c>
      <c r="AW16" s="11">
        <f t="shared" si="12"/>
        <v>0</v>
      </c>
      <c r="AX16" s="79" t="str">
        <f t="shared" si="13"/>
        <v/>
      </c>
      <c r="AY16" s="22"/>
      <c r="AZ16" s="22"/>
      <c r="BA16" s="22"/>
      <c r="BB16" s="22"/>
      <c r="BC16" s="11"/>
      <c r="BD16" s="12" t="str">
        <f t="shared" si="14"/>
        <v/>
      </c>
      <c r="BE16" s="11">
        <f t="shared" si="15"/>
        <v>0</v>
      </c>
      <c r="BF16" s="79" t="str">
        <f t="shared" si="16"/>
        <v/>
      </c>
      <c r="BG16" s="13"/>
      <c r="BH16" s="11" t="str">
        <f t="shared" si="17"/>
        <v/>
      </c>
      <c r="BI16" s="11">
        <f t="shared" si="18"/>
        <v>0</v>
      </c>
      <c r="BJ16" s="79" t="str">
        <f t="shared" si="19"/>
        <v/>
      </c>
      <c r="BK16" s="60"/>
      <c r="BL16" s="60"/>
    </row>
    <row r="17" spans="1:64" ht="29.25" customHeight="1" x14ac:dyDescent="0.25">
      <c r="A17" s="78"/>
      <c r="B17" s="78"/>
      <c r="C17" s="78"/>
      <c r="D17" s="76"/>
      <c r="E17" s="78"/>
      <c r="F17" s="80"/>
      <c r="G17" s="25"/>
      <c r="H17" s="51"/>
      <c r="I17" s="78"/>
      <c r="J17" s="77"/>
      <c r="K17" s="78"/>
      <c r="L17" s="78"/>
      <c r="M17" s="78"/>
      <c r="N17" s="78"/>
      <c r="O17" s="78"/>
      <c r="P17" s="76"/>
      <c r="Q17" s="78"/>
      <c r="R17" s="76"/>
      <c r="S17" s="76"/>
      <c r="T17" s="78" t="s">
        <v>15</v>
      </c>
      <c r="U17" s="78"/>
      <c r="V17" s="78"/>
      <c r="W17" s="78"/>
      <c r="X17" s="78"/>
      <c r="Y17" s="76"/>
      <c r="Z17" s="76" t="s">
        <v>119</v>
      </c>
      <c r="AA17" s="76" t="s">
        <v>120</v>
      </c>
      <c r="AB17" s="78" t="s">
        <v>26</v>
      </c>
      <c r="AC17" s="78" t="s">
        <v>26</v>
      </c>
      <c r="AD17" s="78" t="s">
        <v>26</v>
      </c>
      <c r="AE17" s="78" t="s">
        <v>29</v>
      </c>
      <c r="AF17" s="58"/>
      <c r="AG17" s="26" t="str">
        <f t="shared" si="4"/>
        <v/>
      </c>
      <c r="AH17" s="27">
        <f t="shared" si="5"/>
        <v>0</v>
      </c>
      <c r="AI17" s="79" t="str">
        <f t="shared" si="6"/>
        <v/>
      </c>
      <c r="AJ17" s="75" t="s">
        <v>135</v>
      </c>
      <c r="AK17" s="75" t="s">
        <v>133</v>
      </c>
      <c r="AL17" s="59" t="s">
        <v>134</v>
      </c>
      <c r="AM17" s="11"/>
      <c r="AN17" s="24"/>
      <c r="AO17" s="24" t="s">
        <v>134</v>
      </c>
      <c r="AP17" s="20"/>
      <c r="AQ17" s="11">
        <f t="shared" si="7"/>
        <v>0</v>
      </c>
      <c r="AR17" s="10" t="str">
        <f t="shared" si="8"/>
        <v/>
      </c>
      <c r="AS17" s="70">
        <f t="shared" si="9"/>
        <v>0</v>
      </c>
      <c r="AT17" s="79" t="str">
        <f t="shared" si="10"/>
        <v/>
      </c>
      <c r="AU17" s="11"/>
      <c r="AV17" s="11" t="str">
        <f t="shared" si="11"/>
        <v/>
      </c>
      <c r="AW17" s="11">
        <f t="shared" si="12"/>
        <v>0</v>
      </c>
      <c r="AX17" s="79" t="str">
        <f t="shared" si="13"/>
        <v/>
      </c>
      <c r="AY17" s="22"/>
      <c r="AZ17" s="22"/>
      <c r="BA17" s="22"/>
      <c r="BB17" s="22"/>
      <c r="BC17" s="11"/>
      <c r="BD17" s="12" t="str">
        <f t="shared" si="14"/>
        <v/>
      </c>
      <c r="BE17" s="11">
        <f t="shared" si="15"/>
        <v>0</v>
      </c>
      <c r="BF17" s="79" t="str">
        <f t="shared" si="16"/>
        <v/>
      </c>
      <c r="BG17" s="13"/>
      <c r="BH17" s="11" t="str">
        <f t="shared" si="17"/>
        <v/>
      </c>
      <c r="BI17" s="11">
        <f t="shared" si="18"/>
        <v>0</v>
      </c>
      <c r="BJ17" s="79" t="str">
        <f t="shared" si="19"/>
        <v/>
      </c>
      <c r="BK17" s="60"/>
      <c r="BL17" s="60"/>
    </row>
    <row r="18" spans="1:64" ht="29.25" customHeight="1" x14ac:dyDescent="0.25">
      <c r="A18" s="78"/>
      <c r="B18" s="78"/>
      <c r="C18" s="78"/>
      <c r="D18" s="76"/>
      <c r="E18" s="78"/>
      <c r="F18" s="80"/>
      <c r="G18" s="25"/>
      <c r="H18" s="51"/>
      <c r="I18" s="78"/>
      <c r="J18" s="77"/>
      <c r="K18" s="78"/>
      <c r="L18" s="78"/>
      <c r="M18" s="78"/>
      <c r="N18" s="78"/>
      <c r="O18" s="78"/>
      <c r="P18" s="76"/>
      <c r="Q18" s="78"/>
      <c r="R18" s="76"/>
      <c r="S18" s="76"/>
      <c r="T18" s="78" t="s">
        <v>18</v>
      </c>
      <c r="U18" s="78"/>
      <c r="V18" s="78"/>
      <c r="W18" s="78"/>
      <c r="X18" s="78"/>
      <c r="Y18" s="76"/>
      <c r="Z18" s="76" t="s">
        <v>119</v>
      </c>
      <c r="AA18" s="76" t="s">
        <v>120</v>
      </c>
      <c r="AB18" s="78" t="s">
        <v>26</v>
      </c>
      <c r="AC18" s="78" t="s">
        <v>26</v>
      </c>
      <c r="AD18" s="78" t="s">
        <v>26</v>
      </c>
      <c r="AE18" s="78" t="s">
        <v>29</v>
      </c>
      <c r="AF18" s="58"/>
      <c r="AG18" s="26" t="str">
        <f t="shared" si="4"/>
        <v/>
      </c>
      <c r="AH18" s="27">
        <f t="shared" si="5"/>
        <v>0</v>
      </c>
      <c r="AI18" s="79" t="str">
        <f t="shared" si="6"/>
        <v/>
      </c>
      <c r="AJ18" s="75" t="s">
        <v>135</v>
      </c>
      <c r="AK18" s="75" t="s">
        <v>133</v>
      </c>
      <c r="AL18" s="59" t="s">
        <v>134</v>
      </c>
      <c r="AM18" s="11"/>
      <c r="AN18" s="24"/>
      <c r="AO18" s="24" t="s">
        <v>134</v>
      </c>
      <c r="AP18" s="20"/>
      <c r="AQ18" s="11">
        <f t="shared" si="7"/>
        <v>0</v>
      </c>
      <c r="AR18" s="10" t="str">
        <f t="shared" si="8"/>
        <v/>
      </c>
      <c r="AS18" s="70">
        <f t="shared" si="9"/>
        <v>0</v>
      </c>
      <c r="AT18" s="79" t="str">
        <f t="shared" si="10"/>
        <v/>
      </c>
      <c r="AU18" s="11"/>
      <c r="AV18" s="11" t="str">
        <f t="shared" si="11"/>
        <v/>
      </c>
      <c r="AW18" s="11">
        <f t="shared" si="12"/>
        <v>0</v>
      </c>
      <c r="AX18" s="79" t="str">
        <f t="shared" si="13"/>
        <v/>
      </c>
      <c r="AY18" s="22"/>
      <c r="AZ18" s="22"/>
      <c r="BA18" s="22"/>
      <c r="BB18" s="22"/>
      <c r="BC18" s="11"/>
      <c r="BD18" s="12" t="str">
        <f t="shared" si="14"/>
        <v/>
      </c>
      <c r="BE18" s="11">
        <f t="shared" si="15"/>
        <v>0</v>
      </c>
      <c r="BF18" s="79" t="str">
        <f t="shared" si="16"/>
        <v/>
      </c>
      <c r="BG18" s="13"/>
      <c r="BH18" s="11" t="str">
        <f t="shared" si="17"/>
        <v/>
      </c>
      <c r="BI18" s="11">
        <f t="shared" si="18"/>
        <v>0</v>
      </c>
      <c r="BJ18" s="79" t="str">
        <f t="shared" si="19"/>
        <v/>
      </c>
      <c r="BK18" s="60"/>
      <c r="BL18" s="60"/>
    </row>
    <row r="19" spans="1:64" ht="29.25" customHeight="1" x14ac:dyDescent="0.25">
      <c r="A19" s="52" t="s">
        <v>26</v>
      </c>
      <c r="B19" s="52" t="s">
        <v>26</v>
      </c>
      <c r="C19" s="52" t="s">
        <v>26</v>
      </c>
      <c r="D19" s="52" t="s">
        <v>26</v>
      </c>
      <c r="E19" s="52" t="s">
        <v>26</v>
      </c>
      <c r="F19" s="52" t="s">
        <v>26</v>
      </c>
      <c r="G19" s="52" t="s">
        <v>26</v>
      </c>
      <c r="H19" s="52" t="s">
        <v>26</v>
      </c>
      <c r="I19" s="52" t="s">
        <v>26</v>
      </c>
      <c r="J19" s="52" t="s">
        <v>26</v>
      </c>
      <c r="K19" s="52" t="s">
        <v>26</v>
      </c>
      <c r="L19" s="52" t="s">
        <v>26</v>
      </c>
      <c r="M19" s="52" t="s">
        <v>26</v>
      </c>
      <c r="N19" s="52" t="s">
        <v>26</v>
      </c>
      <c r="O19" s="52"/>
      <c r="P19" s="52" t="s">
        <v>26</v>
      </c>
      <c r="Q19" s="52" t="s">
        <v>26</v>
      </c>
      <c r="R19" s="52" t="s">
        <v>26</v>
      </c>
      <c r="S19" s="52" t="s">
        <v>26</v>
      </c>
      <c r="T19" s="52" t="s">
        <v>26</v>
      </c>
      <c r="U19" s="52" t="s">
        <v>26</v>
      </c>
      <c r="V19" s="52" t="s">
        <v>26</v>
      </c>
      <c r="W19" s="52" t="s">
        <v>26</v>
      </c>
      <c r="X19" s="52" t="s">
        <v>26</v>
      </c>
      <c r="Y19" s="52" t="s">
        <v>26</v>
      </c>
      <c r="Z19" s="52" t="s">
        <v>26</v>
      </c>
      <c r="AA19" s="52" t="s">
        <v>26</v>
      </c>
      <c r="AB19" s="52" t="s">
        <v>26</v>
      </c>
      <c r="AC19" s="52" t="s">
        <v>26</v>
      </c>
      <c r="AD19" s="52" t="s">
        <v>26</v>
      </c>
      <c r="AE19" s="52" t="s">
        <v>26</v>
      </c>
      <c r="AF19" s="52" t="s">
        <v>26</v>
      </c>
      <c r="AG19" s="52" t="s">
        <v>26</v>
      </c>
      <c r="AH19" s="52" t="s">
        <v>26</v>
      </c>
      <c r="AI19" s="52" t="s">
        <v>26</v>
      </c>
      <c r="AJ19" s="52" t="s">
        <v>26</v>
      </c>
      <c r="AK19" s="52" t="s">
        <v>26</v>
      </c>
      <c r="AL19" s="52" t="s">
        <v>26</v>
      </c>
      <c r="AM19" s="52" t="s">
        <v>26</v>
      </c>
      <c r="AN19" s="52" t="s">
        <v>26</v>
      </c>
      <c r="AO19" s="52" t="s">
        <v>26</v>
      </c>
      <c r="AP19" s="52" t="s">
        <v>26</v>
      </c>
      <c r="AQ19" s="52" t="s">
        <v>26</v>
      </c>
      <c r="AR19" s="52" t="s">
        <v>26</v>
      </c>
      <c r="AS19" s="71" t="s">
        <v>26</v>
      </c>
      <c r="AT19" s="52" t="s">
        <v>26</v>
      </c>
      <c r="AU19" s="52" t="s">
        <v>26</v>
      </c>
      <c r="AV19" s="52" t="s">
        <v>26</v>
      </c>
      <c r="AW19" s="52" t="s">
        <v>26</v>
      </c>
      <c r="AX19" s="52" t="s">
        <v>26</v>
      </c>
      <c r="AY19" s="52" t="s">
        <v>26</v>
      </c>
      <c r="AZ19" s="52" t="s">
        <v>26</v>
      </c>
      <c r="BA19" s="52" t="s">
        <v>26</v>
      </c>
      <c r="BB19" s="52" t="s">
        <v>26</v>
      </c>
      <c r="BC19" s="52" t="s">
        <v>26</v>
      </c>
      <c r="BD19" s="52" t="s">
        <v>26</v>
      </c>
      <c r="BE19" s="52" t="s">
        <v>26</v>
      </c>
      <c r="BF19" s="52" t="s">
        <v>26</v>
      </c>
      <c r="BG19" s="52" t="s">
        <v>26</v>
      </c>
      <c r="BH19" s="52" t="s">
        <v>26</v>
      </c>
      <c r="BI19" s="52" t="s">
        <v>26</v>
      </c>
      <c r="BJ19" s="52" t="s">
        <v>26</v>
      </c>
      <c r="BK19" s="52" t="s">
        <v>26</v>
      </c>
      <c r="BL19" s="52" t="s">
        <v>26</v>
      </c>
    </row>
    <row r="20" spans="1:64" x14ac:dyDescent="0.2">
      <c r="N20" s="2" t="s">
        <v>26</v>
      </c>
      <c r="AI20" s="14"/>
      <c r="AJ20" s="14"/>
      <c r="AK20" s="14"/>
    </row>
  </sheetData>
  <autoFilter ref="A6:BM20" xr:uid="{6FEF9AE0-3235-4C7C-8968-A3E13E4D5275}"/>
  <mergeCells count="42">
    <mergeCell ref="A5:A6"/>
    <mergeCell ref="A4:C4"/>
    <mergeCell ref="E5:E6"/>
    <mergeCell ref="F5:F6"/>
    <mergeCell ref="B5:B6"/>
    <mergeCell ref="C5:C6"/>
    <mergeCell ref="D5:D6"/>
    <mergeCell ref="AF4:AO4"/>
    <mergeCell ref="AP4:BL4"/>
    <mergeCell ref="AL5:AL6"/>
    <mergeCell ref="AM5:AN5"/>
    <mergeCell ref="N5:N6"/>
    <mergeCell ref="V5:V6"/>
    <mergeCell ref="W5:X5"/>
    <mergeCell ref="Y5:AD5"/>
    <mergeCell ref="AE5:AE6"/>
    <mergeCell ref="AJ6:AK6"/>
    <mergeCell ref="P5:P6"/>
    <mergeCell ref="O5:O6"/>
    <mergeCell ref="T5:T6"/>
    <mergeCell ref="G5:G6"/>
    <mergeCell ref="R5:R6"/>
    <mergeCell ref="I5:I6"/>
    <mergeCell ref="Q5:Q6"/>
    <mergeCell ref="S5:S6"/>
    <mergeCell ref="J5:M5"/>
    <mergeCell ref="A1:C3"/>
    <mergeCell ref="D1:BJ3"/>
    <mergeCell ref="AF5:AK5"/>
    <mergeCell ref="U5:U6"/>
    <mergeCell ref="BK1:BL1"/>
    <mergeCell ref="BK2:BL2"/>
    <mergeCell ref="BK3:BL3"/>
    <mergeCell ref="AO5:AO6"/>
    <mergeCell ref="AY5:BF5"/>
    <mergeCell ref="BG5:BJ5"/>
    <mergeCell ref="BK5:BK6"/>
    <mergeCell ref="BL5:BL6"/>
    <mergeCell ref="AP5:AT5"/>
    <mergeCell ref="AU5:AX5"/>
    <mergeCell ref="D4:AE4"/>
    <mergeCell ref="H5:H6"/>
  </mergeCells>
  <conditionalFormatting sqref="AG7">
    <cfRule type="cellIs" dxfId="93" priority="2118" operator="between">
      <formula>0.95</formula>
      <formula>1</formula>
    </cfRule>
    <cfRule type="cellIs" dxfId="92" priority="2119" operator="between">
      <formula>0.8</formula>
      <formula>0.94999999999</formula>
    </cfRule>
    <cfRule type="cellIs" dxfId="91" priority="2120" operator="between">
      <formula>0</formula>
      <formula>0.799999999999999</formula>
    </cfRule>
  </conditionalFormatting>
  <conditionalFormatting sqref="AR7 AU7 AY7:BC7 BG7">
    <cfRule type="containsBlanks" dxfId="90" priority="2109">
      <formula>LEN(TRIM(AR7))=0</formula>
    </cfRule>
    <cfRule type="cellIs" dxfId="89" priority="2110" operator="between">
      <formula>0.95</formula>
      <formula>1</formula>
    </cfRule>
    <cfRule type="cellIs" dxfId="88" priority="2111" operator="between">
      <formula>0.8</formula>
      <formula>0.949999999999999</formula>
    </cfRule>
    <cfRule type="cellIs" dxfId="87" priority="2112" operator="between">
      <formula>0</formula>
      <formula>0.79999999999999</formula>
    </cfRule>
    <cfRule type="containsText" dxfId="86" priority="2113" operator="containsText" text="No Cumplió">
      <formula>NOT(ISERROR(SEARCH("No Cumplió",AR7)))</formula>
    </cfRule>
    <cfRule type="containsText" dxfId="85" priority="2114" operator="containsText" text="Cumplió">
      <formula>NOT(ISERROR(SEARCH("Cumplió",AR7)))</formula>
    </cfRule>
    <cfRule type="containsText" dxfId="84" priority="2115" operator="containsText" text="NO">
      <formula>NOT(ISERROR(SEARCH("NO",AR7)))</formula>
    </cfRule>
    <cfRule type="containsText" dxfId="83" priority="2116" operator="containsText" text="SI">
      <formula>NOT(ISERROR(SEARCH("SI",AR7)))</formula>
    </cfRule>
  </conditionalFormatting>
  <conditionalFormatting sqref="AI7">
    <cfRule type="cellIs" dxfId="82" priority="2062" operator="between">
      <formula>0.95</formula>
      <formula>1</formula>
    </cfRule>
    <cfRule type="cellIs" dxfId="81" priority="2063" operator="between">
      <formula>0.8</formula>
      <formula>0.94999999999</formula>
    </cfRule>
    <cfRule type="cellIs" dxfId="80" priority="2064" operator="between">
      <formula>0</formula>
      <formula>0.799999999999999</formula>
    </cfRule>
  </conditionalFormatting>
  <conditionalFormatting sqref="AT7">
    <cfRule type="cellIs" dxfId="79" priority="1660" operator="between">
      <formula>0.95</formula>
      <formula>1</formula>
    </cfRule>
    <cfRule type="cellIs" dxfId="78" priority="1661" operator="between">
      <formula>0.8</formula>
      <formula>0.94999999999</formula>
    </cfRule>
    <cfRule type="cellIs" dxfId="77" priority="1662" operator="between">
      <formula>0</formula>
      <formula>0.799999999999999</formula>
    </cfRule>
  </conditionalFormatting>
  <conditionalFormatting sqref="AX7">
    <cfRule type="cellIs" dxfId="76" priority="1258" operator="between">
      <formula>0.95</formula>
      <formula>1</formula>
    </cfRule>
    <cfRule type="cellIs" dxfId="75" priority="1259" operator="between">
      <formula>0.8</formula>
      <formula>0.94999999999</formula>
    </cfRule>
    <cfRule type="cellIs" dxfId="74" priority="1260" operator="between">
      <formula>0</formula>
      <formula>0.799999999999999</formula>
    </cfRule>
  </conditionalFormatting>
  <conditionalFormatting sqref="BD7">
    <cfRule type="containsBlanks" dxfId="73" priority="843">
      <formula>LEN(TRIM(BD7))=0</formula>
    </cfRule>
    <cfRule type="cellIs" dxfId="72" priority="844" operator="between">
      <formula>0.95</formula>
      <formula>1</formula>
    </cfRule>
    <cfRule type="cellIs" dxfId="71" priority="845" operator="between">
      <formula>0.8</formula>
      <formula>0.949999999999999</formula>
    </cfRule>
    <cfRule type="cellIs" dxfId="70" priority="846" operator="between">
      <formula>0</formula>
      <formula>0.79999999999999</formula>
    </cfRule>
    <cfRule type="containsText" dxfId="69" priority="847" operator="containsText" text="No Cumplió">
      <formula>NOT(ISERROR(SEARCH("No Cumplió",BD7)))</formula>
    </cfRule>
    <cfRule type="containsText" dxfId="68" priority="848" operator="containsText" text="Cumplió">
      <formula>NOT(ISERROR(SEARCH("Cumplió",BD7)))</formula>
    </cfRule>
    <cfRule type="containsText" dxfId="67" priority="849" operator="containsText" text="NO">
      <formula>NOT(ISERROR(SEARCH("NO",BD7)))</formula>
    </cfRule>
    <cfRule type="containsText" dxfId="66" priority="850" operator="containsText" text="SI">
      <formula>NOT(ISERROR(SEARCH("SI",BD7)))</formula>
    </cfRule>
  </conditionalFormatting>
  <conditionalFormatting sqref="BF7">
    <cfRule type="cellIs" dxfId="65" priority="840" operator="between">
      <formula>0.95</formula>
      <formula>1</formula>
    </cfRule>
    <cfRule type="cellIs" dxfId="64" priority="841" operator="between">
      <formula>0.8</formula>
      <formula>0.94999999999</formula>
    </cfRule>
    <cfRule type="cellIs" dxfId="63" priority="842" operator="between">
      <formula>0</formula>
      <formula>0.799999999999999</formula>
    </cfRule>
  </conditionalFormatting>
  <conditionalFormatting sqref="BJ7">
    <cfRule type="cellIs" dxfId="62" priority="438" operator="between">
      <formula>0.95</formula>
      <formula>1</formula>
    </cfRule>
    <cfRule type="cellIs" dxfId="61" priority="439" operator="between">
      <formula>0.8</formula>
      <formula>0.94999999999</formula>
    </cfRule>
    <cfRule type="cellIs" dxfId="60" priority="440" operator="between">
      <formula>0</formula>
      <formula>0.799999999999999</formula>
    </cfRule>
  </conditionalFormatting>
  <conditionalFormatting sqref="AG8:AG18">
    <cfRule type="cellIs" dxfId="59" priority="36" operator="between">
      <formula>0.95</formula>
      <formula>1</formula>
    </cfRule>
    <cfRule type="cellIs" dxfId="58" priority="37" operator="between">
      <formula>0.8</formula>
      <formula>0.94999999999</formula>
    </cfRule>
    <cfRule type="cellIs" dxfId="57" priority="38" operator="between">
      <formula>0</formula>
      <formula>0.799999999999999</formula>
    </cfRule>
  </conditionalFormatting>
  <conditionalFormatting sqref="AI8:AI18">
    <cfRule type="cellIs" dxfId="56" priority="24" operator="between">
      <formula>0.95</formula>
      <formula>1</formula>
    </cfRule>
    <cfRule type="cellIs" dxfId="55" priority="25" operator="between">
      <formula>0.8</formula>
      <formula>0.94999999999</formula>
    </cfRule>
    <cfRule type="cellIs" dxfId="54" priority="26" operator="between">
      <formula>0</formula>
      <formula>0.799999999999999</formula>
    </cfRule>
  </conditionalFormatting>
  <conditionalFormatting sqref="AT8:AT18">
    <cfRule type="cellIs" dxfId="53" priority="21" operator="between">
      <formula>0.95</formula>
      <formula>1</formula>
    </cfRule>
    <cfRule type="cellIs" dxfId="52" priority="22" operator="between">
      <formula>0.8</formula>
      <formula>0.94999999999</formula>
    </cfRule>
    <cfRule type="cellIs" dxfId="51" priority="23" operator="between">
      <formula>0</formula>
      <formula>0.799999999999999</formula>
    </cfRule>
  </conditionalFormatting>
  <conditionalFormatting sqref="AX8:AX18">
    <cfRule type="cellIs" dxfId="50" priority="18" operator="between">
      <formula>0.95</formula>
      <formula>1</formula>
    </cfRule>
    <cfRule type="cellIs" dxfId="49" priority="19" operator="between">
      <formula>0.8</formula>
      <formula>0.94999999999</formula>
    </cfRule>
    <cfRule type="cellIs" dxfId="48" priority="20" operator="between">
      <formula>0</formula>
      <formula>0.799999999999999</formula>
    </cfRule>
  </conditionalFormatting>
  <conditionalFormatting sqref="AR8:AR18 AU8:AU18 AY8:BC18 BG8:BG18">
    <cfRule type="containsBlanks" dxfId="47" priority="28">
      <formula>LEN(TRIM(AR8))=0</formula>
    </cfRule>
    <cfRule type="cellIs" dxfId="46" priority="29" operator="between">
      <formula>0.95</formula>
      <formula>1</formula>
    </cfRule>
    <cfRule type="cellIs" dxfId="45" priority="30" operator="between">
      <formula>0.8</formula>
      <formula>0.949999999999999</formula>
    </cfRule>
    <cfRule type="cellIs" dxfId="44" priority="31" operator="between">
      <formula>0</formula>
      <formula>0.79999999999999</formula>
    </cfRule>
    <cfRule type="containsText" dxfId="43" priority="32" operator="containsText" text="No Cumplió">
      <formula>NOT(ISERROR(SEARCH("No Cumplió",AR8)))</formula>
    </cfRule>
    <cfRule type="containsText" dxfId="42" priority="33" operator="containsText" text="Cumplió">
      <formula>NOT(ISERROR(SEARCH("Cumplió",AR8)))</formula>
    </cfRule>
    <cfRule type="containsText" dxfId="41" priority="34" operator="containsText" text="NO">
      <formula>NOT(ISERROR(SEARCH("NO",AR8)))</formula>
    </cfRule>
    <cfRule type="containsText" dxfId="40" priority="35" operator="containsText" text="SI">
      <formula>NOT(ISERROR(SEARCH("SI",AR8)))</formula>
    </cfRule>
  </conditionalFormatting>
  <conditionalFormatting sqref="BD8:BD18">
    <cfRule type="containsBlanks" dxfId="39" priority="10">
      <formula>LEN(TRIM(BD8))=0</formula>
    </cfRule>
    <cfRule type="cellIs" dxfId="38" priority="11" operator="between">
      <formula>0.95</formula>
      <formula>1</formula>
    </cfRule>
    <cfRule type="cellIs" dxfId="37" priority="12" operator="between">
      <formula>0.8</formula>
      <formula>0.949999999999999</formula>
    </cfRule>
    <cfRule type="cellIs" dxfId="36" priority="13" operator="between">
      <formula>0</formula>
      <formula>0.79999999999999</formula>
    </cfRule>
    <cfRule type="containsText" dxfId="35" priority="14" operator="containsText" text="No Cumplió">
      <formula>NOT(ISERROR(SEARCH("No Cumplió",BD8)))</formula>
    </cfRule>
    <cfRule type="containsText" dxfId="34" priority="15" operator="containsText" text="Cumplió">
      <formula>NOT(ISERROR(SEARCH("Cumplió",BD8)))</formula>
    </cfRule>
    <cfRule type="containsText" dxfId="33" priority="16" operator="containsText" text="NO">
      <formula>NOT(ISERROR(SEARCH("NO",BD8)))</formula>
    </cfRule>
    <cfRule type="containsText" dxfId="32" priority="17" operator="containsText" text="SI">
      <formula>NOT(ISERROR(SEARCH("SI",BD8)))</formula>
    </cfRule>
  </conditionalFormatting>
  <conditionalFormatting sqref="BF8:BF18">
    <cfRule type="cellIs" dxfId="31" priority="7" operator="between">
      <formula>0.95</formula>
      <formula>1</formula>
    </cfRule>
    <cfRule type="cellIs" dxfId="30" priority="8" operator="between">
      <formula>0.8</formula>
      <formula>0.94999999999</formula>
    </cfRule>
    <cfRule type="cellIs" dxfId="29" priority="9" operator="between">
      <formula>0</formula>
      <formula>0.799999999999999</formula>
    </cfRule>
  </conditionalFormatting>
  <conditionalFormatting sqref="BJ8:BJ18">
    <cfRule type="cellIs" dxfId="28" priority="4" operator="between">
      <formula>0.95</formula>
      <formula>1</formula>
    </cfRule>
    <cfRule type="cellIs" dxfId="27" priority="5" operator="between">
      <formula>0.8</formula>
      <formula>0.94999999999</formula>
    </cfRule>
    <cfRule type="cellIs" dxfId="26" priority="6" operator="between">
      <formula>0</formula>
      <formula>0.799999999999999</formula>
    </cfRule>
  </conditionalFormatting>
  <conditionalFormatting sqref="AK7:AK18">
    <cfRule type="containsErrors" dxfId="25" priority="3">
      <formula>ISERROR(AK7)</formula>
    </cfRule>
  </conditionalFormatting>
  <conditionalFormatting sqref="AJ8:AJ18">
    <cfRule type="containsErrors" dxfId="24" priority="2">
      <formula>ISERROR(AJ8)</formula>
    </cfRule>
  </conditionalFormatting>
  <conditionalFormatting sqref="AJ7">
    <cfRule type="containsErrors" dxfId="23" priority="1">
      <formula>ISERROR(AJ7)</formula>
    </cfRule>
  </conditionalFormatting>
  <dataValidations count="3">
    <dataValidation type="list" allowBlank="1" showInputMessage="1" showErrorMessage="1" sqref="BL7:BL18" xr:uid="{0430036A-DC95-4E7D-A2A7-B55F9D929C54}">
      <formula1>"Angélica Moreno (Amoreno),Wisner Suárez (WGSuarez),Maria A. Petit (MPetit),Sebastián Bobadilla (JBobadilla)"</formula1>
    </dataValidation>
    <dataValidation type="list" allowBlank="1" showInputMessage="1" showErrorMessage="1" sqref="BG7:BG18" xr:uid="{6218F16F-6F05-46A1-B48F-D9C22B4F4B15}">
      <formula1>"Cumplió,No Cumplió"</formula1>
    </dataValidation>
    <dataValidation type="list" allowBlank="1" showInputMessage="1" showErrorMessage="1" sqref="AY7:BC18 AU7:AU18" xr:uid="{0A9913A7-9C46-4DB7-8171-7C823C301E8F}">
      <formula1>"SI,NO"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2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76" operator="containsText" id="{BEE79DFD-BC69-4BB7-AF3C-3700CED3B04F}">
            <xm:f>NOT(ISERROR(SEARCH($Q7,AP7)))</xm:f>
            <xm:f>$Q7</xm:f>
            <x14:dxf>
              <fill>
                <patternFill>
                  <bgColor rgb="FF00B050"/>
                </patternFill>
              </fill>
            </x14:dxf>
          </x14:cfRule>
          <xm:sqref>AP7:AQ7</xm:sqref>
        </x14:conditionalFormatting>
        <x14:conditionalFormatting xmlns:xm="http://schemas.microsoft.com/office/excel/2006/main">
          <x14:cfRule type="containsText" priority="27" operator="containsText" id="{79F12189-C502-43E4-A9E9-E9D5FDCC039F}">
            <xm:f>NOT(ISERROR(SEARCH($Q8,AP8)))</xm:f>
            <xm:f>$Q8</xm:f>
            <x14:dxf>
              <fill>
                <patternFill>
                  <bgColor rgb="FF00B050"/>
                </patternFill>
              </fill>
            </x14:dxf>
          </x14:cfRule>
          <xm:sqref>AP8:AQ18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5FB77-9EAA-4659-8A34-E7E61123D644}">
  <sheetPr>
    <tabColor theme="5"/>
  </sheetPr>
  <dimension ref="A1:BG19"/>
  <sheetViews>
    <sheetView showGridLines="0" topLeftCell="E1" zoomScale="27" zoomScaleNormal="27" zoomScaleSheetLayoutView="85" zoomScalePageLayoutView="125" workbookViewId="0">
      <selection activeCell="AH40" sqref="AH40"/>
    </sheetView>
  </sheetViews>
  <sheetFormatPr baseColWidth="10" defaultColWidth="10.85546875" defaultRowHeight="14.25" x14ac:dyDescent="0.2"/>
  <cols>
    <col min="1" max="1" width="17.85546875" style="31" hidden="1" customWidth="1"/>
    <col min="2" max="2" width="26.140625" style="32" hidden="1" customWidth="1"/>
    <col min="3" max="3" width="16" style="32" hidden="1" customWidth="1"/>
    <col min="4" max="4" width="17.7109375" style="32" hidden="1" customWidth="1"/>
    <col min="5" max="5" width="8.5703125" style="1" customWidth="1"/>
    <col min="6" max="6" width="25.140625" style="32" customWidth="1"/>
    <col min="7" max="7" width="25.140625" style="32" hidden="1" customWidth="1"/>
    <col min="8" max="9" width="25.28515625" style="32" customWidth="1"/>
    <col min="10" max="10" width="25.28515625" style="32" hidden="1" customWidth="1"/>
    <col min="11" max="11" width="16" style="32" customWidth="1"/>
    <col min="12" max="13" width="16" style="32" hidden="1" customWidth="1"/>
    <col min="14" max="14" width="16" style="32" customWidth="1"/>
    <col min="15" max="15" width="16" style="67" hidden="1" customWidth="1"/>
    <col min="16" max="17" width="14" style="1" hidden="1" customWidth="1"/>
    <col min="18" max="18" width="14" style="1" customWidth="1"/>
    <col min="19" max="19" width="14" style="1" hidden="1" customWidth="1"/>
    <col min="20" max="21" width="13.140625" style="1" customWidth="1"/>
    <col min="22" max="22" width="20.28515625" style="1" customWidth="1"/>
    <col min="23" max="23" width="13.7109375" style="34" customWidth="1"/>
    <col min="24" max="25" width="18.42578125" style="34" customWidth="1"/>
    <col min="26" max="27" width="20" style="35" hidden="1" customWidth="1"/>
    <col min="28" max="28" width="26.42578125" style="35" customWidth="1"/>
    <col min="29" max="30" width="18.42578125" style="35" customWidth="1"/>
    <col min="31" max="32" width="20.28515625" style="35" customWidth="1"/>
    <col min="33" max="33" width="20.42578125" style="35" customWidth="1"/>
    <col min="34" max="34" width="20.42578125" style="36" customWidth="1"/>
    <col min="35" max="36" width="20.42578125" style="41" hidden="1" customWidth="1"/>
    <col min="37" max="37" width="20.42578125" style="41" customWidth="1"/>
    <col min="38" max="39" width="18.140625" style="36" customWidth="1"/>
    <col min="40" max="41" width="18.140625" style="36" hidden="1" customWidth="1"/>
    <col min="42" max="42" width="18.140625" style="36" customWidth="1"/>
    <col min="43" max="43" width="18.140625" style="37" customWidth="1"/>
    <col min="44" max="46" width="20.140625" style="36" customWidth="1"/>
    <col min="47" max="47" width="20.140625" style="37" customWidth="1"/>
    <col min="48" max="48" width="20.140625" style="36" customWidth="1"/>
    <col min="49" max="49" width="20.140625" style="36" hidden="1" customWidth="1"/>
    <col min="50" max="54" width="20.140625" style="36" customWidth="1"/>
    <col min="55" max="55" width="20.140625" style="37" customWidth="1"/>
    <col min="56" max="56" width="20.140625" style="36" customWidth="1"/>
    <col min="57" max="57" width="20.140625" style="36" hidden="1" customWidth="1"/>
    <col min="58" max="58" width="27.42578125" style="36" customWidth="1"/>
    <col min="59" max="59" width="26.85546875" style="36" customWidth="1"/>
    <col min="60" max="16384" width="10.85546875" style="31"/>
  </cols>
  <sheetData>
    <row r="1" spans="1:59" s="72" customFormat="1" ht="21" customHeight="1" x14ac:dyDescent="0.2">
      <c r="A1" s="74"/>
      <c r="B1" s="74"/>
      <c r="C1" s="74"/>
      <c r="D1" s="74"/>
      <c r="E1" s="170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2"/>
      <c r="W1" s="179" t="s">
        <v>123</v>
      </c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1"/>
      <c r="BF1" s="93" t="s">
        <v>136</v>
      </c>
      <c r="BG1" s="93"/>
    </row>
    <row r="2" spans="1:59" s="72" customFormat="1" ht="21" customHeight="1" x14ac:dyDescent="0.2">
      <c r="A2" s="74"/>
      <c r="B2" s="74"/>
      <c r="C2" s="74"/>
      <c r="D2" s="74"/>
      <c r="E2" s="173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5"/>
      <c r="W2" s="179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1"/>
      <c r="BF2" s="93" t="s">
        <v>137</v>
      </c>
      <c r="BG2" s="93"/>
    </row>
    <row r="3" spans="1:59" s="72" customFormat="1" ht="21" customHeight="1" x14ac:dyDescent="0.2">
      <c r="A3" s="74"/>
      <c r="B3" s="74"/>
      <c r="C3" s="74"/>
      <c r="D3" s="74"/>
      <c r="E3" s="176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8"/>
      <c r="W3" s="182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4"/>
      <c r="BF3" s="93" t="s">
        <v>122</v>
      </c>
      <c r="BG3" s="93"/>
    </row>
    <row r="4" spans="1:59" s="38" customFormat="1" ht="21.75" customHeight="1" x14ac:dyDescent="0.2">
      <c r="A4" s="116" t="s">
        <v>125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8"/>
      <c r="W4" s="108" t="s">
        <v>35</v>
      </c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10"/>
      <c r="AL4" s="96" t="s">
        <v>36</v>
      </c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55"/>
      <c r="BF4" s="55"/>
      <c r="BG4" s="33"/>
    </row>
    <row r="5" spans="1:59" s="38" customFormat="1" ht="21.75" customHeight="1" x14ac:dyDescent="0.2">
      <c r="A5" s="103" t="s">
        <v>2</v>
      </c>
      <c r="B5" s="103" t="s">
        <v>113</v>
      </c>
      <c r="C5" s="166" t="s">
        <v>80</v>
      </c>
      <c r="D5" s="103" t="s">
        <v>79</v>
      </c>
      <c r="E5" s="103" t="s">
        <v>65</v>
      </c>
      <c r="F5" s="103" t="s">
        <v>0</v>
      </c>
      <c r="G5" s="103" t="s">
        <v>114</v>
      </c>
      <c r="H5" s="103" t="s">
        <v>78</v>
      </c>
      <c r="I5" s="103" t="s">
        <v>115</v>
      </c>
      <c r="J5" s="103" t="s">
        <v>116</v>
      </c>
      <c r="K5" s="103" t="s">
        <v>77</v>
      </c>
      <c r="L5" s="103" t="s">
        <v>76</v>
      </c>
      <c r="M5" s="103" t="s">
        <v>75</v>
      </c>
      <c r="N5" s="103" t="s">
        <v>74</v>
      </c>
      <c r="O5" s="168" t="s">
        <v>117</v>
      </c>
      <c r="P5" s="116" t="s">
        <v>126</v>
      </c>
      <c r="Q5" s="117"/>
      <c r="R5" s="117"/>
      <c r="S5" s="118"/>
      <c r="T5" s="103" t="s">
        <v>72</v>
      </c>
      <c r="U5" s="103" t="s">
        <v>118</v>
      </c>
      <c r="V5" s="103" t="s">
        <v>1</v>
      </c>
      <c r="W5" s="108" t="s">
        <v>104</v>
      </c>
      <c r="X5" s="109"/>
      <c r="Y5" s="109"/>
      <c r="Z5" s="109"/>
      <c r="AA5" s="109"/>
      <c r="AB5" s="110"/>
      <c r="AC5" s="108" t="s">
        <v>85</v>
      </c>
      <c r="AD5" s="109"/>
      <c r="AE5" s="110"/>
      <c r="AF5" s="119" t="s">
        <v>105</v>
      </c>
      <c r="AG5" s="120"/>
      <c r="AH5" s="111" t="s">
        <v>56</v>
      </c>
      <c r="AI5" s="94" t="s">
        <v>96</v>
      </c>
      <c r="AJ5" s="94" t="s">
        <v>97</v>
      </c>
      <c r="AK5" s="111" t="s">
        <v>38</v>
      </c>
      <c r="AL5" s="100" t="s">
        <v>86</v>
      </c>
      <c r="AM5" s="101"/>
      <c r="AN5" s="101"/>
      <c r="AO5" s="101"/>
      <c r="AP5" s="101"/>
      <c r="AQ5" s="102"/>
      <c r="AR5" s="96" t="s">
        <v>87</v>
      </c>
      <c r="AS5" s="97"/>
      <c r="AT5" s="97"/>
      <c r="AU5" s="99"/>
      <c r="AV5" s="91" t="s">
        <v>40</v>
      </c>
      <c r="AW5" s="94" t="s">
        <v>58</v>
      </c>
      <c r="AX5" s="98" t="s">
        <v>41</v>
      </c>
      <c r="AY5" s="98"/>
      <c r="AZ5" s="98"/>
      <c r="BA5" s="98"/>
      <c r="BB5" s="98"/>
      <c r="BC5" s="98"/>
      <c r="BD5" s="98" t="s">
        <v>88</v>
      </c>
      <c r="BE5" s="94" t="s">
        <v>58</v>
      </c>
      <c r="BF5" s="91" t="s">
        <v>43</v>
      </c>
      <c r="BG5" s="91" t="s">
        <v>44</v>
      </c>
    </row>
    <row r="6" spans="1:59" s="38" customFormat="1" ht="56.25" customHeight="1" x14ac:dyDescent="0.2">
      <c r="A6" s="104"/>
      <c r="B6" s="104"/>
      <c r="C6" s="167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69"/>
      <c r="P6" s="73">
        <v>2019</v>
      </c>
      <c r="Q6" s="73">
        <v>2020</v>
      </c>
      <c r="R6" s="73" t="s">
        <v>131</v>
      </c>
      <c r="S6" s="73">
        <v>2022</v>
      </c>
      <c r="T6" s="104"/>
      <c r="U6" s="104"/>
      <c r="V6" s="104"/>
      <c r="W6" s="53" t="s">
        <v>89</v>
      </c>
      <c r="X6" s="53" t="s">
        <v>90</v>
      </c>
      <c r="Y6" s="53" t="s">
        <v>91</v>
      </c>
      <c r="Z6" s="56" t="s">
        <v>99</v>
      </c>
      <c r="AA6" s="56" t="s">
        <v>95</v>
      </c>
      <c r="AB6" s="53" t="s">
        <v>92</v>
      </c>
      <c r="AC6" s="53" t="s">
        <v>90</v>
      </c>
      <c r="AD6" s="53" t="s">
        <v>91</v>
      </c>
      <c r="AE6" s="53" t="s">
        <v>92</v>
      </c>
      <c r="AF6" s="121"/>
      <c r="AG6" s="122"/>
      <c r="AH6" s="112"/>
      <c r="AI6" s="105"/>
      <c r="AJ6" s="105"/>
      <c r="AK6" s="112"/>
      <c r="AL6" s="54" t="s">
        <v>90</v>
      </c>
      <c r="AM6" s="54" t="s">
        <v>91</v>
      </c>
      <c r="AN6" s="56" t="s">
        <v>94</v>
      </c>
      <c r="AO6" s="56" t="s">
        <v>95</v>
      </c>
      <c r="AP6" s="54" t="s">
        <v>92</v>
      </c>
      <c r="AQ6" s="42" t="s">
        <v>93</v>
      </c>
      <c r="AR6" s="54" t="s">
        <v>90</v>
      </c>
      <c r="AS6" s="54" t="s">
        <v>91</v>
      </c>
      <c r="AT6" s="54" t="s">
        <v>92</v>
      </c>
      <c r="AU6" s="42" t="s">
        <v>93</v>
      </c>
      <c r="AV6" s="92"/>
      <c r="AW6" s="95"/>
      <c r="AX6" s="66" t="s">
        <v>59</v>
      </c>
      <c r="AY6" s="66" t="s">
        <v>60</v>
      </c>
      <c r="AZ6" s="66" t="s">
        <v>61</v>
      </c>
      <c r="BA6" s="66" t="s">
        <v>62</v>
      </c>
      <c r="BB6" s="66" t="s">
        <v>63</v>
      </c>
      <c r="BC6" s="42" t="s">
        <v>53</v>
      </c>
      <c r="BD6" s="91"/>
      <c r="BE6" s="95"/>
      <c r="BF6" s="92"/>
      <c r="BG6" s="92"/>
    </row>
    <row r="7" spans="1:59" ht="22.5" customHeight="1" x14ac:dyDescent="0.2">
      <c r="A7" s="69"/>
      <c r="B7" s="69"/>
      <c r="C7" s="69"/>
      <c r="D7" s="69"/>
      <c r="E7" s="61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45" t="s">
        <v>106</v>
      </c>
      <c r="X7" s="62"/>
      <c r="Y7" s="62"/>
      <c r="Z7" s="46">
        <f>X7</f>
        <v>0</v>
      </c>
      <c r="AA7" s="46">
        <f t="shared" ref="AA7" si="0">Y7</f>
        <v>0</v>
      </c>
      <c r="AB7" s="46"/>
      <c r="AC7" s="46"/>
      <c r="AD7" s="46"/>
      <c r="AE7" s="46"/>
      <c r="AF7" s="75" t="s">
        <v>132</v>
      </c>
      <c r="AG7" s="75" t="s">
        <v>133</v>
      </c>
      <c r="AH7" s="63" t="s">
        <v>134</v>
      </c>
      <c r="AI7" s="68"/>
      <c r="AJ7" s="68"/>
      <c r="AK7" s="68" t="s">
        <v>134</v>
      </c>
      <c r="AL7" s="64"/>
      <c r="AM7" s="64"/>
      <c r="AN7" s="46">
        <f>AL7</f>
        <v>0</v>
      </c>
      <c r="AO7" s="46">
        <f>AM7</f>
        <v>0</v>
      </c>
      <c r="AP7" s="46"/>
      <c r="AQ7" s="47"/>
      <c r="AR7" s="46"/>
      <c r="AS7" s="46"/>
      <c r="AT7" s="46"/>
      <c r="AU7" s="47"/>
      <c r="AV7" s="11"/>
      <c r="AW7" s="11" t="str">
        <f>IF(AV7="","",IF(AV7="SI",1,0))</f>
        <v/>
      </c>
      <c r="AX7" s="11"/>
      <c r="AY7" s="11"/>
      <c r="AZ7" s="11"/>
      <c r="BA7" s="11"/>
      <c r="BB7" s="11"/>
      <c r="BC7" s="12" t="str">
        <f>IF(AX7="","",((IF(AX7="SI",0.2,0))+(IF(AY7="SI",0.2,0))+(IF(AZ7="SI",0.2,0))+(IF(BA7="SI",0.2,0))+(IF(BB7="SI",0.2,0))))</f>
        <v/>
      </c>
      <c r="BD7" s="13"/>
      <c r="BE7" s="11" t="str">
        <f>IF(BD7="","",IF(BD7="Cumplió",1,0))</f>
        <v/>
      </c>
      <c r="BF7" s="48"/>
      <c r="BG7" s="28"/>
    </row>
    <row r="8" spans="1:59" ht="22.5" customHeight="1" x14ac:dyDescent="0.2">
      <c r="A8" s="69"/>
      <c r="B8" s="69"/>
      <c r="C8" s="69"/>
      <c r="D8" s="69"/>
      <c r="E8" s="61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45" t="s">
        <v>14</v>
      </c>
      <c r="X8" s="62"/>
      <c r="Y8" s="62"/>
      <c r="Z8" s="46">
        <f t="shared" ref="Z8:Z18" si="1">X8</f>
        <v>0</v>
      </c>
      <c r="AA8" s="46">
        <f t="shared" ref="AA8:AA18" si="2">Y8</f>
        <v>0</v>
      </c>
      <c r="AB8" s="46"/>
      <c r="AC8" s="46"/>
      <c r="AD8" s="46"/>
      <c r="AE8" s="46"/>
      <c r="AF8" s="75" t="s">
        <v>132</v>
      </c>
      <c r="AG8" s="75" t="s">
        <v>133</v>
      </c>
      <c r="AH8" s="63" t="s">
        <v>134</v>
      </c>
      <c r="AI8" s="68"/>
      <c r="AJ8" s="68"/>
      <c r="AK8" s="68" t="s">
        <v>134</v>
      </c>
      <c r="AL8" s="64"/>
      <c r="AM8" s="64"/>
      <c r="AN8" s="46">
        <f t="shared" ref="AN8:AN18" si="3">AL8</f>
        <v>0</v>
      </c>
      <c r="AO8" s="46">
        <f t="shared" ref="AO8:AO18" si="4">AM8</f>
        <v>0</v>
      </c>
      <c r="AP8" s="46"/>
      <c r="AQ8" s="47"/>
      <c r="AR8" s="46"/>
      <c r="AS8" s="46"/>
      <c r="AT8" s="46"/>
      <c r="AU8" s="47"/>
      <c r="AV8" s="11"/>
      <c r="AW8" s="11" t="str">
        <f t="shared" ref="AW8:AW18" si="5">IF(AV8="","",IF(AV8="SI",1,0))</f>
        <v/>
      </c>
      <c r="AX8" s="11"/>
      <c r="AY8" s="11"/>
      <c r="AZ8" s="11"/>
      <c r="BA8" s="11"/>
      <c r="BB8" s="11"/>
      <c r="BC8" s="12" t="str">
        <f t="shared" ref="BC8:BC18" si="6">IF(AX8="","",((IF(AX8="SI",0.2,0))+(IF(AY8="SI",0.2,0))+(IF(AZ8="SI",0.2,0))+(IF(BA8="SI",0.2,0))+(IF(BB8="SI",0.2,0))))</f>
        <v/>
      </c>
      <c r="BD8" s="13"/>
      <c r="BE8" s="11" t="str">
        <f t="shared" ref="BE8:BE18" si="7">IF(BD8="","",IF(BD8="Cumplió",1,0))</f>
        <v/>
      </c>
      <c r="BF8" s="48"/>
      <c r="BG8" s="28"/>
    </row>
    <row r="9" spans="1:59" ht="22.5" customHeight="1" x14ac:dyDescent="0.2">
      <c r="A9" s="69"/>
      <c r="B9" s="69"/>
      <c r="C9" s="69"/>
      <c r="D9" s="69"/>
      <c r="E9" s="61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45" t="s">
        <v>107</v>
      </c>
      <c r="X9" s="62"/>
      <c r="Y9" s="62"/>
      <c r="Z9" s="46">
        <f t="shared" si="1"/>
        <v>0</v>
      </c>
      <c r="AA9" s="46">
        <f t="shared" si="2"/>
        <v>0</v>
      </c>
      <c r="AB9" s="46"/>
      <c r="AC9" s="46"/>
      <c r="AD9" s="46"/>
      <c r="AE9" s="46"/>
      <c r="AF9" s="75" t="s">
        <v>132</v>
      </c>
      <c r="AG9" s="75" t="s">
        <v>133</v>
      </c>
      <c r="AH9" s="63" t="s">
        <v>134</v>
      </c>
      <c r="AI9" s="68"/>
      <c r="AJ9" s="68"/>
      <c r="AK9" s="68" t="s">
        <v>134</v>
      </c>
      <c r="AL9" s="64"/>
      <c r="AM9" s="64"/>
      <c r="AN9" s="46">
        <f t="shared" si="3"/>
        <v>0</v>
      </c>
      <c r="AO9" s="46">
        <f t="shared" si="4"/>
        <v>0</v>
      </c>
      <c r="AP9" s="46"/>
      <c r="AQ9" s="47"/>
      <c r="AR9" s="46"/>
      <c r="AS9" s="46"/>
      <c r="AT9" s="46"/>
      <c r="AU9" s="47"/>
      <c r="AV9" s="11"/>
      <c r="AW9" s="11" t="str">
        <f t="shared" si="5"/>
        <v/>
      </c>
      <c r="AX9" s="11"/>
      <c r="AY9" s="11"/>
      <c r="AZ9" s="11"/>
      <c r="BA9" s="11"/>
      <c r="BB9" s="11"/>
      <c r="BC9" s="12" t="str">
        <f t="shared" si="6"/>
        <v/>
      </c>
      <c r="BD9" s="13"/>
      <c r="BE9" s="11" t="str">
        <f t="shared" si="7"/>
        <v/>
      </c>
      <c r="BF9" s="48"/>
      <c r="BG9" s="28"/>
    </row>
    <row r="10" spans="1:59" ht="22.5" customHeight="1" x14ac:dyDescent="0.2">
      <c r="A10" s="69"/>
      <c r="B10" s="69"/>
      <c r="C10" s="69"/>
      <c r="D10" s="69"/>
      <c r="E10" s="61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45" t="s">
        <v>108</v>
      </c>
      <c r="X10" s="62"/>
      <c r="Y10" s="62"/>
      <c r="Z10" s="46">
        <f t="shared" si="1"/>
        <v>0</v>
      </c>
      <c r="AA10" s="46">
        <f t="shared" si="2"/>
        <v>0</v>
      </c>
      <c r="AB10" s="46"/>
      <c r="AC10" s="46"/>
      <c r="AD10" s="46"/>
      <c r="AE10" s="46"/>
      <c r="AF10" s="75" t="s">
        <v>132</v>
      </c>
      <c r="AG10" s="75" t="s">
        <v>133</v>
      </c>
      <c r="AH10" s="63" t="s">
        <v>134</v>
      </c>
      <c r="AI10" s="68"/>
      <c r="AJ10" s="68"/>
      <c r="AK10" s="68" t="s">
        <v>134</v>
      </c>
      <c r="AL10" s="64"/>
      <c r="AM10" s="64"/>
      <c r="AN10" s="46">
        <f t="shared" si="3"/>
        <v>0</v>
      </c>
      <c r="AO10" s="46">
        <f t="shared" si="4"/>
        <v>0</v>
      </c>
      <c r="AP10" s="46"/>
      <c r="AQ10" s="47"/>
      <c r="AR10" s="46"/>
      <c r="AS10" s="46"/>
      <c r="AT10" s="46"/>
      <c r="AU10" s="47"/>
      <c r="AV10" s="11"/>
      <c r="AW10" s="11" t="str">
        <f t="shared" si="5"/>
        <v/>
      </c>
      <c r="AX10" s="11"/>
      <c r="AY10" s="11"/>
      <c r="AZ10" s="11"/>
      <c r="BA10" s="11"/>
      <c r="BB10" s="11"/>
      <c r="BC10" s="12" t="str">
        <f t="shared" si="6"/>
        <v/>
      </c>
      <c r="BD10" s="13"/>
      <c r="BE10" s="11" t="str">
        <f t="shared" si="7"/>
        <v/>
      </c>
      <c r="BF10" s="48"/>
      <c r="BG10" s="28"/>
    </row>
    <row r="11" spans="1:59" ht="22.5" customHeight="1" x14ac:dyDescent="0.2">
      <c r="A11" s="69"/>
      <c r="B11" s="69"/>
      <c r="C11" s="69"/>
      <c r="D11" s="69"/>
      <c r="E11" s="61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45" t="s">
        <v>109</v>
      </c>
      <c r="X11" s="62"/>
      <c r="Y11" s="62"/>
      <c r="Z11" s="46">
        <f t="shared" si="1"/>
        <v>0</v>
      </c>
      <c r="AA11" s="46">
        <f t="shared" si="2"/>
        <v>0</v>
      </c>
      <c r="AB11" s="46"/>
      <c r="AC11" s="46"/>
      <c r="AD11" s="46"/>
      <c r="AE11" s="46"/>
      <c r="AF11" s="75" t="s">
        <v>132</v>
      </c>
      <c r="AG11" s="75" t="s">
        <v>133</v>
      </c>
      <c r="AH11" s="63" t="s">
        <v>134</v>
      </c>
      <c r="AI11" s="68"/>
      <c r="AJ11" s="68"/>
      <c r="AK11" s="68" t="s">
        <v>134</v>
      </c>
      <c r="AL11" s="64"/>
      <c r="AM11" s="64"/>
      <c r="AN11" s="46">
        <f t="shared" si="3"/>
        <v>0</v>
      </c>
      <c r="AO11" s="46">
        <f t="shared" si="4"/>
        <v>0</v>
      </c>
      <c r="AP11" s="46"/>
      <c r="AQ11" s="47"/>
      <c r="AR11" s="46"/>
      <c r="AS11" s="46"/>
      <c r="AT11" s="46"/>
      <c r="AU11" s="47"/>
      <c r="AV11" s="11"/>
      <c r="AW11" s="11" t="str">
        <f t="shared" si="5"/>
        <v/>
      </c>
      <c r="AX11" s="11"/>
      <c r="AY11" s="11"/>
      <c r="AZ11" s="11"/>
      <c r="BA11" s="11"/>
      <c r="BB11" s="11"/>
      <c r="BC11" s="12" t="str">
        <f t="shared" si="6"/>
        <v/>
      </c>
      <c r="BD11" s="13"/>
      <c r="BE11" s="11" t="str">
        <f t="shared" si="7"/>
        <v/>
      </c>
      <c r="BF11" s="48"/>
      <c r="BG11" s="28"/>
    </row>
    <row r="12" spans="1:59" ht="22.5" customHeight="1" x14ac:dyDescent="0.2">
      <c r="A12" s="69"/>
      <c r="B12" s="69"/>
      <c r="C12" s="69"/>
      <c r="D12" s="69"/>
      <c r="E12" s="61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45" t="s">
        <v>110</v>
      </c>
      <c r="X12" s="62"/>
      <c r="Y12" s="62"/>
      <c r="Z12" s="46">
        <f t="shared" si="1"/>
        <v>0</v>
      </c>
      <c r="AA12" s="46">
        <f t="shared" si="2"/>
        <v>0</v>
      </c>
      <c r="AB12" s="46"/>
      <c r="AC12" s="46"/>
      <c r="AD12" s="46"/>
      <c r="AE12" s="46"/>
      <c r="AF12" s="75" t="s">
        <v>132</v>
      </c>
      <c r="AG12" s="75" t="s">
        <v>133</v>
      </c>
      <c r="AH12" s="63" t="s">
        <v>134</v>
      </c>
      <c r="AI12" s="68"/>
      <c r="AJ12" s="68"/>
      <c r="AK12" s="68" t="s">
        <v>134</v>
      </c>
      <c r="AL12" s="64"/>
      <c r="AM12" s="64"/>
      <c r="AN12" s="46">
        <f t="shared" si="3"/>
        <v>0</v>
      </c>
      <c r="AO12" s="46">
        <f t="shared" si="4"/>
        <v>0</v>
      </c>
      <c r="AP12" s="46"/>
      <c r="AQ12" s="47"/>
      <c r="AR12" s="46"/>
      <c r="AS12" s="46"/>
      <c r="AT12" s="46"/>
      <c r="AU12" s="47"/>
      <c r="AV12" s="11"/>
      <c r="AW12" s="11" t="str">
        <f t="shared" si="5"/>
        <v/>
      </c>
      <c r="AX12" s="11"/>
      <c r="AY12" s="11"/>
      <c r="AZ12" s="11"/>
      <c r="BA12" s="11"/>
      <c r="BB12" s="11"/>
      <c r="BC12" s="12" t="str">
        <f t="shared" si="6"/>
        <v/>
      </c>
      <c r="BD12" s="13"/>
      <c r="BE12" s="11" t="str">
        <f t="shared" si="7"/>
        <v/>
      </c>
      <c r="BF12" s="48"/>
      <c r="BG12" s="28"/>
    </row>
    <row r="13" spans="1:59" ht="22.5" customHeight="1" x14ac:dyDescent="0.2">
      <c r="A13" s="69"/>
      <c r="B13" s="69"/>
      <c r="C13" s="69"/>
      <c r="D13" s="69"/>
      <c r="E13" s="61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45" t="s">
        <v>111</v>
      </c>
      <c r="X13" s="62"/>
      <c r="Y13" s="62"/>
      <c r="Z13" s="46">
        <f t="shared" si="1"/>
        <v>0</v>
      </c>
      <c r="AA13" s="46">
        <f t="shared" si="2"/>
        <v>0</v>
      </c>
      <c r="AB13" s="46"/>
      <c r="AC13" s="46"/>
      <c r="AD13" s="46"/>
      <c r="AE13" s="46"/>
      <c r="AF13" s="75" t="s">
        <v>132</v>
      </c>
      <c r="AG13" s="75" t="s">
        <v>133</v>
      </c>
      <c r="AH13" s="63" t="s">
        <v>134</v>
      </c>
      <c r="AI13" s="68"/>
      <c r="AJ13" s="68"/>
      <c r="AK13" s="68" t="s">
        <v>134</v>
      </c>
      <c r="AL13" s="64"/>
      <c r="AM13" s="64"/>
      <c r="AN13" s="46">
        <f t="shared" si="3"/>
        <v>0</v>
      </c>
      <c r="AO13" s="46">
        <f t="shared" si="4"/>
        <v>0</v>
      </c>
      <c r="AP13" s="46"/>
      <c r="AQ13" s="47"/>
      <c r="AR13" s="46"/>
      <c r="AS13" s="46"/>
      <c r="AT13" s="46"/>
      <c r="AU13" s="47"/>
      <c r="AV13" s="11"/>
      <c r="AW13" s="11" t="str">
        <f t="shared" si="5"/>
        <v/>
      </c>
      <c r="AX13" s="11"/>
      <c r="AY13" s="11"/>
      <c r="AZ13" s="11"/>
      <c r="BA13" s="11"/>
      <c r="BB13" s="11"/>
      <c r="BC13" s="12" t="str">
        <f t="shared" si="6"/>
        <v/>
      </c>
      <c r="BD13" s="13"/>
      <c r="BE13" s="11" t="str">
        <f t="shared" si="7"/>
        <v/>
      </c>
      <c r="BF13" s="48"/>
      <c r="BG13" s="28"/>
    </row>
    <row r="14" spans="1:59" ht="22.5" customHeight="1" x14ac:dyDescent="0.2">
      <c r="A14" s="69"/>
      <c r="B14" s="69"/>
      <c r="C14" s="69"/>
      <c r="D14" s="69"/>
      <c r="E14" s="61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45" t="s">
        <v>112</v>
      </c>
      <c r="X14" s="62"/>
      <c r="Y14" s="62"/>
      <c r="Z14" s="46">
        <f t="shared" si="1"/>
        <v>0</v>
      </c>
      <c r="AA14" s="46">
        <f t="shared" si="2"/>
        <v>0</v>
      </c>
      <c r="AB14" s="46"/>
      <c r="AC14" s="46"/>
      <c r="AD14" s="46"/>
      <c r="AE14" s="46"/>
      <c r="AF14" s="75" t="s">
        <v>132</v>
      </c>
      <c r="AG14" s="75" t="s">
        <v>133</v>
      </c>
      <c r="AH14" s="63" t="s">
        <v>134</v>
      </c>
      <c r="AI14" s="68"/>
      <c r="AJ14" s="68"/>
      <c r="AK14" s="68" t="s">
        <v>134</v>
      </c>
      <c r="AL14" s="64"/>
      <c r="AM14" s="64"/>
      <c r="AN14" s="46">
        <f t="shared" si="3"/>
        <v>0</v>
      </c>
      <c r="AO14" s="46">
        <f t="shared" si="4"/>
        <v>0</v>
      </c>
      <c r="AP14" s="46"/>
      <c r="AQ14" s="47"/>
      <c r="AR14" s="46"/>
      <c r="AS14" s="46"/>
      <c r="AT14" s="46"/>
      <c r="AU14" s="47"/>
      <c r="AV14" s="11"/>
      <c r="AW14" s="11" t="str">
        <f t="shared" si="5"/>
        <v/>
      </c>
      <c r="AX14" s="11"/>
      <c r="AY14" s="11"/>
      <c r="AZ14" s="11"/>
      <c r="BA14" s="11"/>
      <c r="BB14" s="11"/>
      <c r="BC14" s="12" t="str">
        <f t="shared" si="6"/>
        <v/>
      </c>
      <c r="BD14" s="13"/>
      <c r="BE14" s="11" t="str">
        <f t="shared" si="7"/>
        <v/>
      </c>
      <c r="BF14" s="48"/>
      <c r="BG14" s="28"/>
    </row>
    <row r="15" spans="1:59" ht="22.5" customHeight="1" x14ac:dyDescent="0.2">
      <c r="A15" s="69"/>
      <c r="B15" s="69"/>
      <c r="C15" s="69"/>
      <c r="D15" s="69"/>
      <c r="E15" s="61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45" t="s">
        <v>17</v>
      </c>
      <c r="X15" s="62"/>
      <c r="Y15" s="62"/>
      <c r="Z15" s="46">
        <f t="shared" si="1"/>
        <v>0</v>
      </c>
      <c r="AA15" s="46">
        <f t="shared" si="2"/>
        <v>0</v>
      </c>
      <c r="AB15" s="46"/>
      <c r="AC15" s="46"/>
      <c r="AD15" s="46"/>
      <c r="AE15" s="46"/>
      <c r="AF15" s="75" t="s">
        <v>132</v>
      </c>
      <c r="AG15" s="75" t="s">
        <v>133</v>
      </c>
      <c r="AH15" s="63" t="s">
        <v>134</v>
      </c>
      <c r="AI15" s="68"/>
      <c r="AJ15" s="68"/>
      <c r="AK15" s="68" t="s">
        <v>134</v>
      </c>
      <c r="AL15" s="64"/>
      <c r="AM15" s="64"/>
      <c r="AN15" s="46">
        <f t="shared" si="3"/>
        <v>0</v>
      </c>
      <c r="AO15" s="46">
        <f t="shared" si="4"/>
        <v>0</v>
      </c>
      <c r="AP15" s="46"/>
      <c r="AQ15" s="47"/>
      <c r="AR15" s="46"/>
      <c r="AS15" s="46"/>
      <c r="AT15" s="46"/>
      <c r="AU15" s="47"/>
      <c r="AV15" s="11"/>
      <c r="AW15" s="11" t="str">
        <f t="shared" si="5"/>
        <v/>
      </c>
      <c r="AX15" s="11"/>
      <c r="AY15" s="11"/>
      <c r="AZ15" s="11"/>
      <c r="BA15" s="11"/>
      <c r="BB15" s="11"/>
      <c r="BC15" s="12" t="str">
        <f t="shared" si="6"/>
        <v/>
      </c>
      <c r="BD15" s="13"/>
      <c r="BE15" s="11" t="str">
        <f t="shared" si="7"/>
        <v/>
      </c>
      <c r="BF15" s="48"/>
      <c r="BG15" s="28"/>
    </row>
    <row r="16" spans="1:59" ht="22.5" customHeight="1" x14ac:dyDescent="0.2">
      <c r="A16" s="69"/>
      <c r="B16" s="69"/>
      <c r="C16" s="69"/>
      <c r="D16" s="69"/>
      <c r="E16" s="61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45" t="s">
        <v>13</v>
      </c>
      <c r="X16" s="62"/>
      <c r="Y16" s="62"/>
      <c r="Z16" s="46">
        <f t="shared" si="1"/>
        <v>0</v>
      </c>
      <c r="AA16" s="46">
        <f t="shared" si="2"/>
        <v>0</v>
      </c>
      <c r="AB16" s="46"/>
      <c r="AC16" s="46"/>
      <c r="AD16" s="46"/>
      <c r="AE16" s="46"/>
      <c r="AF16" s="75" t="s">
        <v>132</v>
      </c>
      <c r="AG16" s="75" t="s">
        <v>133</v>
      </c>
      <c r="AH16" s="63" t="s">
        <v>134</v>
      </c>
      <c r="AI16" s="68"/>
      <c r="AJ16" s="68"/>
      <c r="AK16" s="68" t="s">
        <v>134</v>
      </c>
      <c r="AL16" s="64"/>
      <c r="AM16" s="64"/>
      <c r="AN16" s="46">
        <f t="shared" si="3"/>
        <v>0</v>
      </c>
      <c r="AO16" s="46">
        <f t="shared" si="4"/>
        <v>0</v>
      </c>
      <c r="AP16" s="46"/>
      <c r="AQ16" s="47"/>
      <c r="AR16" s="46"/>
      <c r="AS16" s="46"/>
      <c r="AT16" s="46"/>
      <c r="AU16" s="47"/>
      <c r="AV16" s="11"/>
      <c r="AW16" s="11" t="str">
        <f t="shared" si="5"/>
        <v/>
      </c>
      <c r="AX16" s="11"/>
      <c r="AY16" s="11"/>
      <c r="AZ16" s="11"/>
      <c r="BA16" s="11"/>
      <c r="BB16" s="11"/>
      <c r="BC16" s="12" t="str">
        <f t="shared" si="6"/>
        <v/>
      </c>
      <c r="BD16" s="13"/>
      <c r="BE16" s="11" t="str">
        <f t="shared" si="7"/>
        <v/>
      </c>
      <c r="BF16" s="48"/>
      <c r="BG16" s="28"/>
    </row>
    <row r="17" spans="1:59" ht="22.5" customHeight="1" x14ac:dyDescent="0.2">
      <c r="A17" s="69"/>
      <c r="B17" s="69"/>
      <c r="C17" s="69"/>
      <c r="D17" s="69"/>
      <c r="E17" s="61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45" t="s">
        <v>15</v>
      </c>
      <c r="X17" s="62"/>
      <c r="Y17" s="62"/>
      <c r="Z17" s="46">
        <f t="shared" si="1"/>
        <v>0</v>
      </c>
      <c r="AA17" s="46">
        <f t="shared" si="2"/>
        <v>0</v>
      </c>
      <c r="AB17" s="46"/>
      <c r="AC17" s="46"/>
      <c r="AD17" s="46"/>
      <c r="AE17" s="46"/>
      <c r="AF17" s="75" t="s">
        <v>132</v>
      </c>
      <c r="AG17" s="75" t="s">
        <v>133</v>
      </c>
      <c r="AH17" s="63" t="s">
        <v>134</v>
      </c>
      <c r="AI17" s="68"/>
      <c r="AJ17" s="68"/>
      <c r="AK17" s="68" t="s">
        <v>134</v>
      </c>
      <c r="AL17" s="64"/>
      <c r="AM17" s="64"/>
      <c r="AN17" s="46">
        <f t="shared" si="3"/>
        <v>0</v>
      </c>
      <c r="AO17" s="46">
        <f t="shared" si="4"/>
        <v>0</v>
      </c>
      <c r="AP17" s="46"/>
      <c r="AQ17" s="47"/>
      <c r="AR17" s="46"/>
      <c r="AS17" s="46"/>
      <c r="AT17" s="46"/>
      <c r="AU17" s="47"/>
      <c r="AV17" s="11"/>
      <c r="AW17" s="11" t="str">
        <f t="shared" si="5"/>
        <v/>
      </c>
      <c r="AX17" s="11"/>
      <c r="AY17" s="11"/>
      <c r="AZ17" s="11"/>
      <c r="BA17" s="11"/>
      <c r="BB17" s="11"/>
      <c r="BC17" s="12" t="str">
        <f t="shared" si="6"/>
        <v/>
      </c>
      <c r="BD17" s="13"/>
      <c r="BE17" s="11" t="str">
        <f t="shared" si="7"/>
        <v/>
      </c>
      <c r="BF17" s="48"/>
      <c r="BG17" s="28"/>
    </row>
    <row r="18" spans="1:59" ht="22.5" customHeight="1" x14ac:dyDescent="0.2">
      <c r="A18" s="69"/>
      <c r="B18" s="69"/>
      <c r="C18" s="69"/>
      <c r="D18" s="69"/>
      <c r="E18" s="61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45" t="s">
        <v>18</v>
      </c>
      <c r="X18" s="62"/>
      <c r="Y18" s="62"/>
      <c r="Z18" s="46">
        <f t="shared" si="1"/>
        <v>0</v>
      </c>
      <c r="AA18" s="46">
        <f t="shared" si="2"/>
        <v>0</v>
      </c>
      <c r="AB18" s="46"/>
      <c r="AC18" s="46"/>
      <c r="AD18" s="46"/>
      <c r="AE18" s="46"/>
      <c r="AF18" s="75" t="s">
        <v>132</v>
      </c>
      <c r="AG18" s="75" t="s">
        <v>133</v>
      </c>
      <c r="AH18" s="63" t="s">
        <v>134</v>
      </c>
      <c r="AI18" s="68"/>
      <c r="AJ18" s="68"/>
      <c r="AK18" s="68" t="s">
        <v>134</v>
      </c>
      <c r="AL18" s="64"/>
      <c r="AM18" s="64"/>
      <c r="AN18" s="46">
        <f t="shared" si="3"/>
        <v>0</v>
      </c>
      <c r="AO18" s="46">
        <f t="shared" si="4"/>
        <v>0</v>
      </c>
      <c r="AP18" s="46"/>
      <c r="AQ18" s="47"/>
      <c r="AR18" s="46"/>
      <c r="AS18" s="46"/>
      <c r="AT18" s="46"/>
      <c r="AU18" s="47"/>
      <c r="AV18" s="11"/>
      <c r="AW18" s="11" t="str">
        <f t="shared" si="5"/>
        <v/>
      </c>
      <c r="AX18" s="11"/>
      <c r="AY18" s="11"/>
      <c r="AZ18" s="11"/>
      <c r="BA18" s="11"/>
      <c r="BB18" s="11"/>
      <c r="BC18" s="12" t="str">
        <f t="shared" si="6"/>
        <v/>
      </c>
      <c r="BD18" s="13"/>
      <c r="BE18" s="11" t="str">
        <f t="shared" si="7"/>
        <v/>
      </c>
      <c r="BF18" s="48"/>
      <c r="BG18" s="28"/>
    </row>
    <row r="19" spans="1:59" ht="21.75" customHeight="1" x14ac:dyDescent="0.2">
      <c r="A19" s="69" t="s">
        <v>26</v>
      </c>
      <c r="B19" s="69" t="s">
        <v>26</v>
      </c>
      <c r="C19" s="69" t="s">
        <v>26</v>
      </c>
      <c r="D19" s="69" t="s">
        <v>26</v>
      </c>
      <c r="E19" s="61" t="s">
        <v>26</v>
      </c>
      <c r="F19" s="69" t="s">
        <v>26</v>
      </c>
      <c r="G19" s="69" t="s">
        <v>26</v>
      </c>
      <c r="H19" s="69" t="s">
        <v>26</v>
      </c>
      <c r="I19" s="69" t="s">
        <v>26</v>
      </c>
      <c r="J19" s="69" t="s">
        <v>26</v>
      </c>
      <c r="K19" s="69" t="s">
        <v>26</v>
      </c>
      <c r="L19" s="69" t="s">
        <v>26</v>
      </c>
      <c r="M19" s="69" t="s">
        <v>26</v>
      </c>
      <c r="N19" s="69" t="s">
        <v>26</v>
      </c>
      <c r="O19" s="69" t="s">
        <v>26</v>
      </c>
      <c r="P19" s="69" t="s">
        <v>26</v>
      </c>
      <c r="Q19" s="69" t="s">
        <v>26</v>
      </c>
      <c r="R19" s="69" t="s">
        <v>26</v>
      </c>
      <c r="S19" s="69" t="s">
        <v>26</v>
      </c>
      <c r="T19" s="69" t="s">
        <v>26</v>
      </c>
      <c r="U19" s="69" t="s">
        <v>26</v>
      </c>
      <c r="V19" s="69" t="s">
        <v>26</v>
      </c>
      <c r="W19" s="69" t="s">
        <v>26</v>
      </c>
      <c r="X19" s="69" t="s">
        <v>26</v>
      </c>
      <c r="Y19" s="69" t="s">
        <v>26</v>
      </c>
      <c r="Z19" s="69" t="s">
        <v>26</v>
      </c>
      <c r="AA19" s="69" t="s">
        <v>26</v>
      </c>
      <c r="AB19" s="69" t="s">
        <v>26</v>
      </c>
      <c r="AC19" s="69" t="s">
        <v>26</v>
      </c>
      <c r="AD19" s="69" t="s">
        <v>26</v>
      </c>
      <c r="AE19" s="69" t="s">
        <v>26</v>
      </c>
      <c r="AF19" s="61" t="s">
        <v>26</v>
      </c>
      <c r="AG19" s="61" t="s">
        <v>26</v>
      </c>
      <c r="AH19" s="61" t="s">
        <v>26</v>
      </c>
      <c r="AI19" s="61" t="s">
        <v>26</v>
      </c>
      <c r="AJ19" s="61" t="s">
        <v>26</v>
      </c>
      <c r="AK19" s="61" t="s">
        <v>26</v>
      </c>
      <c r="AL19" s="69" t="s">
        <v>26</v>
      </c>
      <c r="AM19" s="69" t="s">
        <v>26</v>
      </c>
      <c r="AN19" s="69" t="s">
        <v>26</v>
      </c>
      <c r="AO19" s="69" t="s">
        <v>26</v>
      </c>
      <c r="AP19" s="69" t="s">
        <v>26</v>
      </c>
      <c r="AQ19" s="69" t="s">
        <v>26</v>
      </c>
      <c r="AR19" s="69" t="s">
        <v>26</v>
      </c>
      <c r="AS19" s="69" t="s">
        <v>26</v>
      </c>
      <c r="AT19" s="69" t="s">
        <v>26</v>
      </c>
      <c r="AU19" s="69" t="s">
        <v>26</v>
      </c>
      <c r="AV19" s="69" t="s">
        <v>26</v>
      </c>
      <c r="AW19" s="69" t="s">
        <v>26</v>
      </c>
      <c r="AX19" s="69" t="s">
        <v>26</v>
      </c>
      <c r="AY19" s="69" t="s">
        <v>26</v>
      </c>
      <c r="AZ19" s="69" t="s">
        <v>26</v>
      </c>
      <c r="BA19" s="69" t="s">
        <v>26</v>
      </c>
      <c r="BB19" s="69" t="s">
        <v>26</v>
      </c>
      <c r="BC19" s="69" t="s">
        <v>26</v>
      </c>
      <c r="BD19" s="69" t="s">
        <v>26</v>
      </c>
      <c r="BE19" s="69" t="s">
        <v>26</v>
      </c>
      <c r="BF19" s="69" t="s">
        <v>26</v>
      </c>
      <c r="BG19" s="69" t="s">
        <v>26</v>
      </c>
    </row>
  </sheetData>
  <autoFilter ref="A6:BG19" xr:uid="{071BC287-35CE-40A0-B693-741FB9CEB153}"/>
  <mergeCells count="43">
    <mergeCell ref="E1:V3"/>
    <mergeCell ref="AL4:BD4"/>
    <mergeCell ref="BF1:BG1"/>
    <mergeCell ref="BF2:BG2"/>
    <mergeCell ref="BF3:BG3"/>
    <mergeCell ref="W1:BE3"/>
    <mergeCell ref="A4:V4"/>
    <mergeCell ref="BE5:BE6"/>
    <mergeCell ref="BF5:BF6"/>
    <mergeCell ref="BG5:BG6"/>
    <mergeCell ref="AL5:AQ5"/>
    <mergeCell ref="AR5:AU5"/>
    <mergeCell ref="AV5:AV6"/>
    <mergeCell ref="AW5:AW6"/>
    <mergeCell ref="AX5:BC5"/>
    <mergeCell ref="BD5:BD6"/>
    <mergeCell ref="V5:V6"/>
    <mergeCell ref="U5:U6"/>
    <mergeCell ref="T5:T6"/>
    <mergeCell ref="AJ5:AJ6"/>
    <mergeCell ref="W4:AK4"/>
    <mergeCell ref="AK5:AK6"/>
    <mergeCell ref="W5:AB5"/>
    <mergeCell ref="AC5:AE5"/>
    <mergeCell ref="AH5:AH6"/>
    <mergeCell ref="AI5:AI6"/>
    <mergeCell ref="AF5:AG6"/>
    <mergeCell ref="P5:S5"/>
    <mergeCell ref="O5:O6"/>
    <mergeCell ref="N5:N6"/>
    <mergeCell ref="M5:M6"/>
    <mergeCell ref="L5:L6"/>
    <mergeCell ref="K5:K6"/>
    <mergeCell ref="J5:J6"/>
    <mergeCell ref="I5:I6"/>
    <mergeCell ref="H5:H6"/>
    <mergeCell ref="G5:G6"/>
    <mergeCell ref="B5:B6"/>
    <mergeCell ref="A5:A6"/>
    <mergeCell ref="F5:F6"/>
    <mergeCell ref="E5:E6"/>
    <mergeCell ref="D5:D6"/>
    <mergeCell ref="C5:C6"/>
  </mergeCells>
  <conditionalFormatting sqref="BC7:BD18 AV7:AV18">
    <cfRule type="containsBlanks" dxfId="20" priority="163">
      <formula>LEN(TRIM(AV7))=0</formula>
    </cfRule>
    <cfRule type="cellIs" dxfId="19" priority="164" operator="between">
      <formula>0.95</formula>
      <formula>1</formula>
    </cfRule>
    <cfRule type="cellIs" dxfId="18" priority="165" operator="between">
      <formula>0.8</formula>
      <formula>0.949999999999999</formula>
    </cfRule>
    <cfRule type="cellIs" dxfId="17" priority="166" operator="between">
      <formula>0</formula>
      <formula>0.79999999999999</formula>
    </cfRule>
    <cfRule type="containsText" dxfId="16" priority="167" operator="containsText" text="No Cumplió">
      <formula>NOT(ISERROR(SEARCH("No Cumplió",AV7)))</formula>
    </cfRule>
    <cfRule type="containsText" dxfId="15" priority="168" operator="containsText" text="Cumplió">
      <formula>NOT(ISERROR(SEARCH("Cumplió",AV7)))</formula>
    </cfRule>
    <cfRule type="containsText" dxfId="14" priority="169" operator="containsText" text="NO">
      <formula>NOT(ISERROR(SEARCH("NO",AV7)))</formula>
    </cfRule>
    <cfRule type="containsText" dxfId="13" priority="170" operator="containsText" text="SI">
      <formula>NOT(ISERROR(SEARCH("SI",AV7)))</formula>
    </cfRule>
  </conditionalFormatting>
  <conditionalFormatting sqref="AX7:BB18">
    <cfRule type="cellIs" dxfId="12" priority="156" operator="between">
      <formula>0.95</formula>
      <formula>1</formula>
    </cfRule>
    <cfRule type="cellIs" dxfId="11" priority="157" operator="between">
      <formula>0.8</formula>
      <formula>0.949999999999999</formula>
    </cfRule>
    <cfRule type="cellIs" dxfId="10" priority="158" operator="between">
      <formula>0</formula>
      <formula>0.79999999999999</formula>
    </cfRule>
    <cfRule type="containsText" dxfId="9" priority="159" operator="containsText" text="No Cumplió">
      <formula>NOT(ISERROR(SEARCH("No Cumplió",AX7)))</formula>
    </cfRule>
    <cfRule type="containsText" dxfId="8" priority="160" operator="containsText" text="Cumplió">
      <formula>NOT(ISERROR(SEARCH("Cumplió",AX7)))</formula>
    </cfRule>
    <cfRule type="containsText" dxfId="7" priority="161" operator="containsText" text="NO">
      <formula>NOT(ISERROR(SEARCH("NO",AX7)))</formula>
    </cfRule>
    <cfRule type="containsText" dxfId="6" priority="162" operator="containsText" text="SI">
      <formula>NOT(ISERROR(SEARCH("SI",AX7)))</formula>
    </cfRule>
  </conditionalFormatting>
  <conditionalFormatting sqref="AX7:BB18">
    <cfRule type="containsBlanks" dxfId="5" priority="155">
      <formula>LEN(TRIM(AX7))=0</formula>
    </cfRule>
  </conditionalFormatting>
  <conditionalFormatting sqref="AC7:AD7">
    <cfRule type="containsErrors" dxfId="4" priority="154">
      <formula>ISERROR(AC7)</formula>
    </cfRule>
  </conditionalFormatting>
  <conditionalFormatting sqref="AC8:AD18">
    <cfRule type="containsErrors" dxfId="3" priority="137">
      <formula>ISERROR(AC8)</formula>
    </cfRule>
  </conditionalFormatting>
  <conditionalFormatting sqref="AR7:AS7">
    <cfRule type="containsErrors" dxfId="2" priority="136">
      <formula>ISERROR(AR7)</formula>
    </cfRule>
  </conditionalFormatting>
  <conditionalFormatting sqref="AR8:AS18">
    <cfRule type="containsErrors" dxfId="1" priority="135">
      <formula>ISERROR(AR8)</formula>
    </cfRule>
  </conditionalFormatting>
  <conditionalFormatting sqref="AF7:AG18">
    <cfRule type="containsErrors" dxfId="0" priority="1">
      <formula>ISERROR(AF7)</formula>
    </cfRule>
  </conditionalFormatting>
  <dataValidations count="3">
    <dataValidation type="list" allowBlank="1" showInputMessage="1" showErrorMessage="1" sqref="AX7:BB18 AV7:AV18" xr:uid="{135B621C-B881-48E4-86E9-49A7FFBCCD06}">
      <formula1>"SI,NO"</formula1>
    </dataValidation>
    <dataValidation type="list" allowBlank="1" showInputMessage="1" showErrorMessage="1" sqref="BD7:BD18" xr:uid="{6D26CEA8-52D3-485D-9BEB-6463EDD8BE3D}">
      <formula1>"Cumplió,No Cumplió"</formula1>
    </dataValidation>
    <dataValidation type="list" allowBlank="1" showInputMessage="1" showErrorMessage="1" sqref="BG7:BG18" xr:uid="{55D4B47D-3844-495B-86BF-3597F89E436E}">
      <formula1>"Diana Corredor (Dcorredor), Amelia Navarro (Anavarro),Sergio Osorio (Sosorio), Suly Cerón (Sceron), Isidro Bastidas (Ibastidas), Jeison Ramirez (Jramirez)"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2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ED3EDA-BF15-472D-AD7E-DBA589EAC7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FFB7B-F83B-48BD-B815-5AD387B37287}"/>
</file>

<file path=customXml/itemProps3.xml><?xml version="1.0" encoding="utf-8"?>
<ds:datastoreItem xmlns:ds="http://schemas.openxmlformats.org/officeDocument/2006/customXml" ds:itemID="{47CE6CC9-1CDB-4281-9AB4-2260780D36AB}">
  <ds:schemaRefs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2c585cb4-69c6-475f-afa3-5b9e19db3146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PEI</vt:lpstr>
      <vt:lpstr>PAI</vt:lpstr>
      <vt:lpstr>IP</vt:lpstr>
      <vt:lpstr>IP!Área_de_impresión</vt:lpstr>
      <vt:lpstr>PEI!Área_de_impresión</vt:lpstr>
      <vt:lpstr>IP!Títulos_a_imprimir</vt:lpstr>
      <vt:lpstr>PEI!Títulos_a_imprimir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DET-F-05 Plan de Acción institucional 7.0</dc:title>
  <dc:creator>Wisner Genaro Suarez Guzman</dc:creator>
  <cp:lastModifiedBy>Paula Viviana Olaya Gonzalez</cp:lastModifiedBy>
  <cp:lastPrinted>2019-11-27T13:16:56Z</cp:lastPrinted>
  <dcterms:created xsi:type="dcterms:W3CDTF">2018-12-14T13:41:57Z</dcterms:created>
  <dcterms:modified xsi:type="dcterms:W3CDTF">2022-02-23T15:40:19Z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</Properties>
</file>