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externadoedu-my.sharepoint.com/personal/yiceth_penaloza_est_uexternado_edu_co/Documents/Escritorio/Trabajo/5. Min Vivienda/1. 2024/6. Procesos asignados/1. TI/2. Documentos del proceso/Formatos/"/>
    </mc:Choice>
  </mc:AlternateContent>
  <xr:revisionPtr revIDLastSave="64" documentId="13_ncr:1_{C2830115-B6FA-4BBD-8209-16F9A2F79C85}" xr6:coauthVersionLast="47" xr6:coauthVersionMax="47" xr10:uidLastSave="{A98406C6-37CD-4C87-ABF9-6378D23ED857}"/>
  <bookViews>
    <workbookView xWindow="-110" yWindow="-110" windowWidth="19420" windowHeight="10300" activeTab="1" xr2:uid="{06855463-10E9-401C-8B37-820F33AA1208}"/>
  </bookViews>
  <sheets>
    <sheet name=" INFRAESTRUCTURA Y CAPACIDAD" sheetId="3" r:id="rId1"/>
    <sheet name="ESTIMACION DE ESFUERZO" sheetId="5" r:id="rId2"/>
  </sheets>
  <definedNames>
    <definedName name="_xlnm.Print_Area" localSheetId="0">' INFRAESTRUCTURA Y CAPACIDAD'!$A$1:$L$25</definedName>
    <definedName name="_xlnm.Print_Area" localSheetId="1">'ESTIMACION DE ESFUERZO'!$A$1:$S$30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7" i="5" l="1"/>
  <c r="Q27" i="5"/>
  <c r="O27" i="5"/>
  <c r="M27" i="5"/>
  <c r="C27" i="5"/>
  <c r="K27" i="5" s="1"/>
  <c r="B27" i="5"/>
  <c r="R26" i="5"/>
  <c r="C26" i="5"/>
  <c r="G26" i="5" s="1"/>
  <c r="B26" i="5"/>
  <c r="R25" i="5"/>
  <c r="C25" i="5"/>
  <c r="E25" i="5" s="1"/>
  <c r="B25" i="5"/>
  <c r="R24" i="5"/>
  <c r="C24" i="5"/>
  <c r="O24" i="5" s="1"/>
  <c r="B24" i="5"/>
  <c r="R23" i="5"/>
  <c r="C23" i="5"/>
  <c r="K23" i="5" s="1"/>
  <c r="B23" i="5"/>
  <c r="E13" i="5"/>
  <c r="C13" i="5"/>
  <c r="D8" i="5" s="1"/>
  <c r="G25" i="5" l="1"/>
  <c r="D9" i="5"/>
  <c r="I25" i="5"/>
  <c r="K25" i="5"/>
  <c r="M25" i="5"/>
  <c r="D10" i="5"/>
  <c r="D13" i="5" s="1"/>
  <c r="D11" i="5"/>
  <c r="D12" i="5"/>
  <c r="O25" i="5"/>
  <c r="Q25" i="5"/>
  <c r="G23" i="5"/>
  <c r="I24" i="5"/>
  <c r="Q26" i="5"/>
  <c r="I23" i="5"/>
  <c r="K24" i="5"/>
  <c r="M23" i="5"/>
  <c r="Q24" i="5"/>
  <c r="O23" i="5"/>
  <c r="Q23" i="5"/>
  <c r="E27" i="5"/>
  <c r="G27" i="5"/>
  <c r="E23" i="5"/>
  <c r="I26" i="5"/>
  <c r="C28" i="5"/>
  <c r="K26" i="5"/>
  <c r="E24" i="5"/>
  <c r="M26" i="5"/>
  <c r="I27" i="5"/>
  <c r="G24" i="5"/>
  <c r="O26" i="5"/>
  <c r="M24" i="5"/>
  <c r="E26" i="5"/>
  <c r="G28" i="5" l="1"/>
  <c r="K28" i="5"/>
  <c r="I28" i="5"/>
  <c r="E28" i="5"/>
  <c r="Q28" i="5"/>
  <c r="M28" i="5"/>
  <c r="O28" i="5"/>
</calcChain>
</file>

<file path=xl/sharedStrings.xml><?xml version="1.0" encoding="utf-8"?>
<sst xmlns="http://schemas.openxmlformats.org/spreadsheetml/2006/main" count="66" uniqueCount="53">
  <si>
    <t>Nombre</t>
  </si>
  <si>
    <t>Dependencia</t>
  </si>
  <si>
    <t>Equipo de Interesados:</t>
  </si>
  <si>
    <t>SI</t>
  </si>
  <si>
    <t>NO</t>
  </si>
  <si>
    <t>Observaciones</t>
  </si>
  <si>
    <t>Marcar con una X si requiere validación de uno de los siguientes componentes:</t>
  </si>
  <si>
    <t>Prioridad</t>
  </si>
  <si>
    <t>Alta</t>
  </si>
  <si>
    <t>Media</t>
  </si>
  <si>
    <t>Baja</t>
  </si>
  <si>
    <t>Documentar el esfuerzo en horas y la cantidad de personal requerido para atender el requerimiento de Gestión de la Demanda</t>
  </si>
  <si>
    <t>ACTIVIDADES</t>
  </si>
  <si>
    <t xml:space="preserve">ESFUERZO EN HORAS </t>
  </si>
  <si>
    <t>% ESFUERZO</t>
  </si>
  <si>
    <t>CANTIDAD DE RECURSOS REQUERIDOS</t>
  </si>
  <si>
    <t>Levantamiento de requerimiento de Gestión de la Demanda</t>
  </si>
  <si>
    <t>Revisión y análisis de requerimiento</t>
  </si>
  <si>
    <t>Construir plan de trabajo</t>
  </si>
  <si>
    <t>Pruebas QA y pruebas de aceptación con usuario funcional</t>
  </si>
  <si>
    <t>Despliegue en producción (incluir el tiempo de elaboración del RFC  si aplica y PIR)</t>
  </si>
  <si>
    <t>HORAS</t>
  </si>
  <si>
    <t>DISTRIBUCIÓN DE ESFUERZO POR ROL</t>
  </si>
  <si>
    <t xml:space="preserve">Documentar el esfuerzo y hora por cada rol </t>
  </si>
  <si>
    <r>
      <t xml:space="preserve">ACTIVIDADES
</t>
    </r>
    <r>
      <rPr>
        <b/>
        <sz val="8"/>
        <color theme="1"/>
        <rFont val="Arial"/>
        <family val="2"/>
      </rPr>
      <t>(Campo formulado no modificar)</t>
    </r>
  </si>
  <si>
    <r>
      <t xml:space="preserve">ESFUERZO EN HORAS
</t>
    </r>
    <r>
      <rPr>
        <b/>
        <sz val="8"/>
        <rFont val="Arial"/>
        <family val="2"/>
      </rPr>
      <t>(Campo formulado no modificar)</t>
    </r>
  </si>
  <si>
    <t>Scrum Master/Líder Técnico</t>
  </si>
  <si>
    <t>Scrum Product Owner</t>
  </si>
  <si>
    <t>Arquitecto de software</t>
  </si>
  <si>
    <t>Analista de requerimientos</t>
  </si>
  <si>
    <t>Desarrollador de software</t>
  </si>
  <si>
    <t>Analista de Pruebas</t>
  </si>
  <si>
    <t>Configuración y Despliegue</t>
  </si>
  <si>
    <t xml:space="preserve">% Total </t>
  </si>
  <si>
    <t>%Esfuerzo</t>
  </si>
  <si>
    <t>Horas</t>
  </si>
  <si>
    <t>ESTIMACIÓN Y ESFUERZO POR ACTIVIDAD</t>
  </si>
  <si>
    <t>En la tabla anterior, se documenta como ejemplo los roles siguiendo el marco Scrum</t>
  </si>
  <si>
    <r>
      <t xml:space="preserve">Servidores.
</t>
    </r>
    <r>
      <rPr>
        <sz val="11"/>
        <color theme="2" tint="-0.499984740745262"/>
        <rFont val="Verdana"/>
        <family val="2"/>
      </rPr>
      <t>(Indicar si se cuenta con la cantidad de servidores suficientes y su requerimiento técnico cubre esta iniciativa)</t>
    </r>
  </si>
  <si>
    <r>
      <t xml:space="preserve">Redes.
</t>
    </r>
    <r>
      <rPr>
        <sz val="11"/>
        <color theme="2" tint="-0.499984740745262"/>
        <rFont val="Verdana"/>
        <family val="2"/>
      </rPr>
      <t>(La estructura de cableados, puntos de red, puntos telefónicos, switch, router, etc., son suficientes para cubrir esta iniciativa)</t>
    </r>
  </si>
  <si>
    <r>
      <t xml:space="preserve">Monitoreo.
</t>
    </r>
    <r>
      <rPr>
        <sz val="11"/>
        <color theme="1" tint="0.34998626667073579"/>
        <rFont val="Verdana"/>
        <family val="2"/>
      </rPr>
      <t>(Se requiere incluir en la herramienta de monitoreo. Definir tipo de monitoreo requerido)</t>
    </r>
  </si>
  <si>
    <r>
      <t xml:space="preserve">Proceso.
</t>
    </r>
    <r>
      <rPr>
        <sz val="11"/>
        <color theme="1" tint="0.34998626667073579"/>
        <rFont val="Verdana"/>
        <family val="2"/>
      </rPr>
      <t>(Verificar si se afecta un proceso, procedimiento, guía, formato, etc. de la iniciativa)</t>
    </r>
  </si>
  <si>
    <r>
      <t xml:space="preserve">Mesa de Servicios.
</t>
    </r>
    <r>
      <rPr>
        <sz val="11"/>
        <color theme="1" tint="0.34998626667073579"/>
        <rFont val="Verdana"/>
        <family val="2"/>
      </rPr>
      <t>(Requiere el uso o apoyo de la mesa de servicios, como un nuevo servicio, eventualmente se debe indicar el alcance de ellos y que tipo de gestión deberán realizar. Especificar Nivel 1, 2 y 3 de soporte)</t>
    </r>
  </si>
  <si>
    <r>
      <t xml:space="preserve">Capacitación.
</t>
    </r>
    <r>
      <rPr>
        <sz val="11"/>
        <color theme="1" tint="0.34998626667073579"/>
        <rFont val="Verdana"/>
        <family val="2"/>
      </rPr>
      <t>(Requiere capacitación para alguna dependencia, en caso afirmativa debe existir un responsable y fecha para su realización. Esto debe quedar especificado en esta documentación)</t>
    </r>
  </si>
  <si>
    <r>
      <t xml:space="preserve">Licenciamiento. 
</t>
    </r>
    <r>
      <rPr>
        <sz val="11"/>
        <color theme="1" tint="0.34998626667073579"/>
        <rFont val="Verdana"/>
        <family val="2"/>
      </rPr>
      <t>(Indicar si se requiere uso de licencias. Especificar la licencia y período de renovación)</t>
    </r>
  </si>
  <si>
    <r>
      <t xml:space="preserve">Comunicaciones.
</t>
    </r>
    <r>
      <rPr>
        <sz val="11"/>
        <color theme="1" tint="0.34998626667073579"/>
        <rFont val="Verdana"/>
        <family val="2"/>
      </rPr>
      <t>(Mencionar si se debe realizar una campaña para dar a conocer la nueva iniciativa, o si requiere apoyo del área de comunicaciones)</t>
    </r>
  </si>
  <si>
    <t>Capacidad de Recurso Humano.</t>
  </si>
  <si>
    <r>
      <t xml:space="preserve">Otros.
</t>
    </r>
    <r>
      <rPr>
        <sz val="11"/>
        <color theme="1" tint="0.34998626667073579"/>
        <rFont val="Verdana"/>
        <family val="2"/>
      </rPr>
      <t>(Indicar que otra dependencia debe estar incluida)</t>
    </r>
  </si>
  <si>
    <t>Correo electrónico</t>
  </si>
  <si>
    <r>
      <t xml:space="preserve">Seguridad Informática.
</t>
    </r>
    <r>
      <rPr>
        <sz val="11"/>
        <color theme="1" tint="0.34998626667073579"/>
        <rFont val="Verdana"/>
        <family val="2"/>
      </rPr>
      <t>(Definir si se debe aplicar nuevas políticas de seguridad y también si se requiere un análisis de vulnerabilidades)</t>
    </r>
  </si>
  <si>
    <r>
      <t xml:space="preserve">Computo y Almacenamiento.
</t>
    </r>
    <r>
      <rPr>
        <sz val="11"/>
        <color theme="2" tint="-0.499984740745262"/>
        <rFont val="Verdana"/>
        <family val="2"/>
      </rPr>
      <t>(Indicar si la capacidad actual a nivel de servidores, CPU, memoria, espacio en disco son suficientes para cubrir esta iniciativa)</t>
    </r>
  </si>
  <si>
    <r>
      <t>ANS.</t>
    </r>
    <r>
      <rPr>
        <sz val="11"/>
        <color theme="2" tint="-0.499984740745262"/>
        <rFont val="Verdana"/>
        <family val="2"/>
      </rPr>
      <t xml:space="preserve">
(Validar si se tienen Acuerdos de Niveles de Servicio y/o definir los ANSs necesarios)</t>
    </r>
  </si>
  <si>
    <r>
      <t xml:space="preserve">FORMATO: ANÁLISIS DE INFRAESTRUCTURA
PROCESO:  GESTIÓN DE LAS TECNOLOGÍAS DE LA INFORMACIÓN Y LAS COMUNICACIONES 
Versión: 1.0  Fecha: </t>
    </r>
    <r>
      <rPr>
        <b/>
        <sz val="12"/>
        <rFont val="Verdana"/>
        <family val="2"/>
      </rPr>
      <t>12/11/2024  Código: GTI-F-25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</si>
</sst>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rgb="FF000000"/>
      <name val="Verdana"/>
      <family val="2"/>
    </font>
    <font>
      <sz val="11"/>
      <color theme="2" tint="-0.499984740745262"/>
      <name val="Verdana"/>
      <family val="2"/>
    </font>
    <font>
      <sz val="11"/>
      <color theme="1" tint="0.34998626667073579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i/>
      <sz val="11"/>
      <color rgb="FFFF0000"/>
      <name val="Calibri"/>
      <family val="2"/>
      <scheme val="minor"/>
    </font>
    <font>
      <b/>
      <sz val="1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164" fontId="8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3" borderId="6" xfId="0" applyFont="1" applyFill="1" applyBorder="1" applyAlignment="1" applyProtection="1">
      <alignment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justify" vertical="center"/>
    </xf>
    <xf numFmtId="0" fontId="16" fillId="0" borderId="2" xfId="0" applyFont="1" applyBorder="1" applyAlignment="1" applyProtection="1">
      <alignment horizontal="center" vertical="center" wrapText="1"/>
      <protection locked="0"/>
    </xf>
    <xf numFmtId="9" fontId="16" fillId="0" borderId="8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9" fontId="15" fillId="0" borderId="0" xfId="0" applyNumberFormat="1" applyFont="1" applyAlignment="1">
      <alignment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9" fontId="16" fillId="0" borderId="10" xfId="0" applyNumberFormat="1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9" fontId="16" fillId="0" borderId="6" xfId="0" applyNumberFormat="1" applyFont="1" applyBorder="1" applyAlignment="1">
      <alignment horizontal="center" vertical="center"/>
    </xf>
    <xf numFmtId="0" fontId="13" fillId="3" borderId="6" xfId="0" applyFont="1" applyFill="1" applyBorder="1" applyAlignment="1" applyProtection="1">
      <alignment vertical="top"/>
      <protection locked="0"/>
    </xf>
    <xf numFmtId="3" fontId="16" fillId="3" borderId="7" xfId="0" applyNumberFormat="1" applyFont="1" applyFill="1" applyBorder="1" applyAlignment="1">
      <alignment horizontal="center" vertical="center"/>
    </xf>
    <xf numFmtId="9" fontId="17" fillId="3" borderId="6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vertical="center"/>
    </xf>
    <xf numFmtId="0" fontId="16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left" vertical="center" wrapText="1"/>
    </xf>
    <xf numFmtId="9" fontId="17" fillId="5" borderId="7" xfId="0" applyNumberFormat="1" applyFont="1" applyFill="1" applyBorder="1" applyAlignment="1" applyProtection="1">
      <alignment horizontal="center" vertical="center" wrapText="1"/>
      <protection locked="0"/>
    </xf>
    <xf numFmtId="9" fontId="17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justify" vertical="center"/>
    </xf>
    <xf numFmtId="3" fontId="17" fillId="0" borderId="12" xfId="0" applyNumberFormat="1" applyFont="1" applyBorder="1" applyAlignment="1" applyProtection="1">
      <alignment horizontal="center" vertical="center"/>
      <protection locked="0"/>
    </xf>
    <xf numFmtId="9" fontId="16" fillId="0" borderId="6" xfId="0" applyNumberFormat="1" applyFont="1" applyBorder="1" applyAlignment="1" applyProtection="1">
      <alignment horizontal="center" vertical="center"/>
      <protection locked="0"/>
    </xf>
    <xf numFmtId="4" fontId="16" fillId="0" borderId="6" xfId="0" applyNumberFormat="1" applyFont="1" applyBorder="1" applyAlignment="1" applyProtection="1">
      <alignment horizontal="center" vertical="center"/>
      <protection locked="0"/>
    </xf>
    <xf numFmtId="4" fontId="16" fillId="0" borderId="7" xfId="0" applyNumberFormat="1" applyFon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>
      <alignment horizontal="center" vertical="center"/>
    </xf>
    <xf numFmtId="9" fontId="16" fillId="0" borderId="6" xfId="1" applyFont="1" applyFill="1" applyBorder="1" applyAlignment="1" applyProtection="1">
      <alignment horizontal="center" vertical="center" wrapText="1"/>
      <protection locked="0" hidden="1"/>
    </xf>
    <xf numFmtId="3" fontId="17" fillId="0" borderId="1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justify" vertical="center"/>
    </xf>
    <xf numFmtId="3" fontId="17" fillId="3" borderId="1" xfId="0" applyNumberFormat="1" applyFont="1" applyFill="1" applyBorder="1" applyAlignment="1" applyProtection="1">
      <alignment horizontal="center" vertical="center"/>
      <protection locked="0"/>
    </xf>
    <xf numFmtId="9" fontId="17" fillId="3" borderId="12" xfId="0" applyNumberFormat="1" applyFont="1" applyFill="1" applyBorder="1" applyAlignment="1" applyProtection="1">
      <alignment horizontal="center" vertical="center"/>
      <protection locked="0"/>
    </xf>
    <xf numFmtId="3" fontId="17" fillId="3" borderId="6" xfId="0" applyNumberFormat="1" applyFont="1" applyFill="1" applyBorder="1" applyAlignment="1" applyProtection="1">
      <alignment horizontal="center" vertical="center"/>
      <protection locked="0"/>
    </xf>
    <xf numFmtId="9" fontId="17" fillId="3" borderId="6" xfId="0" applyNumberFormat="1" applyFont="1" applyFill="1" applyBorder="1" applyAlignment="1" applyProtection="1">
      <alignment horizontal="center" vertical="center"/>
      <protection locked="0"/>
    </xf>
    <xf numFmtId="3" fontId="17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22" fillId="0" borderId="0" xfId="0" applyFont="1"/>
    <xf numFmtId="0" fontId="7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17" fillId="5" borderId="7" xfId="0" applyNumberFormat="1" applyFont="1" applyFill="1" applyBorder="1" applyAlignment="1" applyProtection="1">
      <alignment horizontal="center" vertical="center" wrapText="1"/>
      <protection locked="0"/>
    </xf>
    <xf numFmtId="9" fontId="17" fillId="5" borderId="12" xfId="0" applyNumberFormat="1" applyFont="1" applyFill="1" applyBorder="1" applyAlignment="1" applyProtection="1">
      <alignment horizontal="center" vertical="center" wrapText="1"/>
      <protection locked="0"/>
    </xf>
    <xf numFmtId="9" fontId="17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>
      <alignment horizontal="center" vertical="center"/>
    </xf>
    <xf numFmtId="0" fontId="10" fillId="0" borderId="3" xfId="2" applyNumberFormat="1" applyFont="1" applyBorder="1" applyAlignment="1" applyProtection="1">
      <alignment horizontal="left" vertical="center"/>
      <protection locked="0"/>
    </xf>
    <xf numFmtId="0" fontId="10" fillId="0" borderId="4" xfId="2" applyNumberFormat="1" applyFont="1" applyBorder="1" applyAlignment="1" applyProtection="1">
      <alignment horizontal="left" vertical="center"/>
      <protection locked="0"/>
    </xf>
    <xf numFmtId="0" fontId="10" fillId="0" borderId="5" xfId="2" applyNumberFormat="1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9" xfId="0" applyFont="1" applyFill="1" applyBorder="1" applyAlignment="1" applyProtection="1">
      <alignment horizontal="center" vertical="center" wrapText="1"/>
      <protection locked="0"/>
    </xf>
    <xf numFmtId="0" fontId="17" fillId="5" borderId="11" xfId="0" applyFont="1" applyFill="1" applyBorder="1" applyAlignment="1" applyProtection="1">
      <alignment horizontal="center" vertical="center" wrapText="1"/>
      <protection locked="0"/>
    </xf>
    <xf numFmtId="0" fontId="17" fillId="5" borderId="14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 xr:uid="{DF957D09-BC9B-455A-8543-08E07297516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455083</xdr:colOff>
      <xdr:row>0</xdr:row>
      <xdr:rowOff>31750</xdr:rowOff>
    </xdr:from>
    <xdr:to>
      <xdr:col>2</xdr:col>
      <xdr:colOff>546525</xdr:colOff>
      <xdr:row>0</xdr:row>
      <xdr:rowOff>671175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472C67-1AB8-44D4-BC90-35FACCDB5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28" r="4628" b="10855"/>
        <a:stretch/>
      </xdr:blipFill>
      <xdr:spPr>
        <a:xfrm>
          <a:off x="1217083" y="31750"/>
          <a:ext cx="853441" cy="639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683683</xdr:colOff>
      <xdr:row>0</xdr:row>
      <xdr:rowOff>215900</xdr:rowOff>
    </xdr:from>
    <xdr:to>
      <xdr:col>1</xdr:col>
      <xdr:colOff>1575224</xdr:colOff>
      <xdr:row>0</xdr:row>
      <xdr:rowOff>855325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533207-3AAF-42C5-B18A-9C320C549B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28" r="4628" b="10855"/>
        <a:stretch/>
      </xdr:blipFill>
      <xdr:spPr>
        <a:xfrm>
          <a:off x="1159933" y="215900"/>
          <a:ext cx="891541" cy="639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A774-FF9F-47D6-984E-B722B171AEBA}">
  <dimension ref="B1:K25"/>
  <sheetViews>
    <sheetView showGridLines="0" view="pageBreakPreview" topLeftCell="A17" zoomScale="60" zoomScaleNormal="90" workbookViewId="0">
      <selection activeCell="O8" sqref="O8"/>
    </sheetView>
  </sheetViews>
  <sheetFormatPr baseColWidth="10" defaultColWidth="11.453125" defaultRowHeight="13.5" x14ac:dyDescent="0.25"/>
  <cols>
    <col min="1" max="1" width="3.90625" style="1" customWidth="1"/>
    <col min="2" max="2" width="11.453125" style="1"/>
    <col min="3" max="3" width="14.26953125" style="1" customWidth="1"/>
    <col min="4" max="8" width="17.26953125" style="1" customWidth="1"/>
    <col min="9" max="10" width="11.453125" style="1"/>
    <col min="11" max="11" width="29.7265625" style="1" customWidth="1"/>
    <col min="12" max="12" width="4.81640625" style="1" customWidth="1"/>
    <col min="13" max="16384" width="11.453125" style="1"/>
  </cols>
  <sheetData>
    <row r="1" spans="2:11" ht="54" customHeight="1" x14ac:dyDescent="0.25">
      <c r="B1" s="60"/>
      <c r="C1" s="60"/>
      <c r="D1" s="66" t="s">
        <v>52</v>
      </c>
      <c r="E1" s="67"/>
      <c r="F1" s="67"/>
      <c r="G1" s="67"/>
      <c r="H1" s="67"/>
      <c r="I1" s="67"/>
      <c r="J1" s="67"/>
      <c r="K1" s="68"/>
    </row>
    <row r="2" spans="2:11" x14ac:dyDescent="0.25">
      <c r="K2" s="3"/>
    </row>
    <row r="3" spans="2:11" ht="24.75" customHeight="1" x14ac:dyDescent="0.25">
      <c r="B3" s="69" t="s">
        <v>7</v>
      </c>
      <c r="C3" s="69"/>
      <c r="D3" s="4" t="s">
        <v>8</v>
      </c>
      <c r="E3" s="4"/>
      <c r="F3" s="4" t="s">
        <v>9</v>
      </c>
      <c r="G3" s="4"/>
      <c r="H3" s="4" t="s">
        <v>10</v>
      </c>
      <c r="I3" s="4"/>
      <c r="J3" s="3"/>
      <c r="K3" s="3"/>
    </row>
    <row r="4" spans="2:11" ht="15" customHeight="1" x14ac:dyDescent="0.25">
      <c r="B4" s="3"/>
      <c r="C4" s="3"/>
      <c r="D4" s="3"/>
      <c r="E4" s="3"/>
      <c r="F4" s="3"/>
      <c r="G4" s="3"/>
      <c r="H4" s="3"/>
      <c r="I4" s="3"/>
      <c r="J4" s="3"/>
      <c r="K4" s="5"/>
    </row>
    <row r="6" spans="2:11" x14ac:dyDescent="0.25">
      <c r="B6" s="70" t="s">
        <v>6</v>
      </c>
      <c r="C6" s="70"/>
      <c r="D6" s="70"/>
      <c r="E6" s="70"/>
      <c r="F6" s="70"/>
      <c r="G6" s="70"/>
      <c r="H6" s="70"/>
      <c r="I6" s="6" t="s">
        <v>3</v>
      </c>
      <c r="J6" s="6" t="s">
        <v>4</v>
      </c>
      <c r="K6" s="7" t="s">
        <v>5</v>
      </c>
    </row>
    <row r="7" spans="2:11" ht="50.25" customHeight="1" x14ac:dyDescent="0.25">
      <c r="B7" s="59" t="s">
        <v>38</v>
      </c>
      <c r="C7" s="59"/>
      <c r="D7" s="59"/>
      <c r="E7" s="59"/>
      <c r="F7" s="59"/>
      <c r="G7" s="59"/>
      <c r="H7" s="59"/>
      <c r="I7" s="7"/>
      <c r="J7" s="7"/>
      <c r="K7" s="9"/>
    </row>
    <row r="8" spans="2:11" ht="50.25" customHeight="1" x14ac:dyDescent="0.25">
      <c r="B8" s="59" t="s">
        <v>50</v>
      </c>
      <c r="C8" s="59"/>
      <c r="D8" s="59"/>
      <c r="E8" s="59"/>
      <c r="F8" s="59"/>
      <c r="G8" s="59"/>
      <c r="H8" s="59"/>
      <c r="I8" s="8"/>
      <c r="J8" s="10"/>
      <c r="K8" s="11"/>
    </row>
    <row r="9" spans="2:11" ht="50.25" customHeight="1" x14ac:dyDescent="0.25">
      <c r="B9" s="59" t="s">
        <v>39</v>
      </c>
      <c r="C9" s="59"/>
      <c r="D9" s="59"/>
      <c r="E9" s="59"/>
      <c r="F9" s="59"/>
      <c r="G9" s="59"/>
      <c r="H9" s="59"/>
      <c r="I9" s="8"/>
      <c r="J9" s="11"/>
      <c r="K9" s="2"/>
    </row>
    <row r="10" spans="2:11" ht="34.5" customHeight="1" x14ac:dyDescent="0.25">
      <c r="B10" s="59" t="s">
        <v>51</v>
      </c>
      <c r="C10" s="59"/>
      <c r="D10" s="59"/>
      <c r="E10" s="59"/>
      <c r="F10" s="59"/>
      <c r="G10" s="59"/>
      <c r="H10" s="59"/>
      <c r="I10" s="2"/>
      <c r="J10" s="2"/>
      <c r="K10" s="2"/>
    </row>
    <row r="11" spans="2:11" ht="34.5" customHeight="1" x14ac:dyDescent="0.25">
      <c r="B11" s="59" t="s">
        <v>40</v>
      </c>
      <c r="C11" s="59"/>
      <c r="D11" s="59"/>
      <c r="E11" s="59"/>
      <c r="F11" s="59"/>
      <c r="G11" s="59"/>
      <c r="H11" s="59"/>
      <c r="I11" s="2"/>
      <c r="J11" s="2"/>
      <c r="K11" s="2"/>
    </row>
    <row r="12" spans="2:11" ht="34.5" customHeight="1" x14ac:dyDescent="0.25">
      <c r="B12" s="59" t="s">
        <v>41</v>
      </c>
      <c r="C12" s="59"/>
      <c r="D12" s="59"/>
      <c r="E12" s="59"/>
      <c r="F12" s="59"/>
      <c r="G12" s="59"/>
      <c r="H12" s="59"/>
      <c r="I12" s="2"/>
      <c r="J12" s="2"/>
      <c r="K12" s="2"/>
    </row>
    <row r="13" spans="2:11" ht="44.5" customHeight="1" x14ac:dyDescent="0.25">
      <c r="B13" s="59" t="s">
        <v>49</v>
      </c>
      <c r="C13" s="59"/>
      <c r="D13" s="59"/>
      <c r="E13" s="59"/>
      <c r="F13" s="59"/>
      <c r="G13" s="59"/>
      <c r="H13" s="59"/>
      <c r="I13" s="2"/>
      <c r="J13" s="2"/>
      <c r="K13" s="2"/>
    </row>
    <row r="14" spans="2:11" ht="50.25" customHeight="1" x14ac:dyDescent="0.25">
      <c r="B14" s="59" t="s">
        <v>42</v>
      </c>
      <c r="C14" s="59"/>
      <c r="D14" s="59"/>
      <c r="E14" s="59"/>
      <c r="F14" s="59"/>
      <c r="G14" s="59"/>
      <c r="H14" s="59"/>
      <c r="I14" s="2"/>
      <c r="J14" s="2"/>
      <c r="K14" s="2"/>
    </row>
    <row r="15" spans="2:11" ht="50.25" customHeight="1" x14ac:dyDescent="0.25">
      <c r="B15" s="59" t="s">
        <v>43</v>
      </c>
      <c r="C15" s="59"/>
      <c r="D15" s="59"/>
      <c r="E15" s="59"/>
      <c r="F15" s="59"/>
      <c r="G15" s="59"/>
      <c r="H15" s="59"/>
      <c r="I15" s="2"/>
      <c r="J15" s="2"/>
      <c r="K15" s="2"/>
    </row>
    <row r="16" spans="2:11" ht="50.25" customHeight="1" x14ac:dyDescent="0.25">
      <c r="B16" s="59" t="s">
        <v>44</v>
      </c>
      <c r="C16" s="59"/>
      <c r="D16" s="59"/>
      <c r="E16" s="59"/>
      <c r="F16" s="59"/>
      <c r="G16" s="59"/>
      <c r="H16" s="59"/>
      <c r="I16" s="2"/>
      <c r="J16" s="2"/>
      <c r="K16" s="2"/>
    </row>
    <row r="17" spans="2:11" ht="50.25" customHeight="1" x14ac:dyDescent="0.25">
      <c r="B17" s="59" t="s">
        <v>45</v>
      </c>
      <c r="C17" s="59"/>
      <c r="D17" s="59"/>
      <c r="E17" s="59"/>
      <c r="F17" s="59"/>
      <c r="G17" s="59"/>
      <c r="H17" s="59"/>
      <c r="I17" s="2"/>
      <c r="J17" s="2"/>
      <c r="K17" s="2"/>
    </row>
    <row r="18" spans="2:11" ht="50.25" customHeight="1" x14ac:dyDescent="0.25">
      <c r="B18" s="59" t="s">
        <v>46</v>
      </c>
      <c r="C18" s="59"/>
      <c r="D18" s="59"/>
      <c r="E18" s="59"/>
      <c r="F18" s="59"/>
      <c r="G18" s="59"/>
      <c r="H18" s="59"/>
      <c r="I18" s="2"/>
      <c r="J18" s="2"/>
      <c r="K18" s="12"/>
    </row>
    <row r="19" spans="2:11" ht="50.25" customHeight="1" x14ac:dyDescent="0.25">
      <c r="B19" s="59" t="s">
        <v>47</v>
      </c>
      <c r="C19" s="59"/>
      <c r="D19" s="59"/>
      <c r="E19" s="59"/>
      <c r="F19" s="59"/>
      <c r="G19" s="59"/>
      <c r="H19" s="59"/>
      <c r="I19" s="2"/>
      <c r="J19" s="2"/>
      <c r="K19" s="12"/>
    </row>
    <row r="20" spans="2:11" ht="25.5" customHeight="1" x14ac:dyDescent="0.25">
      <c r="B20" s="61" t="s">
        <v>2</v>
      </c>
      <c r="C20" s="61"/>
      <c r="D20" s="61"/>
      <c r="E20" s="61"/>
      <c r="F20" s="61"/>
      <c r="G20" s="61"/>
      <c r="H20" s="61"/>
      <c r="I20" s="61"/>
      <c r="J20" s="61"/>
      <c r="K20" s="61"/>
    </row>
    <row r="21" spans="2:11" x14ac:dyDescent="0.25">
      <c r="B21" s="62" t="s">
        <v>0</v>
      </c>
      <c r="C21" s="62"/>
      <c r="D21" s="62"/>
      <c r="E21" s="62" t="s">
        <v>48</v>
      </c>
      <c r="F21" s="62"/>
      <c r="G21" s="62"/>
      <c r="H21" s="62"/>
      <c r="I21" s="63" t="s">
        <v>1</v>
      </c>
      <c r="J21" s="64"/>
      <c r="K21" s="65"/>
    </row>
    <row r="22" spans="2:11" x14ac:dyDescent="0.25">
      <c r="B22" s="56"/>
      <c r="C22" s="57"/>
      <c r="D22" s="57"/>
      <c r="E22" s="60"/>
      <c r="F22" s="60"/>
      <c r="G22" s="60"/>
      <c r="H22" s="60"/>
      <c r="I22" s="56"/>
      <c r="J22" s="57"/>
      <c r="K22" s="58"/>
    </row>
    <row r="23" spans="2:11" x14ac:dyDescent="0.25">
      <c r="B23" s="56"/>
      <c r="C23" s="57"/>
      <c r="D23" s="57"/>
      <c r="E23" s="60"/>
      <c r="F23" s="60"/>
      <c r="G23" s="60"/>
      <c r="H23" s="60"/>
      <c r="I23" s="56"/>
      <c r="J23" s="57"/>
      <c r="K23" s="58"/>
    </row>
    <row r="24" spans="2:11" x14ac:dyDescent="0.25">
      <c r="B24" s="56"/>
      <c r="C24" s="57"/>
      <c r="D24" s="57"/>
      <c r="E24" s="60"/>
      <c r="F24" s="60"/>
      <c r="G24" s="60"/>
      <c r="H24" s="60"/>
      <c r="I24" s="56"/>
      <c r="J24" s="57"/>
      <c r="K24" s="58"/>
    </row>
    <row r="25" spans="2:11" x14ac:dyDescent="0.25">
      <c r="B25" s="56"/>
      <c r="C25" s="57"/>
      <c r="D25" s="57"/>
      <c r="E25" s="60"/>
      <c r="F25" s="60"/>
      <c r="G25" s="60"/>
      <c r="H25" s="60"/>
      <c r="I25" s="56"/>
      <c r="J25" s="57"/>
      <c r="K25" s="58"/>
    </row>
  </sheetData>
  <mergeCells count="33">
    <mergeCell ref="D1:K1"/>
    <mergeCell ref="B3:C3"/>
    <mergeCell ref="B6:H6"/>
    <mergeCell ref="B7:H7"/>
    <mergeCell ref="B8:H8"/>
    <mergeCell ref="B1:C1"/>
    <mergeCell ref="B9:H9"/>
    <mergeCell ref="E22:H22"/>
    <mergeCell ref="B22:D22"/>
    <mergeCell ref="B20:K20"/>
    <mergeCell ref="B10:H10"/>
    <mergeCell ref="B11:H11"/>
    <mergeCell ref="B19:H19"/>
    <mergeCell ref="B13:H13"/>
    <mergeCell ref="B14:H14"/>
    <mergeCell ref="B15:H15"/>
    <mergeCell ref="B16:H16"/>
    <mergeCell ref="B17:H17"/>
    <mergeCell ref="B18:H18"/>
    <mergeCell ref="B21:D21"/>
    <mergeCell ref="I21:K21"/>
    <mergeCell ref="E21:H21"/>
    <mergeCell ref="I22:K22"/>
    <mergeCell ref="B12:H12"/>
    <mergeCell ref="I23:K23"/>
    <mergeCell ref="I24:K24"/>
    <mergeCell ref="I25:K25"/>
    <mergeCell ref="B23:D23"/>
    <mergeCell ref="B24:D24"/>
    <mergeCell ref="B25:D25"/>
    <mergeCell ref="E23:H23"/>
    <mergeCell ref="E24:H24"/>
    <mergeCell ref="E25:H25"/>
  </mergeCells>
  <pageMargins left="0.7" right="0.7" top="0.75" bottom="0.75" header="0.3" footer="0.3"/>
  <pageSetup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51C0B-24E0-4184-9298-8CA3AFC6CE67}">
  <dimension ref="B1:U30"/>
  <sheetViews>
    <sheetView showGridLines="0" tabSelected="1" view="pageBreakPreview" zoomScale="60" zoomScaleNormal="60" workbookViewId="0">
      <selection activeCell="P9" sqref="P9"/>
    </sheetView>
  </sheetViews>
  <sheetFormatPr baseColWidth="10" defaultRowHeight="14.5" x14ac:dyDescent="0.35"/>
  <cols>
    <col min="1" max="1" width="3.81640625" customWidth="1"/>
    <col min="2" max="2" width="35.54296875" customWidth="1"/>
    <col min="3" max="3" width="20.453125" customWidth="1"/>
    <col min="4" max="4" width="15.7265625" customWidth="1"/>
    <col min="5" max="5" width="30" customWidth="1"/>
    <col min="19" max="19" width="3.1796875" customWidth="1"/>
  </cols>
  <sheetData>
    <row r="1" spans="2:18" ht="78" customHeight="1" x14ac:dyDescent="0.35">
      <c r="B1" s="2"/>
      <c r="C1" s="66" t="s">
        <v>52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2"/>
    </row>
    <row r="2" spans="2:18" ht="20.5" customHeight="1" x14ac:dyDescent="0.35">
      <c r="B2" s="1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2:18" ht="15" customHeight="1" x14ac:dyDescent="0.35">
      <c r="B3" s="77" t="s">
        <v>36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4" spans="2:18" ht="5.25" customHeight="1" x14ac:dyDescent="0.35"/>
    <row r="5" spans="2:18" ht="15.5" x14ac:dyDescent="0.35">
      <c r="B5" s="13" t="s">
        <v>11</v>
      </c>
      <c r="C5" s="14"/>
      <c r="D5" s="14"/>
      <c r="E5" s="14"/>
    </row>
    <row r="7" spans="2:18" ht="23" x14ac:dyDescent="0.35">
      <c r="B7" s="15" t="s">
        <v>12</v>
      </c>
      <c r="C7" s="16" t="s">
        <v>13</v>
      </c>
      <c r="D7" s="17" t="s">
        <v>14</v>
      </c>
      <c r="E7" s="18" t="s">
        <v>15</v>
      </c>
      <c r="F7" s="19"/>
      <c r="G7" s="19"/>
      <c r="H7" s="19"/>
      <c r="K7" s="20"/>
      <c r="L7" s="20"/>
      <c r="M7" s="20"/>
    </row>
    <row r="8" spans="2:18" ht="23" x14ac:dyDescent="0.35">
      <c r="B8" s="21" t="s">
        <v>16</v>
      </c>
      <c r="C8" s="22">
        <v>2</v>
      </c>
      <c r="D8" s="23">
        <f>C8/$C$13</f>
        <v>0.125</v>
      </c>
      <c r="E8" s="22">
        <v>1</v>
      </c>
      <c r="G8" s="19"/>
      <c r="H8" s="19"/>
      <c r="K8" s="24"/>
      <c r="L8" s="25"/>
      <c r="M8" s="25"/>
    </row>
    <row r="9" spans="2:18" x14ac:dyDescent="0.35">
      <c r="B9" s="21" t="s">
        <v>17</v>
      </c>
      <c r="C9" s="26">
        <v>3</v>
      </c>
      <c r="D9" s="27">
        <f>C9/$C$13</f>
        <v>0.1875</v>
      </c>
      <c r="E9" s="26">
        <v>2</v>
      </c>
      <c r="G9" s="19"/>
      <c r="H9" s="19"/>
      <c r="K9" s="24"/>
      <c r="L9" s="25"/>
      <c r="M9" s="25"/>
    </row>
    <row r="10" spans="2:18" x14ac:dyDescent="0.35">
      <c r="B10" s="21" t="s">
        <v>18</v>
      </c>
      <c r="C10" s="28">
        <v>5</v>
      </c>
      <c r="D10" s="29">
        <f>C10/$C$13</f>
        <v>0.3125</v>
      </c>
      <c r="E10" s="28">
        <v>1</v>
      </c>
      <c r="G10" s="19"/>
      <c r="H10" s="19"/>
      <c r="K10" s="24"/>
      <c r="L10" s="25"/>
      <c r="M10" s="25"/>
    </row>
    <row r="11" spans="2:18" ht="23" x14ac:dyDescent="0.35">
      <c r="B11" s="21" t="s">
        <v>19</v>
      </c>
      <c r="C11" s="28">
        <v>4</v>
      </c>
      <c r="D11" s="29">
        <f>C11/$C$13</f>
        <v>0.25</v>
      </c>
      <c r="E11" s="28">
        <v>1</v>
      </c>
      <c r="G11" s="19"/>
      <c r="H11" s="19"/>
      <c r="K11" s="24"/>
      <c r="L11" s="25"/>
      <c r="M11" s="25"/>
    </row>
    <row r="12" spans="2:18" ht="23" x14ac:dyDescent="0.35">
      <c r="B12" s="21" t="s">
        <v>20</v>
      </c>
      <c r="C12" s="28">
        <v>2</v>
      </c>
      <c r="D12" s="29">
        <f>C12/$C$13</f>
        <v>0.125</v>
      </c>
      <c r="E12" s="28">
        <v>3</v>
      </c>
      <c r="G12" s="19"/>
      <c r="H12" s="19"/>
      <c r="K12" s="24"/>
      <c r="L12" s="25"/>
      <c r="M12" s="25"/>
    </row>
    <row r="13" spans="2:18" x14ac:dyDescent="0.35">
      <c r="B13" s="30" t="s">
        <v>21</v>
      </c>
      <c r="C13" s="31">
        <f>SUM(C8:C12)</f>
        <v>16</v>
      </c>
      <c r="D13" s="32">
        <f>SUM(D8:D12)</f>
        <v>1</v>
      </c>
      <c r="E13" s="33">
        <f>SUM(E8:E12)</f>
        <v>8</v>
      </c>
      <c r="G13" s="19"/>
      <c r="H13" s="19"/>
      <c r="K13" s="24"/>
      <c r="L13" s="34"/>
      <c r="M13" s="34"/>
    </row>
    <row r="16" spans="2:18" x14ac:dyDescent="0.35">
      <c r="B16" s="80" t="s">
        <v>22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spans="2:21" ht="4.5" customHeight="1" x14ac:dyDescent="0.35"/>
    <row r="18" spans="2:21" ht="15.5" x14ac:dyDescent="0.35">
      <c r="B18" s="81" t="s">
        <v>23</v>
      </c>
      <c r="C18" s="81"/>
      <c r="D18" s="81"/>
      <c r="E18" s="81"/>
    </row>
    <row r="19" spans="2:21" ht="13.5" customHeight="1" x14ac:dyDescent="0.3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6"/>
      <c r="Q19" s="36"/>
      <c r="R19" s="34"/>
      <c r="S19" s="34"/>
      <c r="T19" s="34"/>
      <c r="U19" s="34"/>
    </row>
    <row r="21" spans="2:21" ht="36" customHeight="1" x14ac:dyDescent="0.35">
      <c r="B21" s="82" t="s">
        <v>24</v>
      </c>
      <c r="C21" s="84" t="s">
        <v>25</v>
      </c>
      <c r="D21" s="73" t="s">
        <v>26</v>
      </c>
      <c r="E21" s="74"/>
      <c r="F21" s="73" t="s">
        <v>27</v>
      </c>
      <c r="G21" s="74"/>
      <c r="H21" s="73" t="s">
        <v>28</v>
      </c>
      <c r="I21" s="74"/>
      <c r="J21" s="73" t="s">
        <v>29</v>
      </c>
      <c r="K21" s="74"/>
      <c r="L21" s="73" t="s">
        <v>30</v>
      </c>
      <c r="M21" s="74"/>
      <c r="N21" s="73" t="s">
        <v>31</v>
      </c>
      <c r="O21" s="74"/>
      <c r="P21" s="73" t="s">
        <v>32</v>
      </c>
      <c r="Q21" s="75"/>
      <c r="R21" s="76" t="s">
        <v>33</v>
      </c>
    </row>
    <row r="22" spans="2:21" x14ac:dyDescent="0.35">
      <c r="B22" s="83"/>
      <c r="C22" s="85"/>
      <c r="D22" s="38" t="s">
        <v>34</v>
      </c>
      <c r="E22" s="38" t="s">
        <v>35</v>
      </c>
      <c r="F22" s="38" t="s">
        <v>34</v>
      </c>
      <c r="G22" s="38" t="s">
        <v>35</v>
      </c>
      <c r="H22" s="38" t="s">
        <v>34</v>
      </c>
      <c r="I22" s="38" t="s">
        <v>35</v>
      </c>
      <c r="J22" s="38" t="s">
        <v>34</v>
      </c>
      <c r="K22" s="38" t="s">
        <v>35</v>
      </c>
      <c r="L22" s="38" t="s">
        <v>34</v>
      </c>
      <c r="M22" s="38" t="s">
        <v>35</v>
      </c>
      <c r="N22" s="38" t="s">
        <v>34</v>
      </c>
      <c r="O22" s="38" t="s">
        <v>35</v>
      </c>
      <c r="P22" s="38" t="s">
        <v>34</v>
      </c>
      <c r="Q22" s="37" t="s">
        <v>35</v>
      </c>
      <c r="R22" s="76"/>
    </row>
    <row r="23" spans="2:21" ht="23" x14ac:dyDescent="0.35">
      <c r="B23" s="39" t="str">
        <f t="shared" ref="B23:C27" si="0">B8</f>
        <v>Levantamiento de requerimiento de Gestión de la Demanda</v>
      </c>
      <c r="C23" s="40">
        <f t="shared" si="0"/>
        <v>2</v>
      </c>
      <c r="D23" s="41">
        <v>0</v>
      </c>
      <c r="E23" s="42">
        <f>$C23*D23</f>
        <v>0</v>
      </c>
      <c r="F23" s="41">
        <v>0.4</v>
      </c>
      <c r="G23" s="42">
        <f>$C23*F23</f>
        <v>0.8</v>
      </c>
      <c r="H23" s="41">
        <v>0.2</v>
      </c>
      <c r="I23" s="42">
        <f>$C23*H23</f>
        <v>0.4</v>
      </c>
      <c r="J23" s="41">
        <v>0.4</v>
      </c>
      <c r="K23" s="42">
        <f>$C23*J23</f>
        <v>0.8</v>
      </c>
      <c r="L23" s="41">
        <v>0</v>
      </c>
      <c r="M23" s="42">
        <f>$C23*L23</f>
        <v>0</v>
      </c>
      <c r="N23" s="41">
        <v>0</v>
      </c>
      <c r="O23" s="42">
        <f>$C23*N23</f>
        <v>0</v>
      </c>
      <c r="P23" s="41">
        <v>0</v>
      </c>
      <c r="Q23" s="43">
        <f>$C23*P23</f>
        <v>0</v>
      </c>
      <c r="R23" s="44">
        <f xml:space="preserve"> SUM(D23+F23+H23+J23+L23+N23+P23)</f>
        <v>1</v>
      </c>
    </row>
    <row r="24" spans="2:21" x14ac:dyDescent="0.35">
      <c r="B24" s="39" t="str">
        <f t="shared" si="0"/>
        <v>Revisión y análisis de requerimiento</v>
      </c>
      <c r="C24" s="40">
        <f t="shared" si="0"/>
        <v>3</v>
      </c>
      <c r="D24" s="45">
        <v>0</v>
      </c>
      <c r="E24" s="42">
        <f>$C24*D24</f>
        <v>0</v>
      </c>
      <c r="F24" s="45">
        <v>0.1</v>
      </c>
      <c r="G24" s="42">
        <f>$C24*F24</f>
        <v>0.30000000000000004</v>
      </c>
      <c r="H24" s="45">
        <v>0.2</v>
      </c>
      <c r="I24" s="42">
        <f>$C24*H24</f>
        <v>0.60000000000000009</v>
      </c>
      <c r="J24" s="45">
        <v>0.7</v>
      </c>
      <c r="K24" s="42">
        <f>$C24*J24</f>
        <v>2.0999999999999996</v>
      </c>
      <c r="L24" s="45">
        <v>0</v>
      </c>
      <c r="M24" s="42">
        <f>$C24*L24</f>
        <v>0</v>
      </c>
      <c r="N24" s="45">
        <v>0</v>
      </c>
      <c r="O24" s="42">
        <f>$C24*N24</f>
        <v>0</v>
      </c>
      <c r="P24" s="45">
        <v>0</v>
      </c>
      <c r="Q24" s="43">
        <f>$C24*P24</f>
        <v>0</v>
      </c>
      <c r="R24" s="44">
        <f t="shared" ref="R24:R27" si="1" xml:space="preserve"> SUM(D24+F24+H24+J24+L24+N24+P24)</f>
        <v>1</v>
      </c>
    </row>
    <row r="25" spans="2:21" x14ac:dyDescent="0.35">
      <c r="B25" s="39" t="str">
        <f t="shared" si="0"/>
        <v>Construir plan de trabajo</v>
      </c>
      <c r="C25" s="40">
        <f t="shared" si="0"/>
        <v>5</v>
      </c>
      <c r="D25" s="45">
        <v>0.25</v>
      </c>
      <c r="E25" s="42">
        <f>$C25*D25</f>
        <v>1.25</v>
      </c>
      <c r="F25" s="45">
        <v>0</v>
      </c>
      <c r="G25" s="42">
        <f>$C25*F25</f>
        <v>0</v>
      </c>
      <c r="H25" s="45">
        <v>0</v>
      </c>
      <c r="I25" s="42">
        <f>$C25*H25</f>
        <v>0</v>
      </c>
      <c r="J25" s="45">
        <v>0</v>
      </c>
      <c r="K25" s="42">
        <f>$C25*J25</f>
        <v>0</v>
      </c>
      <c r="L25" s="45">
        <v>0.72</v>
      </c>
      <c r="M25" s="42">
        <f>$C25*L25</f>
        <v>3.5999999999999996</v>
      </c>
      <c r="N25" s="45">
        <v>0</v>
      </c>
      <c r="O25" s="42">
        <f>$C25*N25</f>
        <v>0</v>
      </c>
      <c r="P25" s="45">
        <v>0.03</v>
      </c>
      <c r="Q25" s="43">
        <f>$C25*P25</f>
        <v>0.15</v>
      </c>
      <c r="R25" s="44">
        <f t="shared" si="1"/>
        <v>1</v>
      </c>
    </row>
    <row r="26" spans="2:21" ht="23" x14ac:dyDescent="0.35">
      <c r="B26" s="39" t="str">
        <f t="shared" si="0"/>
        <v>Pruebas QA y pruebas de aceptación con usuario funcional</v>
      </c>
      <c r="C26" s="40">
        <f t="shared" si="0"/>
        <v>4</v>
      </c>
      <c r="D26" s="45">
        <v>0</v>
      </c>
      <c r="E26" s="42">
        <f>$C26*D26</f>
        <v>0</v>
      </c>
      <c r="F26" s="45">
        <v>0.25</v>
      </c>
      <c r="G26" s="42">
        <f>$C26*F26</f>
        <v>1</v>
      </c>
      <c r="H26" s="45">
        <v>0.1</v>
      </c>
      <c r="I26" s="42">
        <f>$C26*H26</f>
        <v>0.4</v>
      </c>
      <c r="J26" s="45">
        <v>0</v>
      </c>
      <c r="K26" s="42">
        <f>$C26*J26</f>
        <v>0</v>
      </c>
      <c r="L26" s="45">
        <v>0</v>
      </c>
      <c r="M26" s="42">
        <f>$C26*L26</f>
        <v>0</v>
      </c>
      <c r="N26" s="45">
        <v>0.65</v>
      </c>
      <c r="O26" s="42">
        <f>$C26*N26</f>
        <v>2.6</v>
      </c>
      <c r="P26" s="45">
        <v>0</v>
      </c>
      <c r="Q26" s="43">
        <f>$C26*P26</f>
        <v>0</v>
      </c>
      <c r="R26" s="44">
        <f t="shared" si="1"/>
        <v>1</v>
      </c>
    </row>
    <row r="27" spans="2:21" ht="23" x14ac:dyDescent="0.35">
      <c r="B27" s="39" t="str">
        <f t="shared" si="0"/>
        <v>Despliegue en producción (incluir el tiempo de elaboración del RFC  si aplica y PIR)</v>
      </c>
      <c r="C27" s="46">
        <f t="shared" si="0"/>
        <v>2</v>
      </c>
      <c r="D27" s="45">
        <v>0.2</v>
      </c>
      <c r="E27" s="42">
        <f>$C27*D27</f>
        <v>0.4</v>
      </c>
      <c r="F27" s="45">
        <v>0.2</v>
      </c>
      <c r="G27" s="42">
        <f>$C27*F27</f>
        <v>0.4</v>
      </c>
      <c r="H27" s="45">
        <v>0</v>
      </c>
      <c r="I27" s="42">
        <f>$C27*H27</f>
        <v>0</v>
      </c>
      <c r="J27" s="45">
        <v>0.05</v>
      </c>
      <c r="K27" s="42">
        <f>$C27*J27</f>
        <v>0.1</v>
      </c>
      <c r="L27" s="45">
        <v>0.2</v>
      </c>
      <c r="M27" s="42">
        <f>$C27*L27</f>
        <v>0.4</v>
      </c>
      <c r="N27" s="45">
        <v>0.2</v>
      </c>
      <c r="O27" s="42">
        <f>$C27*N27</f>
        <v>0.4</v>
      </c>
      <c r="P27" s="45">
        <v>0.15</v>
      </c>
      <c r="Q27" s="43">
        <f>$C27*P27</f>
        <v>0.3</v>
      </c>
      <c r="R27" s="44">
        <f t="shared" si="1"/>
        <v>1</v>
      </c>
    </row>
    <row r="28" spans="2:21" x14ac:dyDescent="0.35">
      <c r="B28" s="47"/>
      <c r="C28" s="48">
        <f>SUM(C23:C27)</f>
        <v>16</v>
      </c>
      <c r="D28" s="49"/>
      <c r="E28" s="50">
        <f>SUM(E23:E27)</f>
        <v>1.65</v>
      </c>
      <c r="F28" s="51"/>
      <c r="G28" s="50">
        <f>SUM(G23:G27)</f>
        <v>2.5</v>
      </c>
      <c r="H28" s="51"/>
      <c r="I28" s="50">
        <f>SUM(I23:I27)</f>
        <v>1.4</v>
      </c>
      <c r="J28" s="51"/>
      <c r="K28" s="50">
        <f>SUM(K23:K27)</f>
        <v>2.9999999999999996</v>
      </c>
      <c r="L28" s="51"/>
      <c r="M28" s="50">
        <f t="shared" ref="M28" si="2">SUM(M23:M27)</f>
        <v>3.9999999999999996</v>
      </c>
      <c r="N28" s="51"/>
      <c r="O28" s="50">
        <f t="shared" ref="O28" si="3">SUM(O23:O27)</f>
        <v>3</v>
      </c>
      <c r="P28" s="51"/>
      <c r="Q28" s="52">
        <f t="shared" ref="Q28" si="4">SUM(Q23:Q27)</f>
        <v>0.44999999999999996</v>
      </c>
      <c r="R28" s="53"/>
    </row>
    <row r="30" spans="2:21" x14ac:dyDescent="0.35">
      <c r="B30" s="54" t="s">
        <v>37</v>
      </c>
    </row>
  </sheetData>
  <mergeCells count="14">
    <mergeCell ref="C1:R1"/>
    <mergeCell ref="N21:O21"/>
    <mergeCell ref="P21:Q21"/>
    <mergeCell ref="R21:R22"/>
    <mergeCell ref="B3:R3"/>
    <mergeCell ref="B16:R16"/>
    <mergeCell ref="B18:E18"/>
    <mergeCell ref="B21:B22"/>
    <mergeCell ref="C21:C22"/>
    <mergeCell ref="D21:E21"/>
    <mergeCell ref="F21:G21"/>
    <mergeCell ref="H21:I21"/>
    <mergeCell ref="J21:K21"/>
    <mergeCell ref="L21:M21"/>
  </mergeCells>
  <conditionalFormatting sqref="D8:D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1">
    <dataValidation type="decimal" allowBlank="1" showInputMessage="1" showErrorMessage="1" error="No se permiten decimales." sqref="D24:D27 F24:F27 H24:H27 L24:L27 N24:N27 J24:J27 P24:P27" xr:uid="{6355A52D-8F34-4A1A-85C0-B738EF9127FC}">
      <formula1>ROUND(D24,2)</formula1>
      <formula2>ROUND(D24,2)</formula2>
    </dataValidation>
  </dataValidations>
  <pageMargins left="0.7" right="0.7" top="0.75" bottom="0.75" header="0.3" footer="0.3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INFRAESTRUCTURA Y CAPACIDAD</vt:lpstr>
      <vt:lpstr>ESTIMACION DE ESFUERZO</vt:lpstr>
      <vt:lpstr>' INFRAESTRUCTURA Y CAPACIDAD'!Área_de_impresión</vt:lpstr>
      <vt:lpstr>'ESTIMACION DE ESFUERZO'!Área_de_impresión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Karine Ramos Vargas</dc:creator>
  <cp:lastModifiedBy>Yiceth Paola Peñaloza Calderón</cp:lastModifiedBy>
  <dcterms:created xsi:type="dcterms:W3CDTF">2024-05-16T15:53:21Z</dcterms:created>
  <dcterms:modified xsi:type="dcterms:W3CDTF">2024-11-13T02:07:22Z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6c11aa-b2ae-45e8-8ab3-d12832c1a7b0_Enabled">
    <vt:lpwstr>true</vt:lpwstr>
  </property>
  <property fmtid="{D5CDD505-2E9C-101B-9397-08002B2CF9AE}" pid="3" name="MSIP_Label_8f6c11aa-b2ae-45e8-8ab3-d12832c1a7b0_SetDate">
    <vt:lpwstr>2024-11-08T21:15:11Z</vt:lpwstr>
  </property>
  <property fmtid="{D5CDD505-2E9C-101B-9397-08002B2CF9AE}" pid="4" name="MSIP_Label_8f6c11aa-b2ae-45e8-8ab3-d12832c1a7b0_Method">
    <vt:lpwstr>Standard</vt:lpwstr>
  </property>
  <property fmtid="{D5CDD505-2E9C-101B-9397-08002B2CF9AE}" pid="5" name="MSIP_Label_8f6c11aa-b2ae-45e8-8ab3-d12832c1a7b0_Name">
    <vt:lpwstr>Publica</vt:lpwstr>
  </property>
  <property fmtid="{D5CDD505-2E9C-101B-9397-08002B2CF9AE}" pid="6" name="MSIP_Label_8f6c11aa-b2ae-45e8-8ab3-d12832c1a7b0_SiteId">
    <vt:lpwstr>59f85572-2867-4480-b111-fc473309f9b3</vt:lpwstr>
  </property>
  <property fmtid="{D5CDD505-2E9C-101B-9397-08002B2CF9AE}" pid="7" name="MSIP_Label_8f6c11aa-b2ae-45e8-8ab3-d12832c1a7b0_ActionId">
    <vt:lpwstr>50ee8fe3-6942-4104-b134-c0447e6ea196</vt:lpwstr>
  </property>
  <property fmtid="{D5CDD505-2E9C-101B-9397-08002B2CF9AE}" pid="8" name="MSIP_Label_8f6c11aa-b2ae-45e8-8ab3-d12832c1a7b0_ContentBits">
    <vt:lpwstr>0</vt:lpwstr>
  </property>
</Properties>
</file>