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codeName="ThisWorkbook" defaultThemeVersion="124226"/>
  <mc:AlternateContent xmlns:mc="http://schemas.openxmlformats.org/markup-compatibility/2006">
    <mc:Choice Requires="x15">
      <x15ac:absPath xmlns:x15ac="http://schemas.microsoft.com/office/spreadsheetml/2010/11/ac" url="C:\Users\ibastidas\Downloads\"/>
    </mc:Choice>
  </mc:AlternateContent>
  <xr:revisionPtr revIDLastSave="0" documentId="13_ncr:1_{E86547BC-610A-4652-A68D-BFAF7F64D9AF}" xr6:coauthVersionLast="47" xr6:coauthVersionMax="47" xr10:uidLastSave="{00000000-0000-0000-0000-000000000000}"/>
  <bookViews>
    <workbookView xWindow="-110" yWindow="-110" windowWidth="19420" windowHeight="10420" activeTab="1" xr2:uid="{00000000-000D-0000-FFFF-FFFF00000000}"/>
  </bookViews>
  <sheets>
    <sheet name="Instructivo" sheetId="20" r:id="rId1"/>
    <sheet name="INVENTARIO" sheetId="1" r:id="rId2"/>
    <sheet name="Trasparencia" sheetId="12" r:id="rId3"/>
    <sheet name="TRD" sheetId="14" state="hidden" r:id="rId4"/>
    <sheet name="dependencas" sheetId="15" state="hidden" r:id="rId5"/>
    <sheet name="Hoja2" sheetId="19" state="hidden" r:id="rId6"/>
    <sheet name="TRD_ORI" sheetId="13" state="hidden" r:id="rId7"/>
    <sheet name="Hoja1" sheetId="18" state="hidden" r:id="rId8"/>
    <sheet name="dependencas 2021" sheetId="17" state="hidden" r:id="rId9"/>
    <sheet name="Indice" sheetId="2" state="hidden" r:id="rId10"/>
    <sheet name="Valores" sheetId="6" state="hidden" r:id="rId11"/>
  </sheets>
  <definedNames>
    <definedName name="_xlnm._FilterDatabase" localSheetId="1" hidden="1">INVENTARIO!$A$8:$AV$29</definedName>
    <definedName name="_xlnm.Print_Area" localSheetId="1">INVENTARIO!$C$2:$AV$46</definedName>
    <definedName name="clasificacion">Indice!$B$40:$B$43</definedName>
    <definedName name="Conceptos_Jurídicos">Valores!$G$1:$G$2</definedName>
    <definedName name="dEPENDENCIA">Valores!$E$2:$E$3</definedName>
    <definedName name="dependencia1" localSheetId="8">'dependencas 2021'!$D$2:$D$6</definedName>
    <definedName name="dependencia1">dependencas!$D$2:$D$4</definedName>
    <definedName name="dependencia10" localSheetId="8">'dependencas 2021'!$M$2:$M$10</definedName>
    <definedName name="dependencia10">dependencas!$M$2:$M$9</definedName>
    <definedName name="dependencia11" localSheetId="8">'dependencas 2021'!$N$2:$N$8</definedName>
    <definedName name="dependencia11">dependencas!$N$2:$N$9</definedName>
    <definedName name="dependencia12" localSheetId="8">'dependencas 2021'!$O$2:$O$7</definedName>
    <definedName name="dependencia12">dependencas!$O$2:$O$10</definedName>
    <definedName name="dependencia13" localSheetId="8">'dependencas 2021'!$P$2:$P$6</definedName>
    <definedName name="dependencia13">dependencas!$P$2:$P$5</definedName>
    <definedName name="dependencia14" localSheetId="8">'dependencas 2021'!$Q$2:$Q$9</definedName>
    <definedName name="dependencia14">dependencas!$Q$2:$Q$9</definedName>
    <definedName name="dependencia15" localSheetId="8">'dependencas 2021'!$R$2:$R$9</definedName>
    <definedName name="dependencia15">dependencas!$R$2:$R$9</definedName>
    <definedName name="dependencia16" localSheetId="8">'dependencas 2021'!$S$2:$S$7</definedName>
    <definedName name="dependencia16">dependencas!$S$2:$S$7</definedName>
    <definedName name="dependencia17" localSheetId="8">'dependencas 2021'!$T$2:$T$6</definedName>
    <definedName name="dependencia17">dependencas!$T$2:$T$6</definedName>
    <definedName name="dependencia18" localSheetId="8">'dependencas 2021'!$U$2:$U$4</definedName>
    <definedName name="dependencia18">dependencas!$U$2:$U$4</definedName>
    <definedName name="dependencia19" localSheetId="8">'dependencas 2021'!$V$2:$V$13</definedName>
    <definedName name="dependencia19">dependencas!$V$2:$V$12</definedName>
    <definedName name="dependencia2" localSheetId="8">'dependencas 2021'!$E$2:$E$6</definedName>
    <definedName name="dependencia2">dependencas!$E$2:$E$7</definedName>
    <definedName name="dependencia20" localSheetId="8">'dependencas 2021'!$W$2:$W$14</definedName>
    <definedName name="dependencia20">dependencas!$W$2:$W$21</definedName>
    <definedName name="dependencia21" localSheetId="8">'dependencas 2021'!$X$2:$X$6</definedName>
    <definedName name="dependencia21">dependencas!$X$2:$X$8</definedName>
    <definedName name="dependencia22" localSheetId="8">'dependencas 2021'!$Y$2:$Y$11</definedName>
    <definedName name="dependencia22">dependencas!$Y$2:$Y$6</definedName>
    <definedName name="dependencia23" localSheetId="8">'dependencas 2021'!$Z$2:$Z$3</definedName>
    <definedName name="dependencia23">dependencas!$Z$2:$Z$7</definedName>
    <definedName name="dependencia24" localSheetId="8">'dependencas 2021'!$AA$2:$AA$4</definedName>
    <definedName name="dependencia24">dependencas!$AA$2:$AA$10</definedName>
    <definedName name="dependencia25" localSheetId="8">'dependencas 2021'!$AB$2:$AB$7</definedName>
    <definedName name="dependencia25">dependencas!$AB$2:$AB$4</definedName>
    <definedName name="dependencia26" localSheetId="8">'dependencas 2021'!$AC$2:$AC$9</definedName>
    <definedName name="dependencia26">dependencas!$AC$2:$AC$8</definedName>
    <definedName name="dependencia27" localSheetId="8">'dependencas 2021'!$AD$2:$AD$12</definedName>
    <definedName name="dependencia27">dependencas!$AD$2:$AD$4</definedName>
    <definedName name="dependencia28" localSheetId="8">'dependencas 2021'!$AE$2:$AE$5</definedName>
    <definedName name="dependencia28">dependencas!$AE$2:$AE$3</definedName>
    <definedName name="dependencia29" localSheetId="8">'dependencas 2021'!$AF$2:$AF$7</definedName>
    <definedName name="dependencia29">dependencas!$AF$2:$AF$5</definedName>
    <definedName name="dependencia3" localSheetId="8">'dependencas 2021'!$F$2:$F$3</definedName>
    <definedName name="dependencia3">dependencas!$F$2:$F$3</definedName>
    <definedName name="dependencia30" localSheetId="8">'dependencas 2021'!$AG$2:$AG$7</definedName>
    <definedName name="dependencia30">dependencas!$AG$2:$AG$8</definedName>
    <definedName name="dependencia31" localSheetId="8">'dependencas 2021'!$AH$2:$AH$5</definedName>
    <definedName name="dependencia31">dependencas!$AH$2:$AH$9</definedName>
    <definedName name="dependencia32" localSheetId="8">'dependencas 2021'!$AI$2:$AI$3</definedName>
    <definedName name="dependencia32">dependencas!$AI$2:$AI$6</definedName>
    <definedName name="dependencia33" localSheetId="8">'dependencas 2021'!$AJ$2:$AJ$9</definedName>
    <definedName name="dependencia33">dependencas!$AJ$2:$AJ$5</definedName>
    <definedName name="dependencia34" localSheetId="8">'dependencas 2021'!$AK$2:$AK$4</definedName>
    <definedName name="dependencia34">dependencas!$AK$2:$AK$7</definedName>
    <definedName name="dependencia35" localSheetId="8">'dependencas 2021'!$AL$2:$AL$18</definedName>
    <definedName name="dependencia35">dependencas!$AL$2:$AL$6</definedName>
    <definedName name="dependencia36" localSheetId="8">'dependencas 2021'!$AM$2:$AM$3</definedName>
    <definedName name="dependencia36">dependencas!$AM$2:$AM$6</definedName>
    <definedName name="dependencia37" localSheetId="8">'dependencas 2021'!$AN$2:$AN$3</definedName>
    <definedName name="dependencia37">dependencas!$AN$2:$AN$4</definedName>
    <definedName name="dependencia38" localSheetId="8">'dependencas 2021'!$AO$2:$AO$3</definedName>
    <definedName name="dependencia38">dependencas!$AO$2:$AO$11</definedName>
    <definedName name="dependencia39" localSheetId="8">'dependencas 2021'!$AP$2</definedName>
    <definedName name="dependencia39">dependencas!$AP$2:$AP$4</definedName>
    <definedName name="dependencia4" localSheetId="8">'dependencas 2021'!$G$2:$G$9</definedName>
    <definedName name="dependencia4">dependencas!$G$2:$G$8</definedName>
    <definedName name="dependencia40" localSheetId="8">'dependencas 2021'!$AQ$2:$AQ$4</definedName>
    <definedName name="dependencia40">dependencas!$AQ$2:$AQ$27</definedName>
    <definedName name="dependencia41" localSheetId="8">'dependencas 2021'!$AR$2:$AR$23</definedName>
    <definedName name="dependencia41">dependencas!$AR$2:$AR$3</definedName>
    <definedName name="dependencia42" localSheetId="8">'dependencas 2021'!$AS$2:$AS$13</definedName>
    <definedName name="dependencia42">dependencas!$AS$2:$AS$13</definedName>
    <definedName name="dependencia43" localSheetId="8">'dependencas 2021'!$AT$2:$AT$16</definedName>
    <definedName name="dependencia43">dependencas!$AT$2:$AT$3</definedName>
    <definedName name="dependencia44">dependencas!$AU$2:$AU$10</definedName>
    <definedName name="dependencia45">dependencas!$AV$1:$AV$7</definedName>
    <definedName name="dependencia46">dependencas!$AW$2:$AW$23</definedName>
    <definedName name="dependencia47">dependencas!$AX$1:$AX$19</definedName>
    <definedName name="dependencia48">dependencas!$AY$2:$AY$17</definedName>
    <definedName name="dependencia5" localSheetId="8">'dependencas 2021'!$H$2:$H$4</definedName>
    <definedName name="dependencia5">dependencas!$H$2:$H$4</definedName>
    <definedName name="dependencia6" localSheetId="8">'dependencas 2021'!$I$2:$I$27</definedName>
    <definedName name="dependencia6">dependencas!$I$2:$I$26</definedName>
    <definedName name="dependencia7" localSheetId="8">'dependencas 2021'!$J$2:$J$7</definedName>
    <definedName name="dependencia7">dependencas!$J$2:$J$12</definedName>
    <definedName name="dependencia8" localSheetId="8">'dependencas 2021'!$K$2:$K$7</definedName>
    <definedName name="dependencia8">dependencas!$K$2:$K$8</definedName>
    <definedName name="dependencia9" localSheetId="8">'dependencas 2021'!$L$2:$L$7</definedName>
    <definedName name="dependencia9">dependencas!$L$2:$L$6</definedName>
    <definedName name="Direccionamiento_Estratégico">Valores!$H$1:$H$4</definedName>
    <definedName name="Evaluación_Independiente_y_Asesoría">Valores!$I$1</definedName>
    <definedName name="FORMATO">Valores!$A$74:$A$82</definedName>
    <definedName name="FORMATO1">Valores!$A$84:$A$88</definedName>
    <definedName name="geo">Valores!$A$89:$A$92</definedName>
    <definedName name="Gestión_a_la_Política_de_Agua_Potable_y_Saneamiento_Básico">Valores!$X$1:$X$10</definedName>
    <definedName name="Gestión_a_la_Política_de_Espacio_Urbano_y_Territorial">Valores!$Y$1:$Y$4</definedName>
    <definedName name="Gestión_a_la_Política_de_Vivienda">Valores!$W$1:$W$11</definedName>
    <definedName name="Gestión_de_Comunicaciones_Internas_y_Externas">Valores!$J$1</definedName>
    <definedName name="Gestión_de_Contratación">Valores!$K$1:$K$2</definedName>
    <definedName name="Gestión_de_Recursos_Físicos">Valores!$L$1:$L$2</definedName>
    <definedName name="Gestión_de_Tecnologías_de_la_Información_y_las_Comunicaciones">Valores!$M$1:$M$2</definedName>
    <definedName name="Gestión_Documental">Valores!$N$1:$N$2</definedName>
    <definedName name="Gestión_Estratégica_del_Talento_Humano">Valores!$O$1:$O$2</definedName>
    <definedName name="Gestión_Financiera">Valores!$P$1:$P$5</definedName>
    <definedName name="idioma">Valores!$A$115:$A$117</definedName>
    <definedName name="ley_1581">Indice!$A$40:$A$43</definedName>
    <definedName name="PROCESOS">Valores!$A$1:$A$19</definedName>
    <definedName name="Procesos_Disciplinarios">Valores!$Q$1:$Q$2</definedName>
    <definedName name="Procesos_Judiciales_y_Acciones_Constitucionales">Valores!$R$1:$R$3</definedName>
    <definedName name="Relaciones_Estratégicas">Valores!$S$1</definedName>
    <definedName name="Saneamiento_de_activos_de_los_extintos_ICT_INURBE">Valores!$T$1</definedName>
    <definedName name="Seguimiento_y_Mejora_Continua">Valores!$U$1:$U$2</definedName>
    <definedName name="Servicio_al_Ciudadano">Valores!$V$1:$V$2</definedName>
    <definedName name="SINO">Valores!$F$24:$F$25</definedName>
    <definedName name="Z_70BCCCD0_0555_4A3F_B704_23175ACFFA82_.wvu.Cols" localSheetId="1" hidden="1">INVENTARIO!$AP:$AP,INVENTARIO!$AR:$AR,INVENTARIO!$AT:$AU</definedName>
  </definedNames>
  <calcPr calcId="191029"/>
  <customWorkbookViews>
    <customWorkbookView name="Cindy Lorena Vanegas Herrera - Vista personalizada" guid="{70BCCCD0-0555-4A3F-B704-23175ACFFA82}" mergeInterval="0" personalView="1" maximized="1" windowWidth="996" windowHeight="6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1" l="1"/>
  <c r="AI9" i="1"/>
  <c r="AJ9" i="1"/>
  <c r="AK9" i="1"/>
  <c r="AL9" i="1"/>
  <c r="AM9" i="1"/>
  <c r="AN9" i="1"/>
  <c r="AI10" i="1"/>
  <c r="AJ10" i="1"/>
  <c r="P8" i="12" s="1"/>
  <c r="AK10" i="1"/>
  <c r="AL10" i="1"/>
  <c r="AM10" i="1"/>
  <c r="AN10" i="1"/>
  <c r="AI11" i="1"/>
  <c r="AJ11" i="1"/>
  <c r="AK11" i="1"/>
  <c r="AL11" i="1"/>
  <c r="R9" i="12" s="1"/>
  <c r="AM11" i="1"/>
  <c r="AN11" i="1"/>
  <c r="AI12" i="1"/>
  <c r="AJ12" i="1"/>
  <c r="AK12" i="1"/>
  <c r="AL12" i="1"/>
  <c r="AM12" i="1"/>
  <c r="S10" i="12" s="1"/>
  <c r="AN12" i="1"/>
  <c r="T10" i="12" s="1"/>
  <c r="AI13" i="1"/>
  <c r="AJ13" i="1"/>
  <c r="AK13" i="1"/>
  <c r="AL13" i="1"/>
  <c r="AM13" i="1"/>
  <c r="AN13" i="1"/>
  <c r="AI14" i="1"/>
  <c r="AJ14" i="1"/>
  <c r="AK14" i="1"/>
  <c r="AL14" i="1"/>
  <c r="AM14" i="1"/>
  <c r="AN14" i="1"/>
  <c r="AI15" i="1"/>
  <c r="AJ15" i="1"/>
  <c r="AK15" i="1"/>
  <c r="Q13" i="12" s="1"/>
  <c r="AL15" i="1"/>
  <c r="R13" i="12" s="1"/>
  <c r="AM15" i="1"/>
  <c r="AN15" i="1"/>
  <c r="AI16" i="1"/>
  <c r="AJ16" i="1"/>
  <c r="AK16" i="1"/>
  <c r="AL16" i="1"/>
  <c r="AM16" i="1"/>
  <c r="S14" i="12" s="1"/>
  <c r="AN16" i="1"/>
  <c r="T14" i="12" s="1"/>
  <c r="AI17" i="1"/>
  <c r="AJ17" i="1"/>
  <c r="AK17" i="1"/>
  <c r="AL17" i="1"/>
  <c r="R15" i="12" s="1"/>
  <c r="AM17" i="1"/>
  <c r="AN17" i="1"/>
  <c r="AI18" i="1"/>
  <c r="AJ18" i="1"/>
  <c r="AK18" i="1"/>
  <c r="AL18" i="1"/>
  <c r="AM18" i="1"/>
  <c r="AN18" i="1"/>
  <c r="AI19" i="1"/>
  <c r="AJ19" i="1"/>
  <c r="AK19" i="1"/>
  <c r="Q17" i="12" s="1"/>
  <c r="AL19" i="1"/>
  <c r="R17" i="12" s="1"/>
  <c r="AM19" i="1"/>
  <c r="AN19" i="1"/>
  <c r="AI20" i="1"/>
  <c r="AJ20" i="1"/>
  <c r="AK20" i="1"/>
  <c r="AL20" i="1"/>
  <c r="AM20" i="1"/>
  <c r="S18" i="12" s="1"/>
  <c r="AN20" i="1"/>
  <c r="T18" i="12" s="1"/>
  <c r="AI21" i="1"/>
  <c r="AJ21" i="1"/>
  <c r="AK21" i="1"/>
  <c r="AL21" i="1"/>
  <c r="R19" i="12" s="1"/>
  <c r="AM21" i="1"/>
  <c r="AN21" i="1"/>
  <c r="AI22" i="1"/>
  <c r="AJ22" i="1"/>
  <c r="P20" i="12" s="1"/>
  <c r="AK22" i="1"/>
  <c r="AL22" i="1"/>
  <c r="AM22" i="1"/>
  <c r="AN22" i="1"/>
  <c r="T20" i="12" s="1"/>
  <c r="AI23" i="1"/>
  <c r="AJ23" i="1"/>
  <c r="AK23" i="1"/>
  <c r="Q21" i="12" s="1"/>
  <c r="AL23" i="1"/>
  <c r="R21" i="12" s="1"/>
  <c r="AM23" i="1"/>
  <c r="AN23" i="1"/>
  <c r="AI24" i="1"/>
  <c r="AJ24" i="1"/>
  <c r="P22" i="12" s="1"/>
  <c r="AK24" i="1"/>
  <c r="AL24" i="1"/>
  <c r="AM24" i="1"/>
  <c r="S22" i="12" s="1"/>
  <c r="AN24" i="1"/>
  <c r="T22" i="12" s="1"/>
  <c r="AI25" i="1"/>
  <c r="AJ25" i="1"/>
  <c r="AK25" i="1"/>
  <c r="AL25" i="1"/>
  <c r="R23" i="12" s="1"/>
  <c r="AM25" i="1"/>
  <c r="AN25" i="1"/>
  <c r="AI26" i="1"/>
  <c r="O24" i="12" s="1"/>
  <c r="AJ26" i="1"/>
  <c r="P24" i="12" s="1"/>
  <c r="AK26" i="1"/>
  <c r="AL26" i="1"/>
  <c r="AM26" i="1"/>
  <c r="AN26" i="1"/>
  <c r="AI27" i="1"/>
  <c r="O25" i="12" s="1"/>
  <c r="AJ27" i="1"/>
  <c r="AK27" i="1"/>
  <c r="Q25" i="12" s="1"/>
  <c r="AL27" i="1"/>
  <c r="R25" i="12" s="1"/>
  <c r="AM27" i="1"/>
  <c r="AN27" i="1"/>
  <c r="AI28" i="1"/>
  <c r="O26" i="12" s="1"/>
  <c r="AJ28" i="1"/>
  <c r="P26" i="12" s="1"/>
  <c r="AK28" i="1"/>
  <c r="AL28" i="1"/>
  <c r="AM28" i="1"/>
  <c r="S26" i="12" s="1"/>
  <c r="AN28" i="1"/>
  <c r="T26" i="12" s="1"/>
  <c r="AI29" i="1"/>
  <c r="AJ29" i="1"/>
  <c r="AK29" i="1"/>
  <c r="AL29" i="1"/>
  <c r="R27" i="12" s="1"/>
  <c r="AM29" i="1"/>
  <c r="AN29" i="1"/>
  <c r="AI30" i="1"/>
  <c r="O28" i="12" s="1"/>
  <c r="AJ30" i="1"/>
  <c r="P28" i="12" s="1"/>
  <c r="AK30" i="1"/>
  <c r="AL30" i="1"/>
  <c r="AM30" i="1"/>
  <c r="AN30" i="1"/>
  <c r="AI31" i="1"/>
  <c r="AJ31" i="1"/>
  <c r="AK31" i="1"/>
  <c r="Q29" i="12" s="1"/>
  <c r="AL31" i="1"/>
  <c r="R29" i="12" s="1"/>
  <c r="AM31" i="1"/>
  <c r="AN31" i="1"/>
  <c r="O29" i="12"/>
  <c r="C12" i="12"/>
  <c r="D12" i="12"/>
  <c r="E12" i="12"/>
  <c r="F12" i="12"/>
  <c r="G12" i="12"/>
  <c r="H12" i="12"/>
  <c r="I12" i="12"/>
  <c r="J12" i="12"/>
  <c r="L12" i="12"/>
  <c r="M12" i="12"/>
  <c r="N12" i="12"/>
  <c r="O12" i="12"/>
  <c r="P12" i="12"/>
  <c r="Q12" i="12"/>
  <c r="R12" i="12"/>
  <c r="S12" i="12"/>
  <c r="T12" i="12"/>
  <c r="C13" i="12"/>
  <c r="D13" i="12"/>
  <c r="E13" i="12"/>
  <c r="F13" i="12"/>
  <c r="G13" i="12"/>
  <c r="H13" i="12"/>
  <c r="I13" i="12" s="1"/>
  <c r="J13" i="12"/>
  <c r="L13" i="12"/>
  <c r="M13" i="12"/>
  <c r="N13" i="12"/>
  <c r="O13" i="12"/>
  <c r="P13" i="12"/>
  <c r="S13" i="12"/>
  <c r="T13" i="12"/>
  <c r="C14" i="12"/>
  <c r="D14" i="12"/>
  <c r="E14" i="12"/>
  <c r="F14" i="12"/>
  <c r="G14" i="12"/>
  <c r="H14" i="12"/>
  <c r="I14" i="12" s="1"/>
  <c r="J14" i="12"/>
  <c r="L14" i="12"/>
  <c r="M14" i="12"/>
  <c r="N14" i="12"/>
  <c r="O14" i="12"/>
  <c r="P14" i="12"/>
  <c r="Q14" i="12"/>
  <c r="R14" i="12"/>
  <c r="C15" i="12"/>
  <c r="D15" i="12"/>
  <c r="E15" i="12"/>
  <c r="F15" i="12"/>
  <c r="G15" i="12"/>
  <c r="H15" i="12"/>
  <c r="I15" i="12" s="1"/>
  <c r="J15" i="12"/>
  <c r="L15" i="12"/>
  <c r="M15" i="12"/>
  <c r="N15" i="12"/>
  <c r="O15" i="12"/>
  <c r="P15" i="12"/>
  <c r="Q15" i="12"/>
  <c r="S15" i="12"/>
  <c r="T15" i="12"/>
  <c r="C16" i="12"/>
  <c r="D16" i="12"/>
  <c r="E16" i="12"/>
  <c r="F16" i="12"/>
  <c r="G16" i="12"/>
  <c r="H16" i="12"/>
  <c r="I16" i="12" s="1"/>
  <c r="J16" i="12"/>
  <c r="L16" i="12"/>
  <c r="M16" i="12"/>
  <c r="N16" i="12"/>
  <c r="O16" i="12"/>
  <c r="P16" i="12"/>
  <c r="Q16" i="12"/>
  <c r="R16" i="12"/>
  <c r="S16" i="12"/>
  <c r="T16" i="12"/>
  <c r="C17" i="12"/>
  <c r="D17" i="12"/>
  <c r="E17" i="12"/>
  <c r="F17" i="12"/>
  <c r="G17" i="12"/>
  <c r="H17" i="12"/>
  <c r="I17" i="12" s="1"/>
  <c r="J17" i="12"/>
  <c r="L17" i="12"/>
  <c r="M17" i="12"/>
  <c r="N17" i="12"/>
  <c r="O17" i="12"/>
  <c r="P17" i="12"/>
  <c r="S17" i="12"/>
  <c r="T17" i="12"/>
  <c r="C18" i="12"/>
  <c r="D18" i="12"/>
  <c r="E18" i="12"/>
  <c r="F18" i="12"/>
  <c r="G18" i="12"/>
  <c r="H18" i="12"/>
  <c r="I18" i="12" s="1"/>
  <c r="J18" i="12"/>
  <c r="L18" i="12"/>
  <c r="M18" i="12"/>
  <c r="N18" i="12"/>
  <c r="O18" i="12"/>
  <c r="P18" i="12"/>
  <c r="Q18" i="12"/>
  <c r="R18" i="12"/>
  <c r="C19" i="12"/>
  <c r="D19" i="12"/>
  <c r="E19" i="12"/>
  <c r="F19" i="12"/>
  <c r="G19" i="12"/>
  <c r="H19" i="12"/>
  <c r="I19" i="12" s="1"/>
  <c r="J19" i="12"/>
  <c r="L19" i="12"/>
  <c r="M19" i="12"/>
  <c r="N19" i="12"/>
  <c r="O19" i="12"/>
  <c r="P19" i="12"/>
  <c r="Q19" i="12"/>
  <c r="S19" i="12"/>
  <c r="T19" i="12"/>
  <c r="C20" i="12"/>
  <c r="D20" i="12"/>
  <c r="E20" i="12"/>
  <c r="F20" i="12"/>
  <c r="G20" i="12"/>
  <c r="H20" i="12"/>
  <c r="I20" i="12"/>
  <c r="J20" i="12"/>
  <c r="L20" i="12"/>
  <c r="M20" i="12"/>
  <c r="N20" i="12"/>
  <c r="O20" i="12"/>
  <c r="Q20" i="12"/>
  <c r="R20" i="12"/>
  <c r="S20" i="12"/>
  <c r="C21" i="12"/>
  <c r="D21" i="12"/>
  <c r="E21" i="12"/>
  <c r="F21" i="12"/>
  <c r="G21" i="12"/>
  <c r="H21" i="12"/>
  <c r="I21" i="12"/>
  <c r="J21" i="12"/>
  <c r="L21" i="12"/>
  <c r="M21" i="12"/>
  <c r="N21" i="12"/>
  <c r="O21" i="12"/>
  <c r="P21" i="12"/>
  <c r="S21" i="12"/>
  <c r="T21" i="12"/>
  <c r="C22" i="12"/>
  <c r="D22" i="12"/>
  <c r="E22" i="12"/>
  <c r="F22" i="12"/>
  <c r="G22" i="12"/>
  <c r="H22" i="12"/>
  <c r="I22" i="12" s="1"/>
  <c r="J22" i="12"/>
  <c r="L22" i="12"/>
  <c r="M22" i="12"/>
  <c r="N22" i="12"/>
  <c r="O22" i="12"/>
  <c r="Q22" i="12"/>
  <c r="R22" i="12"/>
  <c r="C23" i="12"/>
  <c r="D23" i="12"/>
  <c r="E23" i="12"/>
  <c r="F23" i="12"/>
  <c r="G23" i="12"/>
  <c r="H23" i="12"/>
  <c r="I23" i="12"/>
  <c r="J23" i="12"/>
  <c r="L23" i="12"/>
  <c r="M23" i="12"/>
  <c r="N23" i="12"/>
  <c r="O23" i="12"/>
  <c r="P23" i="12"/>
  <c r="Q23" i="12"/>
  <c r="S23" i="12"/>
  <c r="T23" i="12"/>
  <c r="C24" i="12"/>
  <c r="D24" i="12"/>
  <c r="E24" i="12"/>
  <c r="F24" i="12"/>
  <c r="G24" i="12"/>
  <c r="H24" i="12"/>
  <c r="I24" i="12" s="1"/>
  <c r="J24" i="12"/>
  <c r="L24" i="12"/>
  <c r="M24" i="12"/>
  <c r="N24" i="12"/>
  <c r="Q24" i="12"/>
  <c r="R24" i="12"/>
  <c r="S24" i="12"/>
  <c r="T24" i="12"/>
  <c r="C25" i="12"/>
  <c r="D25" i="12"/>
  <c r="E25" i="12"/>
  <c r="F25" i="12"/>
  <c r="G25" i="12"/>
  <c r="H25" i="12"/>
  <c r="I25" i="12" s="1"/>
  <c r="J25" i="12"/>
  <c r="L25" i="12"/>
  <c r="M25" i="12"/>
  <c r="N25" i="12"/>
  <c r="P25" i="12"/>
  <c r="S25" i="12"/>
  <c r="T25" i="12"/>
  <c r="C26" i="12"/>
  <c r="D26" i="12"/>
  <c r="E26" i="12"/>
  <c r="F26" i="12"/>
  <c r="G26" i="12"/>
  <c r="H26" i="12"/>
  <c r="I26" i="12" s="1"/>
  <c r="J26" i="12"/>
  <c r="L26" i="12"/>
  <c r="M26" i="12"/>
  <c r="N26" i="12"/>
  <c r="Q26" i="12"/>
  <c r="R26" i="12"/>
  <c r="C27" i="12"/>
  <c r="D27" i="12"/>
  <c r="E27" i="12"/>
  <c r="F27" i="12"/>
  <c r="G27" i="12"/>
  <c r="H27" i="12"/>
  <c r="I27" i="12" s="1"/>
  <c r="J27" i="12"/>
  <c r="L27" i="12"/>
  <c r="M27" i="12"/>
  <c r="N27" i="12"/>
  <c r="O27" i="12"/>
  <c r="P27" i="12"/>
  <c r="Q27" i="12"/>
  <c r="S27" i="12"/>
  <c r="T27" i="12"/>
  <c r="C28" i="12"/>
  <c r="D28" i="12"/>
  <c r="E28" i="12"/>
  <c r="F28" i="12"/>
  <c r="G28" i="12"/>
  <c r="H28" i="12"/>
  <c r="I28" i="12"/>
  <c r="J28" i="12"/>
  <c r="L28" i="12"/>
  <c r="M28" i="12"/>
  <c r="N28" i="12"/>
  <c r="Q28" i="12"/>
  <c r="R28" i="12"/>
  <c r="S28" i="12"/>
  <c r="T28" i="12"/>
  <c r="C29" i="12"/>
  <c r="D29" i="12"/>
  <c r="E29" i="12"/>
  <c r="F29" i="12"/>
  <c r="G29" i="12"/>
  <c r="H29" i="12"/>
  <c r="I29" i="12"/>
  <c r="J29" i="12"/>
  <c r="L29" i="12"/>
  <c r="M29" i="12"/>
  <c r="N29" i="12"/>
  <c r="P29" i="12"/>
  <c r="S29" i="12"/>
  <c r="T29" i="12"/>
  <c r="C30" i="12"/>
  <c r="D30" i="12"/>
  <c r="E30" i="12"/>
  <c r="G30" i="12"/>
  <c r="H30" i="12"/>
  <c r="I30" i="12"/>
  <c r="J30" i="12"/>
  <c r="L30" i="12"/>
  <c r="M30" i="12"/>
  <c r="N30" i="12"/>
  <c r="B31" i="12"/>
  <c r="C31" i="12"/>
  <c r="D31" i="12"/>
  <c r="E31" i="12"/>
  <c r="F31" i="12"/>
  <c r="G31" i="12"/>
  <c r="H31" i="12"/>
  <c r="I31" i="12"/>
  <c r="J31" i="12"/>
  <c r="K31" i="12"/>
  <c r="L31" i="12"/>
  <c r="M31" i="12"/>
  <c r="N31" i="12"/>
  <c r="O31" i="12"/>
  <c r="P31" i="12"/>
  <c r="Q31" i="12"/>
  <c r="R31" i="12"/>
  <c r="S31" i="12"/>
  <c r="T31" i="12"/>
  <c r="U31" i="12"/>
  <c r="V31" i="12"/>
  <c r="W31" i="12" s="1"/>
  <c r="X31" i="12"/>
  <c r="B32" i="12"/>
  <c r="C32" i="12"/>
  <c r="D32" i="12"/>
  <c r="E32" i="12"/>
  <c r="F32" i="12"/>
  <c r="G32" i="12"/>
  <c r="H32" i="12"/>
  <c r="I32" i="12"/>
  <c r="J32" i="12"/>
  <c r="K32" i="12"/>
  <c r="L32" i="12"/>
  <c r="M32" i="12"/>
  <c r="N32" i="12"/>
  <c r="O32" i="12"/>
  <c r="P32" i="12"/>
  <c r="Q32" i="12"/>
  <c r="R32" i="12"/>
  <c r="S32" i="12"/>
  <c r="T32" i="12"/>
  <c r="U32" i="12"/>
  <c r="V32" i="12"/>
  <c r="Z32" i="12" s="1"/>
  <c r="B33" i="12"/>
  <c r="C33" i="12"/>
  <c r="D33" i="12"/>
  <c r="E33" i="12"/>
  <c r="F33" i="12"/>
  <c r="G33" i="12"/>
  <c r="H33" i="12"/>
  <c r="I33" i="12"/>
  <c r="J33" i="12"/>
  <c r="K33" i="12"/>
  <c r="L33" i="12"/>
  <c r="M33" i="12"/>
  <c r="N33" i="12"/>
  <c r="O33" i="12"/>
  <c r="P33" i="12"/>
  <c r="Q33" i="12"/>
  <c r="R33" i="12"/>
  <c r="S33" i="12"/>
  <c r="T33" i="12"/>
  <c r="U33" i="12"/>
  <c r="V33" i="12"/>
  <c r="W33" i="12" s="1"/>
  <c r="B34" i="12"/>
  <c r="C34" i="12"/>
  <c r="D34" i="12"/>
  <c r="E34" i="12"/>
  <c r="F34" i="12"/>
  <c r="G34" i="12"/>
  <c r="H34" i="12"/>
  <c r="I34" i="12"/>
  <c r="J34" i="12"/>
  <c r="K34" i="12"/>
  <c r="L34" i="12"/>
  <c r="M34" i="12"/>
  <c r="N34" i="12"/>
  <c r="O34" i="12"/>
  <c r="P34" i="12"/>
  <c r="Q34" i="12"/>
  <c r="R34" i="12"/>
  <c r="S34" i="12"/>
  <c r="T34" i="12"/>
  <c r="U34" i="12"/>
  <c r="V34" i="12"/>
  <c r="W34" i="12" s="1"/>
  <c r="B35" i="12"/>
  <c r="C35" i="12"/>
  <c r="D35" i="12"/>
  <c r="E35" i="12"/>
  <c r="F35" i="12"/>
  <c r="G35" i="12"/>
  <c r="H35" i="12"/>
  <c r="I35" i="12"/>
  <c r="J35" i="12"/>
  <c r="K35" i="12"/>
  <c r="L35" i="12"/>
  <c r="M35" i="12"/>
  <c r="N35" i="12"/>
  <c r="O35" i="12"/>
  <c r="P35" i="12"/>
  <c r="Q35" i="12"/>
  <c r="R35" i="12"/>
  <c r="S35" i="12"/>
  <c r="T35" i="12"/>
  <c r="U35" i="12"/>
  <c r="V35" i="12"/>
  <c r="Z35" i="12" s="1"/>
  <c r="AT32" i="1"/>
  <c r="AR32" i="1"/>
  <c r="AP32" i="1"/>
  <c r="AN32" i="1"/>
  <c r="T30" i="12" s="1"/>
  <c r="AM32" i="1"/>
  <c r="S30" i="12" s="1"/>
  <c r="AL32" i="1"/>
  <c r="R30" i="12" s="1"/>
  <c r="AK32" i="1"/>
  <c r="Q30" i="12" s="1"/>
  <c r="AJ32" i="1"/>
  <c r="P30" i="12" s="1"/>
  <c r="AI32" i="1"/>
  <c r="O30" i="12" s="1"/>
  <c r="AF32" i="1"/>
  <c r="AA32" i="1"/>
  <c r="F30" i="12" s="1"/>
  <c r="P32" i="1"/>
  <c r="K30" i="12" s="1"/>
  <c r="H32" i="1"/>
  <c r="B30" i="12" s="1"/>
  <c r="G32" i="1"/>
  <c r="I32" i="1" s="1"/>
  <c r="V30" i="12" s="1"/>
  <c r="B32" i="1"/>
  <c r="J23" i="14"/>
  <c r="J24" i="14"/>
  <c r="G23" i="14"/>
  <c r="G24" i="14"/>
  <c r="F23" i="14"/>
  <c r="F24" i="14"/>
  <c r="AT31" i="1"/>
  <c r="AR31" i="1"/>
  <c r="AP31" i="1"/>
  <c r="AF31" i="1"/>
  <c r="P31" i="1"/>
  <c r="K29" i="12" s="1"/>
  <c r="H31" i="1"/>
  <c r="B29" i="12" s="1"/>
  <c r="G31" i="1"/>
  <c r="I31" i="1" s="1"/>
  <c r="U29" i="12" s="1"/>
  <c r="B31" i="1"/>
  <c r="AT30" i="1"/>
  <c r="AR30" i="1"/>
  <c r="AP30" i="1"/>
  <c r="AF30" i="1"/>
  <c r="P30" i="1"/>
  <c r="K28" i="12" s="1"/>
  <c r="H30" i="1"/>
  <c r="B28" i="12" s="1"/>
  <c r="G30" i="1"/>
  <c r="I30" i="1" s="1"/>
  <c r="V28" i="12" s="1"/>
  <c r="B30" i="1"/>
  <c r="H8" i="12"/>
  <c r="I8" i="12" s="1"/>
  <c r="H9" i="12"/>
  <c r="I9" i="12" s="1"/>
  <c r="H10" i="12"/>
  <c r="I10" i="12" s="1"/>
  <c r="H11" i="12"/>
  <c r="I11" i="12" s="1"/>
  <c r="H7" i="12"/>
  <c r="I7" i="12" s="1"/>
  <c r="C8" i="12"/>
  <c r="D8" i="12"/>
  <c r="E8" i="12"/>
  <c r="F8" i="12"/>
  <c r="G8" i="12"/>
  <c r="J8" i="12"/>
  <c r="L8" i="12"/>
  <c r="M8" i="12"/>
  <c r="N8" i="12"/>
  <c r="O8" i="12"/>
  <c r="Q8" i="12"/>
  <c r="R8" i="12"/>
  <c r="S8" i="12"/>
  <c r="T8" i="12"/>
  <c r="C9" i="12"/>
  <c r="D9" i="12"/>
  <c r="E9" i="12"/>
  <c r="F9" i="12"/>
  <c r="G9" i="12"/>
  <c r="J9" i="12"/>
  <c r="L9" i="12"/>
  <c r="M9" i="12"/>
  <c r="N9" i="12"/>
  <c r="O9" i="12"/>
  <c r="P9" i="12"/>
  <c r="Q9" i="12"/>
  <c r="S9" i="12"/>
  <c r="T9" i="12"/>
  <c r="C10" i="12"/>
  <c r="D10" i="12"/>
  <c r="E10" i="12"/>
  <c r="F10" i="12"/>
  <c r="G10" i="12"/>
  <c r="J10" i="12"/>
  <c r="L10" i="12"/>
  <c r="M10" i="12"/>
  <c r="N10" i="12"/>
  <c r="O10" i="12"/>
  <c r="P10" i="12"/>
  <c r="Q10" i="12"/>
  <c r="R10" i="12"/>
  <c r="C11" i="12"/>
  <c r="D11" i="12"/>
  <c r="E11" i="12"/>
  <c r="F11" i="12"/>
  <c r="G11" i="12"/>
  <c r="J11" i="12"/>
  <c r="L11" i="12"/>
  <c r="M11" i="12"/>
  <c r="N11" i="12"/>
  <c r="O11" i="12"/>
  <c r="P11" i="12"/>
  <c r="Q11" i="12"/>
  <c r="R11" i="12"/>
  <c r="S11" i="12"/>
  <c r="T11" i="12"/>
  <c r="B199" i="14"/>
  <c r="AT29" i="1"/>
  <c r="AR29" i="1"/>
  <c r="AP29" i="1"/>
  <c r="AF29" i="1"/>
  <c r="P29" i="1"/>
  <c r="K27" i="12" s="1"/>
  <c r="H29" i="1"/>
  <c r="B27" i="12" s="1"/>
  <c r="G29" i="1"/>
  <c r="B29" i="1"/>
  <c r="AT28" i="1"/>
  <c r="AR28" i="1"/>
  <c r="AP28" i="1"/>
  <c r="AF28" i="1"/>
  <c r="P28" i="1"/>
  <c r="K26" i="12" s="1"/>
  <c r="H28" i="1"/>
  <c r="B26" i="12" s="1"/>
  <c r="G28" i="1"/>
  <c r="B28" i="1"/>
  <c r="AT27" i="1"/>
  <c r="AR27" i="1"/>
  <c r="AP27" i="1"/>
  <c r="AF27" i="1"/>
  <c r="P27" i="1"/>
  <c r="K25" i="12" s="1"/>
  <c r="H27" i="1"/>
  <c r="B25" i="12" s="1"/>
  <c r="G27" i="1"/>
  <c r="B27" i="1"/>
  <c r="AT26" i="1"/>
  <c r="AR26" i="1"/>
  <c r="AP26" i="1"/>
  <c r="AF26" i="1"/>
  <c r="P26" i="1"/>
  <c r="K24" i="12" s="1"/>
  <c r="H26" i="1"/>
  <c r="B24" i="12" s="1"/>
  <c r="G26" i="1"/>
  <c r="B26" i="1"/>
  <c r="AT25" i="1"/>
  <c r="AR25" i="1"/>
  <c r="AP25" i="1"/>
  <c r="AF25" i="1"/>
  <c r="P25" i="1"/>
  <c r="K23" i="12" s="1"/>
  <c r="H25" i="1"/>
  <c r="B23" i="12" s="1"/>
  <c r="G25" i="1"/>
  <c r="B25" i="1"/>
  <c r="AT24" i="1"/>
  <c r="AR24" i="1"/>
  <c r="AP24" i="1"/>
  <c r="AF24" i="1"/>
  <c r="P24" i="1"/>
  <c r="K22" i="12" s="1"/>
  <c r="H24" i="1"/>
  <c r="B22" i="12" s="1"/>
  <c r="G24" i="1"/>
  <c r="B24" i="1"/>
  <c r="AT23" i="1"/>
  <c r="AR23" i="1"/>
  <c r="AP23" i="1"/>
  <c r="AF23" i="1"/>
  <c r="P23" i="1"/>
  <c r="K21" i="12" s="1"/>
  <c r="H23" i="1"/>
  <c r="B21" i="12" s="1"/>
  <c r="G23" i="1"/>
  <c r="B23" i="1"/>
  <c r="AT22" i="1"/>
  <c r="AR22" i="1"/>
  <c r="AP22" i="1"/>
  <c r="AF22" i="1"/>
  <c r="P22" i="1"/>
  <c r="K20" i="12" s="1"/>
  <c r="H22" i="1"/>
  <c r="B20" i="12" s="1"/>
  <c r="G22" i="1"/>
  <c r="B22" i="1"/>
  <c r="AT21" i="1"/>
  <c r="AR21" i="1"/>
  <c r="AP21" i="1"/>
  <c r="AF21" i="1"/>
  <c r="P21" i="1"/>
  <c r="K19" i="12" s="1"/>
  <c r="H21" i="1"/>
  <c r="B19" i="12" s="1"/>
  <c r="G21" i="1"/>
  <c r="B21" i="1"/>
  <c r="AT20" i="1"/>
  <c r="AR20" i="1"/>
  <c r="AP20" i="1"/>
  <c r="AF20" i="1"/>
  <c r="P20" i="1"/>
  <c r="K18" i="12" s="1"/>
  <c r="H20" i="1"/>
  <c r="B18" i="12" s="1"/>
  <c r="G20" i="1"/>
  <c r="B20" i="1"/>
  <c r="AT19" i="1"/>
  <c r="AR19" i="1"/>
  <c r="AP19" i="1"/>
  <c r="AF19" i="1"/>
  <c r="P19" i="1"/>
  <c r="K17" i="12" s="1"/>
  <c r="H19" i="1"/>
  <c r="B17" i="12" s="1"/>
  <c r="G19" i="1"/>
  <c r="B19" i="1"/>
  <c r="AT18" i="1"/>
  <c r="AR18" i="1"/>
  <c r="AP18" i="1"/>
  <c r="AF18" i="1"/>
  <c r="P18" i="1"/>
  <c r="K16" i="12" s="1"/>
  <c r="H18" i="1"/>
  <c r="B16" i="12" s="1"/>
  <c r="G18" i="1"/>
  <c r="B18" i="1"/>
  <c r="X34" i="12" l="1"/>
  <c r="X35" i="12"/>
  <c r="AB34" i="12"/>
  <c r="AU32" i="1"/>
  <c r="AV32" i="1" s="1"/>
  <c r="AA34" i="12"/>
  <c r="W35" i="12"/>
  <c r="Z34" i="12"/>
  <c r="X32" i="12"/>
  <c r="Z31" i="12"/>
  <c r="W32" i="12"/>
  <c r="Y31" i="12"/>
  <c r="AA31" i="12"/>
  <c r="Y34" i="12"/>
  <c r="X30" i="12"/>
  <c r="W30" i="12"/>
  <c r="Y35" i="12"/>
  <c r="Y32" i="12"/>
  <c r="AB31" i="12"/>
  <c r="U30" i="12"/>
  <c r="W28" i="12"/>
  <c r="Z28" i="12"/>
  <c r="AA28" i="12"/>
  <c r="AB28" i="12"/>
  <c r="Y28" i="12"/>
  <c r="V29" i="12"/>
  <c r="AB29" i="12" s="1"/>
  <c r="U28" i="12"/>
  <c r="AB33" i="12"/>
  <c r="AA33" i="12"/>
  <c r="AB35" i="12"/>
  <c r="Z33" i="12"/>
  <c r="AA30" i="12"/>
  <c r="AA35" i="12"/>
  <c r="Y33" i="12"/>
  <c r="AB32" i="12"/>
  <c r="Z30" i="12"/>
  <c r="X28" i="12"/>
  <c r="AB30" i="12"/>
  <c r="X33" i="12"/>
  <c r="AA32" i="12"/>
  <c r="Y30" i="12"/>
  <c r="AU30" i="1"/>
  <c r="AV30" i="1" s="1"/>
  <c r="AU31" i="1"/>
  <c r="AV31" i="1" s="1"/>
  <c r="AU28" i="1"/>
  <c r="AV28" i="1" s="1"/>
  <c r="AU27" i="1"/>
  <c r="AV27" i="1" s="1"/>
  <c r="AU29" i="1"/>
  <c r="AV29" i="1" s="1"/>
  <c r="AU22" i="1"/>
  <c r="AV22" i="1" s="1"/>
  <c r="AU24" i="1"/>
  <c r="AV24" i="1" s="1"/>
  <c r="AU23" i="1"/>
  <c r="AV23" i="1" s="1"/>
  <c r="AU25" i="1"/>
  <c r="AV25" i="1" s="1"/>
  <c r="AU21" i="1"/>
  <c r="AV21" i="1" s="1"/>
  <c r="AU26" i="1"/>
  <c r="AV26" i="1" s="1"/>
  <c r="AU20" i="1"/>
  <c r="AV20" i="1" s="1"/>
  <c r="AU19" i="1"/>
  <c r="AV19" i="1" s="1"/>
  <c r="AU18" i="1"/>
  <c r="AV18" i="1" s="1"/>
  <c r="AA29" i="12" l="1"/>
  <c r="W29" i="12"/>
  <c r="X29" i="12"/>
  <c r="Y29" i="12"/>
  <c r="Z29" i="12"/>
  <c r="AT12" i="1"/>
  <c r="AR12" i="1"/>
  <c r="AP12" i="1"/>
  <c r="AF12" i="1"/>
  <c r="P12" i="1"/>
  <c r="K10" i="12" s="1"/>
  <c r="H12" i="1"/>
  <c r="B10" i="12" s="1"/>
  <c r="G12" i="1"/>
  <c r="B12" i="1"/>
  <c r="AT11" i="1"/>
  <c r="AR11" i="1"/>
  <c r="AP11" i="1"/>
  <c r="AF11" i="1"/>
  <c r="P11" i="1"/>
  <c r="K9" i="12" s="1"/>
  <c r="H11" i="1"/>
  <c r="B9" i="12" s="1"/>
  <c r="G11" i="1"/>
  <c r="B11" i="1"/>
  <c r="AT10" i="1"/>
  <c r="AR10" i="1"/>
  <c r="AP10" i="1"/>
  <c r="AF10" i="1"/>
  <c r="K8" i="12"/>
  <c r="H10" i="1"/>
  <c r="B8" i="12" s="1"/>
  <c r="G10" i="1"/>
  <c r="B10" i="1"/>
  <c r="AT14" i="1"/>
  <c r="AR14" i="1"/>
  <c r="AP14" i="1"/>
  <c r="AF14" i="1"/>
  <c r="P14" i="1"/>
  <c r="K12" i="12" s="1"/>
  <c r="H14" i="1"/>
  <c r="B12" i="12" s="1"/>
  <c r="G14" i="1"/>
  <c r="B14" i="1"/>
  <c r="AU11" i="1" l="1"/>
  <c r="AV11" i="1" s="1"/>
  <c r="AU12" i="1"/>
  <c r="AV12" i="1" s="1"/>
  <c r="AU10" i="1"/>
  <c r="AV10" i="1" s="1"/>
  <c r="AU14" i="1"/>
  <c r="AV14" i="1" s="1"/>
  <c r="R159" i="14" l="1"/>
  <c r="J159" i="14"/>
  <c r="G159" i="14"/>
  <c r="F159" i="14"/>
  <c r="B159" i="14"/>
  <c r="J81" i="14"/>
  <c r="J82" i="14"/>
  <c r="J83" i="14"/>
  <c r="J84" i="14"/>
  <c r="J85" i="14"/>
  <c r="J86" i="14"/>
  <c r="J87" i="14"/>
  <c r="J88" i="14"/>
  <c r="O5" i="1"/>
  <c r="R252" i="14" l="1"/>
  <c r="R251" i="14"/>
  <c r="R250" i="14"/>
  <c r="R249" i="14"/>
  <c r="R248" i="14"/>
  <c r="R247" i="14"/>
  <c r="R246" i="14"/>
  <c r="R245" i="14"/>
  <c r="J252" i="14"/>
  <c r="J251" i="14"/>
  <c r="J250" i="14"/>
  <c r="J249" i="14"/>
  <c r="J248" i="14"/>
  <c r="J247" i="14"/>
  <c r="J246" i="14"/>
  <c r="J245" i="14"/>
  <c r="G252" i="14"/>
  <c r="F252" i="14"/>
  <c r="G251" i="14"/>
  <c r="F251" i="14"/>
  <c r="G250" i="14"/>
  <c r="F250" i="14"/>
  <c r="G249" i="14"/>
  <c r="F249" i="14"/>
  <c r="G248" i="14"/>
  <c r="F248" i="14"/>
  <c r="G247" i="14"/>
  <c r="F247" i="14"/>
  <c r="G246" i="14"/>
  <c r="F246" i="14"/>
  <c r="G245" i="14"/>
  <c r="F245" i="14"/>
  <c r="B252" i="14"/>
  <c r="B251" i="14"/>
  <c r="B250" i="14"/>
  <c r="B249" i="14"/>
  <c r="B248" i="14"/>
  <c r="B247" i="14"/>
  <c r="B246" i="14"/>
  <c r="B245" i="14"/>
  <c r="R243" i="14"/>
  <c r="R242" i="14"/>
  <c r="R241" i="14"/>
  <c r="R240" i="14"/>
  <c r="R239" i="14"/>
  <c r="R238" i="14"/>
  <c r="R237" i="14"/>
  <c r="J243" i="14"/>
  <c r="J242" i="14"/>
  <c r="J241" i="14"/>
  <c r="J240" i="14"/>
  <c r="J239" i="14"/>
  <c r="J238" i="14"/>
  <c r="J237" i="14"/>
  <c r="G243" i="14"/>
  <c r="F243" i="14"/>
  <c r="G242" i="14"/>
  <c r="F242" i="14"/>
  <c r="G241" i="14"/>
  <c r="F241" i="14"/>
  <c r="G240" i="14"/>
  <c r="F240" i="14"/>
  <c r="G239" i="14"/>
  <c r="F239" i="14"/>
  <c r="G238" i="14"/>
  <c r="F238" i="14"/>
  <c r="G237" i="14"/>
  <c r="F237" i="14"/>
  <c r="B243" i="14"/>
  <c r="B242" i="14"/>
  <c r="B241" i="14"/>
  <c r="B240" i="14"/>
  <c r="B239" i="14"/>
  <c r="B238" i="14"/>
  <c r="B237" i="14"/>
  <c r="R235" i="14"/>
  <c r="R234" i="14"/>
  <c r="R233" i="14"/>
  <c r="R232" i="14"/>
  <c r="J235" i="14"/>
  <c r="J234" i="14"/>
  <c r="J233" i="14"/>
  <c r="J232" i="14"/>
  <c r="G235" i="14"/>
  <c r="F235" i="14"/>
  <c r="G234" i="14"/>
  <c r="F234" i="14"/>
  <c r="G233" i="14"/>
  <c r="F233" i="14"/>
  <c r="G232" i="14"/>
  <c r="F232" i="14"/>
  <c r="B235" i="14"/>
  <c r="B234" i="14"/>
  <c r="B233" i="14"/>
  <c r="B232" i="14"/>
  <c r="R230" i="14"/>
  <c r="R229" i="14"/>
  <c r="J230" i="14"/>
  <c r="J229" i="14"/>
  <c r="G230" i="14"/>
  <c r="F230" i="14"/>
  <c r="G229" i="14"/>
  <c r="F229" i="14"/>
  <c r="B230" i="14"/>
  <c r="B229" i="14"/>
  <c r="R227" i="14"/>
  <c r="R226" i="14"/>
  <c r="R225" i="14"/>
  <c r="J227" i="14"/>
  <c r="J226" i="14"/>
  <c r="J225" i="14"/>
  <c r="G227" i="14"/>
  <c r="F227" i="14"/>
  <c r="G226" i="14"/>
  <c r="F226" i="14"/>
  <c r="G225" i="14"/>
  <c r="F225" i="14"/>
  <c r="B227" i="14"/>
  <c r="B226" i="14"/>
  <c r="B225" i="14"/>
  <c r="R223" i="14"/>
  <c r="R222" i="14"/>
  <c r="R221" i="14"/>
  <c r="R220" i="14"/>
  <c r="R219" i="14"/>
  <c r="R218" i="14"/>
  <c r="R217" i="14"/>
  <c r="J223" i="14"/>
  <c r="J222" i="14"/>
  <c r="J221" i="14"/>
  <c r="J220" i="14"/>
  <c r="J219" i="14"/>
  <c r="J218" i="14"/>
  <c r="J217" i="14"/>
  <c r="G223" i="14"/>
  <c r="F223" i="14"/>
  <c r="G222" i="14"/>
  <c r="F222" i="14"/>
  <c r="G221" i="14"/>
  <c r="F221" i="14"/>
  <c r="G220" i="14"/>
  <c r="F220" i="14"/>
  <c r="G219" i="14"/>
  <c r="F219" i="14"/>
  <c r="G218" i="14"/>
  <c r="F218" i="14"/>
  <c r="G217" i="14"/>
  <c r="F217" i="14"/>
  <c r="B223" i="14"/>
  <c r="B222" i="14"/>
  <c r="B221" i="14"/>
  <c r="B220" i="14"/>
  <c r="B219" i="14"/>
  <c r="B218" i="14"/>
  <c r="B217" i="14"/>
  <c r="R215" i="14"/>
  <c r="R214" i="14"/>
  <c r="R213" i="14"/>
  <c r="J215" i="14"/>
  <c r="J214" i="14"/>
  <c r="J213" i="14"/>
  <c r="G215" i="14"/>
  <c r="G214" i="14"/>
  <c r="G213" i="14"/>
  <c r="F215" i="14"/>
  <c r="F214" i="14"/>
  <c r="F213" i="14"/>
  <c r="B215" i="14"/>
  <c r="B214" i="14"/>
  <c r="B213" i="14"/>
  <c r="B140" i="14"/>
  <c r="B141" i="14"/>
  <c r="B142" i="14"/>
  <c r="B143" i="14"/>
  <c r="B145" i="14"/>
  <c r="B146" i="14"/>
  <c r="B147" i="14"/>
  <c r="B149" i="14"/>
  <c r="B150" i="14"/>
  <c r="B151" i="14"/>
  <c r="B152" i="14"/>
  <c r="B153" i="14"/>
  <c r="B154" i="14"/>
  <c r="B155" i="14"/>
  <c r="B156" i="14"/>
  <c r="B157" i="14"/>
  <c r="B158" i="14"/>
  <c r="B161" i="14"/>
  <c r="B162" i="14"/>
  <c r="B163" i="14"/>
  <c r="B164" i="14"/>
  <c r="B165" i="14"/>
  <c r="B166" i="14"/>
  <c r="B167" i="14"/>
  <c r="B168" i="14"/>
  <c r="B169" i="14"/>
  <c r="B170" i="14"/>
  <c r="B171" i="14"/>
  <c r="B172" i="14"/>
  <c r="B173" i="14"/>
  <c r="B174" i="14"/>
  <c r="B175" i="14"/>
  <c r="B176" i="14"/>
  <c r="B177" i="14"/>
  <c r="B178" i="14"/>
  <c r="B179" i="14"/>
  <c r="B180" i="14"/>
  <c r="B182" i="14"/>
  <c r="B183" i="14"/>
  <c r="B184" i="14"/>
  <c r="B185" i="14"/>
  <c r="B186" i="14"/>
  <c r="B187" i="14"/>
  <c r="B188" i="14"/>
  <c r="B190" i="14"/>
  <c r="B191" i="14"/>
  <c r="B192" i="14"/>
  <c r="B193" i="14"/>
  <c r="B194" i="14"/>
  <c r="B196" i="14"/>
  <c r="B197" i="14"/>
  <c r="B198" i="14"/>
  <c r="B200" i="14"/>
  <c r="B201" i="14"/>
  <c r="B203" i="14"/>
  <c r="B204" i="14"/>
  <c r="B205" i="14"/>
  <c r="B206" i="14"/>
  <c r="B207" i="14"/>
  <c r="B208" i="14"/>
  <c r="B209" i="14"/>
  <c r="B210" i="14"/>
  <c r="B211" i="14"/>
  <c r="B254" i="14"/>
  <c r="B255" i="14"/>
  <c r="B256" i="14"/>
  <c r="B257" i="14"/>
  <c r="B258" i="14"/>
  <c r="B260" i="14"/>
  <c r="B261" i="14"/>
  <c r="B262" i="14"/>
  <c r="B263" i="14"/>
  <c r="B265" i="14"/>
  <c r="B266" i="14"/>
  <c r="B267" i="14"/>
  <c r="B268" i="14"/>
  <c r="B269" i="14"/>
  <c r="B270" i="14"/>
  <c r="B272" i="14"/>
  <c r="B273" i="14"/>
  <c r="B274" i="14"/>
  <c r="B275" i="14"/>
  <c r="B276" i="14"/>
  <c r="B278" i="14"/>
  <c r="B279" i="14"/>
  <c r="B280" i="14"/>
  <c r="B281" i="14"/>
  <c r="B282" i="14"/>
  <c r="B284" i="14"/>
  <c r="B285" i="14"/>
  <c r="B286" i="14"/>
  <c r="B288" i="14"/>
  <c r="B289" i="14"/>
  <c r="B290" i="14"/>
  <c r="B291" i="14"/>
  <c r="B292" i="14"/>
  <c r="B293" i="14"/>
  <c r="B294" i="14"/>
  <c r="B295" i="14"/>
  <c r="B296" i="14"/>
  <c r="B297" i="14"/>
  <c r="B299" i="14"/>
  <c r="B300" i="14"/>
  <c r="B301" i="14"/>
  <c r="B303" i="14"/>
  <c r="B304" i="14"/>
  <c r="B305" i="14"/>
  <c r="B306" i="14"/>
  <c r="B307" i="14"/>
  <c r="B308" i="14"/>
  <c r="B309" i="14"/>
  <c r="B310" i="14"/>
  <c r="B311" i="14"/>
  <c r="B312" i="14"/>
  <c r="B313" i="14"/>
  <c r="B314" i="14"/>
  <c r="B315" i="14"/>
  <c r="B316" i="14"/>
  <c r="B317" i="14"/>
  <c r="B318" i="14"/>
  <c r="B319" i="14"/>
  <c r="B320" i="14"/>
  <c r="B321" i="14"/>
  <c r="B322" i="14"/>
  <c r="B323" i="14"/>
  <c r="B324" i="14"/>
  <c r="B325" i="14"/>
  <c r="B326" i="14"/>
  <c r="B327" i="14"/>
  <c r="B328" i="14"/>
  <c r="B330" i="14"/>
  <c r="B331" i="14"/>
  <c r="B333" i="14"/>
  <c r="B334" i="14"/>
  <c r="B335" i="14"/>
  <c r="B336" i="14"/>
  <c r="B337" i="14"/>
  <c r="B338" i="14"/>
  <c r="B339" i="14"/>
  <c r="B340" i="14"/>
  <c r="B341" i="14"/>
  <c r="B342" i="14"/>
  <c r="B343" i="14"/>
  <c r="B344" i="14"/>
  <c r="B346" i="14"/>
  <c r="B347" i="14"/>
  <c r="B349" i="14"/>
  <c r="B350" i="14"/>
  <c r="B351" i="14"/>
  <c r="B352" i="14"/>
  <c r="B353" i="14"/>
  <c r="B354" i="14"/>
  <c r="B355" i="14"/>
  <c r="B356" i="14"/>
  <c r="B357" i="14"/>
  <c r="B359" i="14"/>
  <c r="B360" i="14"/>
  <c r="B361" i="14"/>
  <c r="B362" i="14"/>
  <c r="B363" i="14"/>
  <c r="B364" i="14"/>
  <c r="B366" i="14"/>
  <c r="B367" i="14"/>
  <c r="B368" i="14"/>
  <c r="B369" i="14"/>
  <c r="B370" i="14"/>
  <c r="B371" i="14"/>
  <c r="B372" i="14"/>
  <c r="B373" i="14"/>
  <c r="B374" i="14"/>
  <c r="B375" i="14"/>
  <c r="B376" i="14"/>
  <c r="B377" i="14"/>
  <c r="B378" i="14"/>
  <c r="B379" i="14"/>
  <c r="B380" i="14"/>
  <c r="B381" i="14"/>
  <c r="B382" i="14"/>
  <c r="B383" i="14"/>
  <c r="B384" i="14"/>
  <c r="B385" i="14"/>
  <c r="B386" i="14"/>
  <c r="B387" i="14"/>
  <c r="B389" i="14"/>
  <c r="B390" i="14"/>
  <c r="B391" i="14"/>
  <c r="B392" i="14"/>
  <c r="B393" i="14"/>
  <c r="B394" i="14"/>
  <c r="B395" i="14"/>
  <c r="B396" i="14"/>
  <c r="B397" i="14"/>
  <c r="B398" i="14"/>
  <c r="B399" i="14"/>
  <c r="B400" i="14"/>
  <c r="B401" i="14"/>
  <c r="B402" i="14"/>
  <c r="B403" i="14"/>
  <c r="B404" i="14"/>
  <c r="B405" i="14"/>
  <c r="B406" i="14"/>
  <c r="B408" i="14"/>
  <c r="B409" i="14"/>
  <c r="B410" i="14"/>
  <c r="B411" i="14"/>
  <c r="B412" i="14"/>
  <c r="B413" i="14"/>
  <c r="B414" i="14"/>
  <c r="B415" i="14"/>
  <c r="B416" i="14"/>
  <c r="B417" i="14"/>
  <c r="B418" i="14"/>
  <c r="B419" i="14"/>
  <c r="B420" i="14"/>
  <c r="B421" i="14"/>
  <c r="B422" i="14"/>
  <c r="B423" i="14"/>
  <c r="R194" i="14"/>
  <c r="R193" i="14"/>
  <c r="R192" i="14"/>
  <c r="R191" i="14"/>
  <c r="R190" i="14"/>
  <c r="J194" i="14"/>
  <c r="J193" i="14"/>
  <c r="J192" i="14"/>
  <c r="J191" i="14"/>
  <c r="J190" i="14"/>
  <c r="G194" i="14"/>
  <c r="F194" i="14"/>
  <c r="G193" i="14"/>
  <c r="F193" i="14"/>
  <c r="G192" i="14"/>
  <c r="F192" i="14"/>
  <c r="G191" i="14"/>
  <c r="F191" i="14"/>
  <c r="G190" i="14"/>
  <c r="F190" i="14"/>
  <c r="J188" i="14"/>
  <c r="J187" i="14"/>
  <c r="J186" i="14"/>
  <c r="J185" i="14"/>
  <c r="J184" i="14"/>
  <c r="J183" i="14"/>
  <c r="R188" i="14"/>
  <c r="R187" i="14"/>
  <c r="R186" i="14"/>
  <c r="R185" i="14"/>
  <c r="R184" i="14"/>
  <c r="R183" i="14"/>
  <c r="F183" i="14"/>
  <c r="G183" i="14"/>
  <c r="F184" i="14"/>
  <c r="G184" i="14"/>
  <c r="F185" i="14"/>
  <c r="G185" i="14"/>
  <c r="F186" i="14"/>
  <c r="G186" i="14"/>
  <c r="F187" i="14"/>
  <c r="G187" i="14"/>
  <c r="F188" i="14"/>
  <c r="G188" i="14"/>
  <c r="F179" i="14"/>
  <c r="F174" i="14"/>
  <c r="F173" i="14"/>
  <c r="R179" i="14"/>
  <c r="O179" i="14"/>
  <c r="J179" i="14"/>
  <c r="G179" i="14"/>
  <c r="R178" i="14"/>
  <c r="O178" i="14"/>
  <c r="J178" i="14"/>
  <c r="G178" i="14"/>
  <c r="F178" i="14"/>
  <c r="R177" i="14"/>
  <c r="O177" i="14"/>
  <c r="J177" i="14"/>
  <c r="G177" i="14"/>
  <c r="F177" i="14"/>
  <c r="R176" i="14"/>
  <c r="O176" i="14"/>
  <c r="J176" i="14"/>
  <c r="G176" i="14"/>
  <c r="F176" i="14"/>
  <c r="R175" i="14"/>
  <c r="O175" i="14"/>
  <c r="J175" i="14"/>
  <c r="G175" i="14"/>
  <c r="F175" i="14"/>
  <c r="R174" i="14"/>
  <c r="O174" i="14"/>
  <c r="J174" i="14"/>
  <c r="G174" i="14"/>
  <c r="R173" i="14"/>
  <c r="O173" i="14"/>
  <c r="J173" i="14"/>
  <c r="G173" i="14"/>
  <c r="R172" i="14"/>
  <c r="O172" i="14"/>
  <c r="J172" i="14"/>
  <c r="G172" i="14"/>
  <c r="F172" i="14"/>
  <c r="R150" i="14"/>
  <c r="R151" i="14"/>
  <c r="R152" i="14"/>
  <c r="R153" i="14"/>
  <c r="R154" i="14"/>
  <c r="R155" i="14"/>
  <c r="R156" i="14"/>
  <c r="R157" i="14"/>
  <c r="R158" i="14"/>
  <c r="R149" i="14"/>
  <c r="J158" i="14"/>
  <c r="J157" i="14"/>
  <c r="J156" i="14"/>
  <c r="J155" i="14"/>
  <c r="J154" i="14"/>
  <c r="J153" i="14"/>
  <c r="J152" i="14"/>
  <c r="J151" i="14"/>
  <c r="J150" i="14"/>
  <c r="J149" i="14"/>
  <c r="G158" i="14"/>
  <c r="F158" i="14"/>
  <c r="G157" i="14"/>
  <c r="F157" i="14"/>
  <c r="G156" i="14"/>
  <c r="F156" i="14"/>
  <c r="G155" i="14"/>
  <c r="F155" i="14"/>
  <c r="G154" i="14"/>
  <c r="F154" i="14"/>
  <c r="G153" i="14"/>
  <c r="F153" i="14"/>
  <c r="G152" i="14"/>
  <c r="F152" i="14"/>
  <c r="G151" i="14"/>
  <c r="F151" i="14"/>
  <c r="G150" i="14"/>
  <c r="F150" i="14"/>
  <c r="G149" i="14"/>
  <c r="F149" i="14"/>
  <c r="R147" i="14"/>
  <c r="R146" i="14"/>
  <c r="R145" i="14"/>
  <c r="J147" i="14"/>
  <c r="J146" i="14"/>
  <c r="J145" i="14"/>
  <c r="G147" i="14"/>
  <c r="G146" i="14"/>
  <c r="G145" i="14"/>
  <c r="F147" i="14"/>
  <c r="F146" i="14"/>
  <c r="F145" i="14"/>
  <c r="J143" i="14"/>
  <c r="J142" i="14"/>
  <c r="J141" i="14"/>
  <c r="J140" i="14"/>
  <c r="J139" i="14"/>
  <c r="R143" i="14"/>
  <c r="R142" i="14"/>
  <c r="R141" i="14"/>
  <c r="R140" i="14"/>
  <c r="R139" i="14"/>
  <c r="G143" i="14"/>
  <c r="F143" i="14"/>
  <c r="G142" i="14"/>
  <c r="F142" i="14"/>
  <c r="G141" i="14"/>
  <c r="F141" i="14"/>
  <c r="G140" i="14"/>
  <c r="F140" i="14"/>
  <c r="G139" i="14"/>
  <c r="F139" i="14"/>
  <c r="B139" i="14"/>
  <c r="R133" i="14"/>
  <c r="R134" i="14"/>
  <c r="R135" i="14"/>
  <c r="R136" i="14"/>
  <c r="R137" i="14"/>
  <c r="J133" i="14"/>
  <c r="J134" i="14"/>
  <c r="J135" i="14"/>
  <c r="J136" i="14"/>
  <c r="J137" i="14"/>
  <c r="F133" i="14"/>
  <c r="G133" i="14"/>
  <c r="F134" i="14"/>
  <c r="G134" i="14"/>
  <c r="F135" i="14"/>
  <c r="G135" i="14"/>
  <c r="F136" i="14"/>
  <c r="G136" i="14"/>
  <c r="F137" i="14"/>
  <c r="G137" i="14"/>
  <c r="B133" i="14"/>
  <c r="B134" i="14"/>
  <c r="B135" i="14"/>
  <c r="B136" i="14"/>
  <c r="B137" i="14"/>
  <c r="B130" i="14"/>
  <c r="B129" i="14"/>
  <c r="B128" i="14"/>
  <c r="B127" i="14"/>
  <c r="B126" i="14"/>
  <c r="B125" i="14"/>
  <c r="B124" i="14"/>
  <c r="B123" i="14"/>
  <c r="R130" i="14"/>
  <c r="R129" i="14"/>
  <c r="R128" i="14"/>
  <c r="R127" i="14"/>
  <c r="R126" i="14"/>
  <c r="R125" i="14"/>
  <c r="R124" i="14"/>
  <c r="R123" i="14"/>
  <c r="J130" i="14"/>
  <c r="J129" i="14"/>
  <c r="J128" i="14"/>
  <c r="J127" i="14"/>
  <c r="J126" i="14"/>
  <c r="J125" i="14"/>
  <c r="J124" i="14"/>
  <c r="J123" i="14"/>
  <c r="G130" i="14"/>
  <c r="G129" i="14"/>
  <c r="G128" i="14"/>
  <c r="G127" i="14"/>
  <c r="G126" i="14"/>
  <c r="G125" i="14"/>
  <c r="G124" i="14"/>
  <c r="G123" i="14"/>
  <c r="F130" i="14"/>
  <c r="F129" i="14"/>
  <c r="F128" i="14"/>
  <c r="F127" i="14"/>
  <c r="F126" i="14"/>
  <c r="F125" i="14"/>
  <c r="F124" i="14"/>
  <c r="F123" i="14"/>
  <c r="R112" i="14"/>
  <c r="O112" i="14"/>
  <c r="J112" i="14"/>
  <c r="G112" i="14"/>
  <c r="F112" i="14"/>
  <c r="R111" i="14"/>
  <c r="O111" i="14"/>
  <c r="J111" i="14"/>
  <c r="G111" i="14"/>
  <c r="F111" i="14"/>
  <c r="R110" i="14"/>
  <c r="O110" i="14"/>
  <c r="J110" i="14"/>
  <c r="G110" i="14"/>
  <c r="F110" i="14"/>
  <c r="R109" i="14"/>
  <c r="O109" i="14"/>
  <c r="J109" i="14"/>
  <c r="G109" i="14"/>
  <c r="F109" i="14"/>
  <c r="B110" i="14"/>
  <c r="B111" i="14"/>
  <c r="B112" i="14"/>
  <c r="B109" i="14"/>
  <c r="B91" i="14"/>
  <c r="B92" i="14"/>
  <c r="B93" i="14"/>
  <c r="B94" i="14"/>
  <c r="B95" i="14"/>
  <c r="B96" i="14"/>
  <c r="B97" i="14"/>
  <c r="B90" i="14"/>
  <c r="R50" i="14"/>
  <c r="R51" i="14"/>
  <c r="R52" i="14"/>
  <c r="R53" i="14"/>
  <c r="R54" i="14"/>
  <c r="R55" i="14"/>
  <c r="R43" i="14"/>
  <c r="R44" i="14"/>
  <c r="R45" i="14"/>
  <c r="R46" i="14"/>
  <c r="R47" i="14"/>
  <c r="R48" i="14"/>
  <c r="R49" i="14"/>
  <c r="R32" i="14"/>
  <c r="R33" i="14"/>
  <c r="R34" i="14"/>
  <c r="R35" i="14"/>
  <c r="R36" i="14"/>
  <c r="R37" i="14"/>
  <c r="R38" i="14"/>
  <c r="R39" i="14"/>
  <c r="R40" i="14"/>
  <c r="R41" i="14"/>
  <c r="R42" i="14"/>
  <c r="R57" i="14"/>
  <c r="R58" i="14"/>
  <c r="R59" i="14"/>
  <c r="R60" i="14"/>
  <c r="R61" i="14"/>
  <c r="R62" i="14"/>
  <c r="R63" i="14"/>
  <c r="R64" i="14"/>
  <c r="R65" i="14"/>
  <c r="O53" i="14"/>
  <c r="J53" i="14"/>
  <c r="G53" i="14"/>
  <c r="F53" i="14"/>
  <c r="B53" i="14"/>
  <c r="O52" i="14"/>
  <c r="J52" i="14"/>
  <c r="G52" i="14"/>
  <c r="F52" i="14"/>
  <c r="B52" i="14"/>
  <c r="O51" i="14"/>
  <c r="J51" i="14"/>
  <c r="G51" i="14"/>
  <c r="F51" i="14"/>
  <c r="B51" i="14"/>
  <c r="O50" i="14"/>
  <c r="J50" i="14"/>
  <c r="G50" i="14"/>
  <c r="F50" i="14"/>
  <c r="B50" i="14"/>
  <c r="O49" i="14"/>
  <c r="J49" i="14"/>
  <c r="G49" i="14"/>
  <c r="F49" i="14"/>
  <c r="B49" i="14"/>
  <c r="O48" i="14"/>
  <c r="J48" i="14"/>
  <c r="G48" i="14"/>
  <c r="F48" i="14"/>
  <c r="B48" i="14"/>
  <c r="O47" i="14"/>
  <c r="J47" i="14"/>
  <c r="G47" i="14"/>
  <c r="F47" i="14"/>
  <c r="B47" i="14"/>
  <c r="R23" i="14"/>
  <c r="R24" i="14"/>
  <c r="B20" i="14"/>
  <c r="B21" i="14"/>
  <c r="B22" i="14"/>
  <c r="B23" i="14"/>
  <c r="B24" i="14"/>
  <c r="B25" i="14"/>
  <c r="R19" i="14"/>
  <c r="R20" i="14"/>
  <c r="R21" i="14"/>
  <c r="R22" i="14"/>
  <c r="R25" i="14"/>
  <c r="R26" i="14"/>
  <c r="R27" i="14"/>
  <c r="R28" i="14"/>
  <c r="R29" i="14"/>
  <c r="R31" i="14"/>
  <c r="R67" i="14"/>
  <c r="R68" i="14"/>
  <c r="R69" i="14"/>
  <c r="R70" i="14"/>
  <c r="R71" i="14"/>
  <c r="R72" i="14"/>
  <c r="R73" i="14"/>
  <c r="R75" i="14"/>
  <c r="R76" i="14"/>
  <c r="R77" i="14"/>
  <c r="R78" i="14"/>
  <c r="R79" i="14"/>
  <c r="R81" i="14"/>
  <c r="R82" i="14"/>
  <c r="R83" i="14"/>
  <c r="R84" i="14"/>
  <c r="R85" i="14"/>
  <c r="R86" i="14"/>
  <c r="R87" i="14"/>
  <c r="R88" i="14"/>
  <c r="R90" i="14"/>
  <c r="R91" i="14"/>
  <c r="R92" i="14"/>
  <c r="R93" i="14"/>
  <c r="R94" i="14"/>
  <c r="R95" i="14"/>
  <c r="R96" i="14"/>
  <c r="R97" i="14"/>
  <c r="R98" i="14"/>
  <c r="R99" i="14"/>
  <c r="R100" i="14"/>
  <c r="R101" i="14"/>
  <c r="R102" i="14"/>
  <c r="R103" i="14"/>
  <c r="R104" i="14"/>
  <c r="R105" i="14"/>
  <c r="R106" i="14"/>
  <c r="R107" i="14"/>
  <c r="R114" i="14"/>
  <c r="R115" i="14"/>
  <c r="R116" i="14"/>
  <c r="R117" i="14"/>
  <c r="R118" i="14"/>
  <c r="R119" i="14"/>
  <c r="R120" i="14"/>
  <c r="R121" i="14"/>
  <c r="R132" i="14"/>
  <c r="R161" i="14"/>
  <c r="R162" i="14"/>
  <c r="R163" i="14"/>
  <c r="R164" i="14"/>
  <c r="R165" i="14"/>
  <c r="R166" i="14"/>
  <c r="R167" i="14"/>
  <c r="R168" i="14"/>
  <c r="R169" i="14"/>
  <c r="R170" i="14"/>
  <c r="R171" i="14"/>
  <c r="R180" i="14"/>
  <c r="R182" i="14"/>
  <c r="R196" i="14"/>
  <c r="R197" i="14"/>
  <c r="R198" i="14"/>
  <c r="R200" i="14"/>
  <c r="R201" i="14"/>
  <c r="R203" i="14"/>
  <c r="R204" i="14"/>
  <c r="R205" i="14"/>
  <c r="R206" i="14"/>
  <c r="R207" i="14"/>
  <c r="R208" i="14"/>
  <c r="R209" i="14"/>
  <c r="R210" i="14"/>
  <c r="R211" i="14"/>
  <c r="R254" i="14"/>
  <c r="R255" i="14"/>
  <c r="R256" i="14"/>
  <c r="R257" i="14"/>
  <c r="R258" i="14"/>
  <c r="R260" i="14"/>
  <c r="R261" i="14"/>
  <c r="R262" i="14"/>
  <c r="R263" i="14"/>
  <c r="R265" i="14"/>
  <c r="R266" i="14"/>
  <c r="R267" i="14"/>
  <c r="R268" i="14"/>
  <c r="R269" i="14"/>
  <c r="R270" i="14"/>
  <c r="R272" i="14"/>
  <c r="R273" i="14"/>
  <c r="R274" i="14"/>
  <c r="R275" i="14"/>
  <c r="R276" i="14"/>
  <c r="R278" i="14"/>
  <c r="R279" i="14"/>
  <c r="R280" i="14"/>
  <c r="R281" i="14"/>
  <c r="R282" i="14"/>
  <c r="R284" i="14"/>
  <c r="R285" i="14"/>
  <c r="R286" i="14"/>
  <c r="R288" i="14"/>
  <c r="R289" i="14"/>
  <c r="R290" i="14"/>
  <c r="R291" i="14"/>
  <c r="R292" i="14"/>
  <c r="R293" i="14"/>
  <c r="R294" i="14"/>
  <c r="R295" i="14"/>
  <c r="R296" i="14"/>
  <c r="R297" i="14"/>
  <c r="R299" i="14"/>
  <c r="R300" i="14"/>
  <c r="R301" i="14"/>
  <c r="R303" i="14"/>
  <c r="R304" i="14"/>
  <c r="R305" i="14"/>
  <c r="R306" i="14"/>
  <c r="R307" i="14"/>
  <c r="R308" i="14"/>
  <c r="R309" i="14"/>
  <c r="R310" i="14"/>
  <c r="R311" i="14"/>
  <c r="R312" i="14"/>
  <c r="R313" i="14"/>
  <c r="R314" i="14"/>
  <c r="R315" i="14"/>
  <c r="R316" i="14"/>
  <c r="R317" i="14"/>
  <c r="R318" i="14"/>
  <c r="R319" i="14"/>
  <c r="R320" i="14"/>
  <c r="R321" i="14"/>
  <c r="R322" i="14"/>
  <c r="R323" i="14"/>
  <c r="R324" i="14"/>
  <c r="R325" i="14"/>
  <c r="R326" i="14"/>
  <c r="R327" i="14"/>
  <c r="R328" i="14"/>
  <c r="R330" i="14"/>
  <c r="R331" i="14"/>
  <c r="R333" i="14"/>
  <c r="R334" i="14"/>
  <c r="R335" i="14"/>
  <c r="R336" i="14"/>
  <c r="R337" i="14"/>
  <c r="R338" i="14"/>
  <c r="R339" i="14"/>
  <c r="R340" i="14"/>
  <c r="R341" i="14"/>
  <c r="R342" i="14"/>
  <c r="R343" i="14"/>
  <c r="R344" i="14"/>
  <c r="R346" i="14"/>
  <c r="R347" i="14"/>
  <c r="R349" i="14"/>
  <c r="R350" i="14"/>
  <c r="R351" i="14"/>
  <c r="R352" i="14"/>
  <c r="R353" i="14"/>
  <c r="R354" i="14"/>
  <c r="R355" i="14"/>
  <c r="R356" i="14"/>
  <c r="R357" i="14"/>
  <c r="R359" i="14"/>
  <c r="R360" i="14"/>
  <c r="R361" i="14"/>
  <c r="R362" i="14"/>
  <c r="R363" i="14"/>
  <c r="R364" i="14"/>
  <c r="R366" i="14"/>
  <c r="R367" i="14"/>
  <c r="R368" i="14"/>
  <c r="R369" i="14"/>
  <c r="R370" i="14"/>
  <c r="R371" i="14"/>
  <c r="R372" i="14"/>
  <c r="R373" i="14"/>
  <c r="R374" i="14"/>
  <c r="R375" i="14"/>
  <c r="R376" i="14"/>
  <c r="R377" i="14"/>
  <c r="R378" i="14"/>
  <c r="R379" i="14"/>
  <c r="R380" i="14"/>
  <c r="R381" i="14"/>
  <c r="R382" i="14"/>
  <c r="R383" i="14"/>
  <c r="R384" i="14"/>
  <c r="R385" i="14"/>
  <c r="R386" i="14"/>
  <c r="R387" i="14"/>
  <c r="R389" i="14"/>
  <c r="R390" i="14"/>
  <c r="R391" i="14"/>
  <c r="R392" i="14"/>
  <c r="R393" i="14"/>
  <c r="R394" i="14"/>
  <c r="R395" i="14"/>
  <c r="R396" i="14"/>
  <c r="R397" i="14"/>
  <c r="R398" i="14"/>
  <c r="R399" i="14"/>
  <c r="R400" i="14"/>
  <c r="R401" i="14"/>
  <c r="R402" i="14"/>
  <c r="R403" i="14"/>
  <c r="R404" i="14"/>
  <c r="R405" i="14"/>
  <c r="R406" i="14"/>
  <c r="R408" i="14"/>
  <c r="R409" i="14"/>
  <c r="R410" i="14"/>
  <c r="R411" i="14"/>
  <c r="R412" i="14"/>
  <c r="R413" i="14"/>
  <c r="R414" i="14"/>
  <c r="R415" i="14"/>
  <c r="R416" i="14"/>
  <c r="R417" i="14"/>
  <c r="R418" i="14"/>
  <c r="R419" i="14"/>
  <c r="R420" i="14"/>
  <c r="R421" i="14"/>
  <c r="R422" i="14"/>
  <c r="R423" i="14"/>
  <c r="R17" i="14"/>
  <c r="R16" i="14"/>
  <c r="B10" i="14"/>
  <c r="B11" i="14"/>
  <c r="B12" i="14"/>
  <c r="B13" i="14"/>
  <c r="B14" i="14"/>
  <c r="R14" i="14"/>
  <c r="R13" i="14"/>
  <c r="R12" i="14"/>
  <c r="R11" i="14"/>
  <c r="R10" i="14"/>
  <c r="R9" i="14"/>
  <c r="R7" i="14" l="1"/>
  <c r="R6" i="14"/>
  <c r="R5" i="14"/>
  <c r="B9" i="1" l="1"/>
  <c r="B13" i="1" l="1"/>
  <c r="G13" i="1"/>
  <c r="H13" i="1"/>
  <c r="B11" i="12" s="1"/>
  <c r="P13" i="1"/>
  <c r="K11" i="12" s="1"/>
  <c r="AF13" i="1"/>
  <c r="AP13" i="1"/>
  <c r="AR13" i="1"/>
  <c r="AT13" i="1"/>
  <c r="B15" i="1"/>
  <c r="G15" i="1"/>
  <c r="H15" i="1"/>
  <c r="B13" i="12" s="1"/>
  <c r="P15" i="1"/>
  <c r="K13" i="12" s="1"/>
  <c r="AF15" i="1"/>
  <c r="AP15" i="1"/>
  <c r="AR15" i="1"/>
  <c r="AT15" i="1"/>
  <c r="B16" i="1"/>
  <c r="G16" i="1"/>
  <c r="H16" i="1"/>
  <c r="B14" i="12" s="1"/>
  <c r="P16" i="1"/>
  <c r="K14" i="12" s="1"/>
  <c r="AF16" i="1"/>
  <c r="AP16" i="1"/>
  <c r="AR16" i="1"/>
  <c r="AT16" i="1"/>
  <c r="B17" i="1"/>
  <c r="G17" i="1"/>
  <c r="H17" i="1"/>
  <c r="B15" i="12" s="1"/>
  <c r="P17" i="1"/>
  <c r="K15" i="12" s="1"/>
  <c r="AF17" i="1"/>
  <c r="AP17" i="1"/>
  <c r="AR17" i="1"/>
  <c r="AT17" i="1"/>
  <c r="AU16" i="1" l="1"/>
  <c r="AV16" i="1" s="1"/>
  <c r="AU13" i="1"/>
  <c r="AV13" i="1" s="1"/>
  <c r="AU15" i="1"/>
  <c r="AV15" i="1" s="1"/>
  <c r="AU17" i="1"/>
  <c r="AV17" i="1" s="1"/>
  <c r="H9" i="1" l="1"/>
  <c r="B6" i="14"/>
  <c r="B7" i="14"/>
  <c r="B9" i="14"/>
  <c r="B16" i="14"/>
  <c r="B17" i="14"/>
  <c r="B19" i="14"/>
  <c r="B26" i="14"/>
  <c r="B27" i="14"/>
  <c r="B28" i="14"/>
  <c r="B29" i="14"/>
  <c r="B31" i="14"/>
  <c r="B32" i="14"/>
  <c r="B33" i="14"/>
  <c r="B34" i="14"/>
  <c r="B35" i="14"/>
  <c r="B36" i="14"/>
  <c r="B37" i="14"/>
  <c r="B38" i="14"/>
  <c r="B39" i="14"/>
  <c r="B40" i="14"/>
  <c r="B41" i="14"/>
  <c r="B42" i="14"/>
  <c r="B43" i="14"/>
  <c r="B44" i="14"/>
  <c r="B45" i="14"/>
  <c r="B46" i="14"/>
  <c r="B54" i="14"/>
  <c r="B55" i="14"/>
  <c r="B57" i="14"/>
  <c r="B58" i="14"/>
  <c r="B59" i="14"/>
  <c r="B60" i="14"/>
  <c r="B61" i="14"/>
  <c r="B62" i="14"/>
  <c r="B63" i="14"/>
  <c r="B64" i="14"/>
  <c r="B65" i="14"/>
  <c r="B67" i="14"/>
  <c r="B68" i="14"/>
  <c r="B69" i="14"/>
  <c r="B70" i="14"/>
  <c r="B71" i="14"/>
  <c r="B72" i="14"/>
  <c r="B73" i="14"/>
  <c r="B75" i="14"/>
  <c r="B76" i="14"/>
  <c r="B77" i="14"/>
  <c r="B78" i="14"/>
  <c r="B79" i="14"/>
  <c r="B81" i="14"/>
  <c r="B82" i="14"/>
  <c r="B83" i="14"/>
  <c r="B84" i="14"/>
  <c r="B85" i="14"/>
  <c r="B86" i="14"/>
  <c r="B87" i="14"/>
  <c r="B88" i="14"/>
  <c r="B98" i="14"/>
  <c r="B99" i="14"/>
  <c r="B100" i="14"/>
  <c r="B101" i="14"/>
  <c r="B102" i="14"/>
  <c r="B103" i="14"/>
  <c r="B104" i="14"/>
  <c r="B105" i="14"/>
  <c r="B106" i="14"/>
  <c r="B107" i="14"/>
  <c r="B114" i="14"/>
  <c r="B115" i="14"/>
  <c r="B116" i="14"/>
  <c r="B117" i="14"/>
  <c r="B118" i="14"/>
  <c r="B119" i="14"/>
  <c r="B120" i="14"/>
  <c r="B121" i="14"/>
  <c r="B132" i="14"/>
  <c r="B5" i="14"/>
  <c r="G9" i="1"/>
  <c r="P9" i="1"/>
  <c r="O423" i="14"/>
  <c r="J423" i="14"/>
  <c r="G423" i="14"/>
  <c r="F423" i="14"/>
  <c r="O422" i="14"/>
  <c r="J422" i="14"/>
  <c r="G422" i="14"/>
  <c r="F422" i="14"/>
  <c r="O421" i="14"/>
  <c r="J421" i="14"/>
  <c r="G421" i="14"/>
  <c r="F421" i="14"/>
  <c r="O420" i="14"/>
  <c r="J420" i="14"/>
  <c r="G420" i="14"/>
  <c r="F420" i="14"/>
  <c r="O419" i="14"/>
  <c r="J419" i="14"/>
  <c r="G419" i="14"/>
  <c r="F419" i="14"/>
  <c r="O418" i="14"/>
  <c r="J418" i="14"/>
  <c r="G418" i="14"/>
  <c r="F418" i="14"/>
  <c r="O417" i="14"/>
  <c r="J417" i="14"/>
  <c r="G417" i="14"/>
  <c r="F417" i="14"/>
  <c r="O416" i="14"/>
  <c r="J416" i="14"/>
  <c r="G416" i="14"/>
  <c r="F416" i="14"/>
  <c r="O415" i="14"/>
  <c r="J415" i="14"/>
  <c r="G415" i="14"/>
  <c r="F415" i="14"/>
  <c r="O414" i="14"/>
  <c r="J414" i="14"/>
  <c r="G414" i="14"/>
  <c r="F414" i="14"/>
  <c r="O413" i="14"/>
  <c r="J413" i="14"/>
  <c r="G413" i="14"/>
  <c r="F413" i="14"/>
  <c r="O412" i="14"/>
  <c r="J412" i="14"/>
  <c r="G412" i="14"/>
  <c r="F412" i="14"/>
  <c r="O411" i="14"/>
  <c r="J411" i="14"/>
  <c r="G411" i="14"/>
  <c r="F411" i="14"/>
  <c r="O410" i="14"/>
  <c r="J410" i="14"/>
  <c r="G410" i="14"/>
  <c r="F410" i="14"/>
  <c r="O409" i="14"/>
  <c r="J409" i="14"/>
  <c r="G409" i="14"/>
  <c r="F409" i="14"/>
  <c r="O408" i="14"/>
  <c r="J408" i="14"/>
  <c r="G408" i="14"/>
  <c r="F408" i="14"/>
  <c r="O406" i="14"/>
  <c r="J406" i="14"/>
  <c r="G406" i="14"/>
  <c r="F406" i="14"/>
  <c r="O405" i="14"/>
  <c r="J405" i="14"/>
  <c r="G405" i="14"/>
  <c r="F405" i="14"/>
  <c r="O404" i="14"/>
  <c r="J404" i="14"/>
  <c r="G404" i="14"/>
  <c r="F404" i="14"/>
  <c r="O403" i="14"/>
  <c r="J403" i="14"/>
  <c r="G403" i="14"/>
  <c r="F403" i="14"/>
  <c r="O402" i="14"/>
  <c r="J402" i="14"/>
  <c r="G402" i="14"/>
  <c r="F402" i="14"/>
  <c r="O401" i="14"/>
  <c r="J401" i="14"/>
  <c r="G401" i="14"/>
  <c r="F401" i="14"/>
  <c r="O400" i="14"/>
  <c r="J400" i="14"/>
  <c r="G400" i="14"/>
  <c r="F400" i="14"/>
  <c r="O399" i="14"/>
  <c r="J399" i="14"/>
  <c r="G399" i="14"/>
  <c r="F399" i="14"/>
  <c r="O398" i="14"/>
  <c r="J398" i="14"/>
  <c r="G398" i="14"/>
  <c r="F398" i="14"/>
  <c r="O397" i="14"/>
  <c r="J397" i="14"/>
  <c r="G397" i="14"/>
  <c r="F397" i="14"/>
  <c r="O396" i="14"/>
  <c r="J396" i="14"/>
  <c r="G396" i="14"/>
  <c r="F396" i="14"/>
  <c r="O395" i="14"/>
  <c r="J395" i="14"/>
  <c r="G395" i="14"/>
  <c r="F395" i="14"/>
  <c r="O394" i="14"/>
  <c r="J394" i="14"/>
  <c r="G394" i="14"/>
  <c r="F394" i="14"/>
  <c r="O393" i="14"/>
  <c r="J393" i="14"/>
  <c r="G393" i="14"/>
  <c r="F393" i="14"/>
  <c r="O392" i="14"/>
  <c r="J392" i="14"/>
  <c r="G392" i="14"/>
  <c r="F392" i="14"/>
  <c r="O391" i="14"/>
  <c r="J391" i="14"/>
  <c r="G391" i="14"/>
  <c r="F391" i="14"/>
  <c r="O390" i="14"/>
  <c r="J390" i="14"/>
  <c r="G390" i="14"/>
  <c r="F390" i="14"/>
  <c r="O389" i="14"/>
  <c r="J389" i="14"/>
  <c r="G389" i="14"/>
  <c r="F389" i="14"/>
  <c r="O387" i="14"/>
  <c r="J387" i="14"/>
  <c r="G387" i="14"/>
  <c r="F387" i="14"/>
  <c r="O386" i="14"/>
  <c r="J386" i="14"/>
  <c r="G386" i="14"/>
  <c r="F386" i="14"/>
  <c r="O385" i="14"/>
  <c r="J385" i="14"/>
  <c r="G385" i="14"/>
  <c r="F385" i="14"/>
  <c r="O384" i="14"/>
  <c r="J384" i="14"/>
  <c r="G384" i="14"/>
  <c r="F384" i="14"/>
  <c r="O383" i="14"/>
  <c r="J383" i="14"/>
  <c r="G383" i="14"/>
  <c r="F383" i="14"/>
  <c r="O382" i="14"/>
  <c r="J382" i="14"/>
  <c r="G382" i="14"/>
  <c r="F382" i="14"/>
  <c r="O381" i="14"/>
  <c r="J381" i="14"/>
  <c r="G381" i="14"/>
  <c r="F381" i="14"/>
  <c r="O380" i="14"/>
  <c r="J380" i="14"/>
  <c r="G380" i="14"/>
  <c r="F380" i="14"/>
  <c r="O379" i="14"/>
  <c r="J379" i="14"/>
  <c r="G379" i="14"/>
  <c r="F379" i="14"/>
  <c r="O378" i="14"/>
  <c r="J378" i="14"/>
  <c r="G378" i="14"/>
  <c r="F378" i="14"/>
  <c r="O377" i="14"/>
  <c r="J377" i="14"/>
  <c r="G377" i="14"/>
  <c r="F377" i="14"/>
  <c r="O376" i="14"/>
  <c r="J376" i="14"/>
  <c r="G376" i="14"/>
  <c r="F376" i="14"/>
  <c r="O375" i="14"/>
  <c r="J375" i="14"/>
  <c r="G375" i="14"/>
  <c r="F375" i="14"/>
  <c r="O374" i="14"/>
  <c r="J374" i="14"/>
  <c r="G374" i="14"/>
  <c r="F374" i="14"/>
  <c r="O373" i="14"/>
  <c r="J373" i="14"/>
  <c r="G373" i="14"/>
  <c r="F373" i="14"/>
  <c r="O372" i="14"/>
  <c r="J372" i="14"/>
  <c r="G372" i="14"/>
  <c r="F372" i="14"/>
  <c r="O371" i="14"/>
  <c r="J371" i="14"/>
  <c r="G371" i="14"/>
  <c r="F371" i="14"/>
  <c r="O370" i="14"/>
  <c r="J370" i="14"/>
  <c r="G370" i="14"/>
  <c r="F370" i="14"/>
  <c r="O369" i="14"/>
  <c r="J369" i="14"/>
  <c r="G369" i="14"/>
  <c r="F369" i="14"/>
  <c r="O368" i="14"/>
  <c r="J368" i="14"/>
  <c r="G368" i="14"/>
  <c r="F368" i="14"/>
  <c r="O367" i="14"/>
  <c r="J367" i="14"/>
  <c r="G367" i="14"/>
  <c r="F367" i="14"/>
  <c r="O366" i="14"/>
  <c r="J366" i="14"/>
  <c r="G366" i="14"/>
  <c r="F366" i="14"/>
  <c r="O364" i="14"/>
  <c r="J364" i="14"/>
  <c r="G364" i="14"/>
  <c r="F364" i="14"/>
  <c r="O363" i="14"/>
  <c r="J363" i="14"/>
  <c r="G363" i="14"/>
  <c r="F363" i="14"/>
  <c r="O362" i="14"/>
  <c r="J362" i="14"/>
  <c r="G362" i="14"/>
  <c r="F362" i="14"/>
  <c r="O361" i="14"/>
  <c r="J361" i="14"/>
  <c r="G361" i="14"/>
  <c r="F361" i="14"/>
  <c r="O360" i="14"/>
  <c r="J360" i="14"/>
  <c r="G360" i="14"/>
  <c r="F360" i="14"/>
  <c r="O359" i="14"/>
  <c r="J359" i="14"/>
  <c r="G359" i="14"/>
  <c r="F359" i="14"/>
  <c r="O357" i="14"/>
  <c r="J357" i="14"/>
  <c r="G357" i="14"/>
  <c r="F357" i="14"/>
  <c r="O356" i="14"/>
  <c r="J356" i="14"/>
  <c r="G356" i="14"/>
  <c r="F356" i="14"/>
  <c r="O355" i="14"/>
  <c r="J355" i="14"/>
  <c r="G355" i="14"/>
  <c r="F355" i="14"/>
  <c r="O354" i="14"/>
  <c r="J354" i="14"/>
  <c r="G354" i="14"/>
  <c r="F354" i="14"/>
  <c r="O353" i="14"/>
  <c r="J353" i="14"/>
  <c r="G353" i="14"/>
  <c r="F353" i="14"/>
  <c r="O352" i="14"/>
  <c r="J352" i="14"/>
  <c r="G352" i="14"/>
  <c r="F352" i="14"/>
  <c r="O351" i="14"/>
  <c r="J351" i="14"/>
  <c r="G351" i="14"/>
  <c r="F351" i="14"/>
  <c r="O350" i="14"/>
  <c r="J350" i="14"/>
  <c r="G350" i="14"/>
  <c r="F350" i="14"/>
  <c r="O349" i="14"/>
  <c r="J349" i="14"/>
  <c r="G349" i="14"/>
  <c r="F349" i="14"/>
  <c r="O347" i="14"/>
  <c r="J347" i="14"/>
  <c r="G347" i="14"/>
  <c r="F347" i="14"/>
  <c r="O346" i="14"/>
  <c r="J346" i="14"/>
  <c r="G346" i="14"/>
  <c r="F346" i="14"/>
  <c r="O344" i="14"/>
  <c r="J344" i="14"/>
  <c r="G344" i="14"/>
  <c r="F344" i="14"/>
  <c r="O343" i="14"/>
  <c r="J343" i="14"/>
  <c r="G343" i="14"/>
  <c r="F343" i="14"/>
  <c r="O342" i="14"/>
  <c r="J342" i="14"/>
  <c r="G342" i="14"/>
  <c r="F342" i="14"/>
  <c r="O341" i="14"/>
  <c r="J341" i="14"/>
  <c r="G341" i="14"/>
  <c r="F341" i="14"/>
  <c r="O340" i="14"/>
  <c r="J340" i="14"/>
  <c r="G340" i="14"/>
  <c r="F340" i="14"/>
  <c r="O339" i="14"/>
  <c r="J339" i="14"/>
  <c r="G339" i="14"/>
  <c r="F339" i="14"/>
  <c r="O338" i="14"/>
  <c r="J338" i="14"/>
  <c r="G338" i="14"/>
  <c r="F338" i="14"/>
  <c r="O337" i="14"/>
  <c r="J337" i="14"/>
  <c r="G337" i="14"/>
  <c r="F337" i="14"/>
  <c r="O336" i="14"/>
  <c r="J336" i="14"/>
  <c r="G336" i="14"/>
  <c r="F336" i="14"/>
  <c r="O335" i="14"/>
  <c r="J335" i="14"/>
  <c r="G335" i="14"/>
  <c r="F335" i="14"/>
  <c r="O334" i="14"/>
  <c r="J334" i="14"/>
  <c r="G334" i="14"/>
  <c r="F334" i="14"/>
  <c r="O333" i="14"/>
  <c r="J333" i="14"/>
  <c r="G333" i="14"/>
  <c r="F333" i="14"/>
  <c r="O331" i="14"/>
  <c r="J331" i="14"/>
  <c r="G331" i="14"/>
  <c r="F331" i="14"/>
  <c r="O330" i="14"/>
  <c r="J330" i="14"/>
  <c r="G330" i="14"/>
  <c r="F330" i="14"/>
  <c r="O328" i="14"/>
  <c r="J328" i="14"/>
  <c r="G328" i="14"/>
  <c r="F328" i="14"/>
  <c r="O327" i="14"/>
  <c r="J327" i="14"/>
  <c r="G327" i="14"/>
  <c r="F327" i="14"/>
  <c r="O326" i="14"/>
  <c r="J326" i="14"/>
  <c r="G326" i="14"/>
  <c r="F326" i="14"/>
  <c r="O325" i="14"/>
  <c r="J325" i="14"/>
  <c r="G325" i="14"/>
  <c r="F325" i="14"/>
  <c r="O324" i="14"/>
  <c r="J324" i="14"/>
  <c r="G324" i="14"/>
  <c r="F324" i="14"/>
  <c r="O323" i="14"/>
  <c r="J323" i="14"/>
  <c r="G323" i="14"/>
  <c r="F323" i="14"/>
  <c r="O322" i="14"/>
  <c r="J322" i="14"/>
  <c r="G322" i="14"/>
  <c r="F322" i="14"/>
  <c r="O321" i="14"/>
  <c r="J321" i="14"/>
  <c r="G321" i="14"/>
  <c r="F321" i="14"/>
  <c r="O320" i="14"/>
  <c r="J320" i="14"/>
  <c r="G320" i="14"/>
  <c r="F320" i="14"/>
  <c r="O319" i="14"/>
  <c r="J319" i="14"/>
  <c r="G319" i="14"/>
  <c r="F319" i="14"/>
  <c r="O318" i="14"/>
  <c r="J318" i="14"/>
  <c r="G318" i="14"/>
  <c r="F318" i="14"/>
  <c r="O317" i="14"/>
  <c r="J317" i="14"/>
  <c r="G317" i="14"/>
  <c r="F317" i="14"/>
  <c r="O316" i="14"/>
  <c r="J316" i="14"/>
  <c r="G316" i="14"/>
  <c r="F316" i="14"/>
  <c r="O315" i="14"/>
  <c r="J315" i="14"/>
  <c r="G315" i="14"/>
  <c r="F315" i="14"/>
  <c r="O314" i="14"/>
  <c r="J314" i="14"/>
  <c r="G314" i="14"/>
  <c r="F314" i="14"/>
  <c r="O313" i="14"/>
  <c r="J313" i="14"/>
  <c r="G313" i="14"/>
  <c r="F313" i="14"/>
  <c r="O312" i="14"/>
  <c r="J312" i="14"/>
  <c r="G312" i="14"/>
  <c r="F312" i="14"/>
  <c r="O311" i="14"/>
  <c r="J311" i="14"/>
  <c r="G311" i="14"/>
  <c r="F311" i="14"/>
  <c r="O310" i="14"/>
  <c r="J310" i="14"/>
  <c r="G310" i="14"/>
  <c r="F310" i="14"/>
  <c r="O309" i="14"/>
  <c r="J309" i="14"/>
  <c r="G309" i="14"/>
  <c r="F309" i="14"/>
  <c r="O308" i="14"/>
  <c r="J308" i="14"/>
  <c r="G308" i="14"/>
  <c r="F308" i="14"/>
  <c r="O307" i="14"/>
  <c r="J307" i="14"/>
  <c r="G307" i="14"/>
  <c r="F307" i="14"/>
  <c r="O306" i="14"/>
  <c r="J306" i="14"/>
  <c r="G306" i="14"/>
  <c r="F306" i="14"/>
  <c r="O305" i="14"/>
  <c r="J305" i="14"/>
  <c r="G305" i="14"/>
  <c r="F305" i="14"/>
  <c r="O304" i="14"/>
  <c r="J304" i="14"/>
  <c r="G304" i="14"/>
  <c r="F304" i="14"/>
  <c r="O303" i="14"/>
  <c r="J303" i="14"/>
  <c r="G303" i="14"/>
  <c r="F303" i="14"/>
  <c r="O301" i="14"/>
  <c r="J301" i="14"/>
  <c r="G301" i="14"/>
  <c r="F301" i="14"/>
  <c r="O300" i="14"/>
  <c r="J300" i="14"/>
  <c r="G300" i="14"/>
  <c r="F300" i="14"/>
  <c r="O299" i="14"/>
  <c r="J299" i="14"/>
  <c r="G299" i="14"/>
  <c r="F299" i="14"/>
  <c r="O297" i="14"/>
  <c r="J297" i="14"/>
  <c r="G297" i="14"/>
  <c r="F297" i="14"/>
  <c r="O296" i="14"/>
  <c r="J296" i="14"/>
  <c r="G296" i="14"/>
  <c r="F296" i="14"/>
  <c r="O295" i="14"/>
  <c r="J295" i="14"/>
  <c r="G295" i="14"/>
  <c r="F295" i="14"/>
  <c r="O294" i="14"/>
  <c r="J294" i="14"/>
  <c r="G294" i="14"/>
  <c r="F294" i="14"/>
  <c r="O293" i="14"/>
  <c r="J293" i="14"/>
  <c r="G293" i="14"/>
  <c r="F293" i="14"/>
  <c r="O292" i="14"/>
  <c r="J292" i="14"/>
  <c r="G292" i="14"/>
  <c r="F292" i="14"/>
  <c r="O291" i="14"/>
  <c r="J291" i="14"/>
  <c r="G291" i="14"/>
  <c r="F291" i="14"/>
  <c r="O290" i="14"/>
  <c r="J290" i="14"/>
  <c r="G290" i="14"/>
  <c r="F290" i="14"/>
  <c r="O289" i="14"/>
  <c r="J289" i="14"/>
  <c r="G289" i="14"/>
  <c r="F289" i="14"/>
  <c r="O288" i="14"/>
  <c r="J288" i="14"/>
  <c r="G288" i="14"/>
  <c r="F288" i="14"/>
  <c r="O286" i="14"/>
  <c r="J286" i="14"/>
  <c r="G286" i="14"/>
  <c r="F286" i="14"/>
  <c r="O285" i="14"/>
  <c r="J285" i="14"/>
  <c r="G285" i="14"/>
  <c r="F285" i="14"/>
  <c r="O284" i="14"/>
  <c r="J284" i="14"/>
  <c r="G284" i="14"/>
  <c r="F284" i="14"/>
  <c r="O282" i="14"/>
  <c r="J282" i="14"/>
  <c r="G282" i="14"/>
  <c r="F282" i="14"/>
  <c r="O281" i="14"/>
  <c r="J281" i="14"/>
  <c r="G281" i="14"/>
  <c r="F281" i="14"/>
  <c r="O280" i="14"/>
  <c r="J280" i="14"/>
  <c r="G280" i="14"/>
  <c r="F280" i="14"/>
  <c r="O279" i="14"/>
  <c r="J279" i="14"/>
  <c r="G279" i="14"/>
  <c r="F279" i="14"/>
  <c r="O278" i="14"/>
  <c r="J278" i="14"/>
  <c r="G278" i="14"/>
  <c r="F278" i="14"/>
  <c r="O276" i="14"/>
  <c r="J276" i="14"/>
  <c r="G276" i="14"/>
  <c r="F276" i="14"/>
  <c r="O275" i="14"/>
  <c r="J275" i="14"/>
  <c r="G275" i="14"/>
  <c r="F275" i="14"/>
  <c r="O274" i="14"/>
  <c r="J274" i="14"/>
  <c r="G274" i="14"/>
  <c r="F274" i="14"/>
  <c r="O273" i="14"/>
  <c r="J273" i="14"/>
  <c r="G273" i="14"/>
  <c r="F273" i="14"/>
  <c r="O272" i="14"/>
  <c r="J272" i="14"/>
  <c r="G272" i="14"/>
  <c r="F272" i="14"/>
  <c r="O270" i="14"/>
  <c r="J270" i="14"/>
  <c r="G270" i="14"/>
  <c r="F270" i="14"/>
  <c r="O269" i="14"/>
  <c r="J269" i="14"/>
  <c r="G269" i="14"/>
  <c r="F269" i="14"/>
  <c r="O268" i="14"/>
  <c r="J268" i="14"/>
  <c r="G268" i="14"/>
  <c r="F268" i="14"/>
  <c r="O267" i="14"/>
  <c r="J267" i="14"/>
  <c r="G267" i="14"/>
  <c r="F267" i="14"/>
  <c r="O266" i="14"/>
  <c r="J266" i="14"/>
  <c r="G266" i="14"/>
  <c r="F266" i="14"/>
  <c r="O265" i="14"/>
  <c r="J265" i="14"/>
  <c r="G265" i="14"/>
  <c r="F265" i="14"/>
  <c r="O263" i="14"/>
  <c r="J263" i="14"/>
  <c r="G263" i="14"/>
  <c r="F263" i="14"/>
  <c r="O262" i="14"/>
  <c r="J262" i="14"/>
  <c r="G262" i="14"/>
  <c r="F262" i="14"/>
  <c r="O261" i="14"/>
  <c r="J261" i="14"/>
  <c r="G261" i="14"/>
  <c r="F261" i="14"/>
  <c r="O260" i="14"/>
  <c r="J260" i="14"/>
  <c r="G260" i="14"/>
  <c r="F260" i="14"/>
  <c r="O258" i="14"/>
  <c r="J258" i="14"/>
  <c r="G258" i="14"/>
  <c r="F258" i="14"/>
  <c r="O257" i="14"/>
  <c r="J257" i="14"/>
  <c r="G257" i="14"/>
  <c r="F257" i="14"/>
  <c r="O256" i="14"/>
  <c r="J256" i="14"/>
  <c r="G256" i="14"/>
  <c r="F256" i="14"/>
  <c r="O255" i="14"/>
  <c r="J255" i="14"/>
  <c r="G255" i="14"/>
  <c r="F255" i="14"/>
  <c r="O254" i="14"/>
  <c r="J254" i="14"/>
  <c r="G254" i="14"/>
  <c r="F254" i="14"/>
  <c r="O211" i="14"/>
  <c r="J211" i="14"/>
  <c r="G211" i="14"/>
  <c r="F211" i="14"/>
  <c r="O210" i="14"/>
  <c r="J210" i="14"/>
  <c r="G210" i="14"/>
  <c r="F210" i="14"/>
  <c r="O209" i="14"/>
  <c r="J209" i="14"/>
  <c r="G209" i="14"/>
  <c r="F209" i="14"/>
  <c r="O208" i="14"/>
  <c r="J208" i="14"/>
  <c r="G208" i="14"/>
  <c r="F208" i="14"/>
  <c r="O207" i="14"/>
  <c r="J207" i="14"/>
  <c r="G207" i="14"/>
  <c r="F207" i="14"/>
  <c r="O206" i="14"/>
  <c r="J206" i="14"/>
  <c r="G206" i="14"/>
  <c r="F206" i="14"/>
  <c r="O205" i="14"/>
  <c r="J205" i="14"/>
  <c r="G205" i="14"/>
  <c r="F205" i="14"/>
  <c r="O204" i="14"/>
  <c r="J204" i="14"/>
  <c r="G204" i="14"/>
  <c r="F204" i="14"/>
  <c r="O203" i="14"/>
  <c r="J203" i="14"/>
  <c r="G203" i="14"/>
  <c r="F203" i="14"/>
  <c r="O201" i="14"/>
  <c r="J201" i="14"/>
  <c r="G201" i="14"/>
  <c r="F201" i="14"/>
  <c r="O200" i="14"/>
  <c r="J200" i="14"/>
  <c r="G200" i="14"/>
  <c r="F200" i="14"/>
  <c r="O198" i="14"/>
  <c r="J198" i="14"/>
  <c r="G198" i="14"/>
  <c r="F198" i="14"/>
  <c r="O197" i="14"/>
  <c r="J197" i="14"/>
  <c r="G197" i="14"/>
  <c r="F197" i="14"/>
  <c r="O196" i="14"/>
  <c r="J196" i="14"/>
  <c r="G196" i="14"/>
  <c r="F196" i="14"/>
  <c r="O182" i="14"/>
  <c r="J182" i="14"/>
  <c r="G182" i="14"/>
  <c r="F182" i="14"/>
  <c r="O180" i="14"/>
  <c r="J180" i="14"/>
  <c r="G180" i="14"/>
  <c r="F180" i="14"/>
  <c r="O171" i="14"/>
  <c r="J171" i="14"/>
  <c r="G171" i="14"/>
  <c r="F171" i="14"/>
  <c r="O170" i="14"/>
  <c r="J170" i="14"/>
  <c r="G170" i="14"/>
  <c r="F170" i="14"/>
  <c r="O169" i="14"/>
  <c r="J169" i="14"/>
  <c r="G169" i="14"/>
  <c r="F169" i="14"/>
  <c r="O168" i="14"/>
  <c r="J168" i="14"/>
  <c r="G168" i="14"/>
  <c r="F168" i="14"/>
  <c r="O167" i="14"/>
  <c r="J167" i="14"/>
  <c r="G167" i="14"/>
  <c r="F167" i="14"/>
  <c r="O166" i="14"/>
  <c r="J166" i="14"/>
  <c r="G166" i="14"/>
  <c r="F166" i="14"/>
  <c r="O165" i="14"/>
  <c r="J165" i="14"/>
  <c r="G165" i="14"/>
  <c r="F165" i="14"/>
  <c r="O164" i="14"/>
  <c r="J164" i="14"/>
  <c r="G164" i="14"/>
  <c r="F164" i="14"/>
  <c r="O163" i="14"/>
  <c r="J163" i="14"/>
  <c r="G163" i="14"/>
  <c r="F163" i="14"/>
  <c r="O162" i="14"/>
  <c r="J162" i="14"/>
  <c r="G162" i="14"/>
  <c r="F162" i="14"/>
  <c r="O161" i="14"/>
  <c r="J161" i="14"/>
  <c r="G161" i="14"/>
  <c r="F161" i="14"/>
  <c r="O132" i="14"/>
  <c r="J132" i="14"/>
  <c r="G132" i="14"/>
  <c r="F132" i="14"/>
  <c r="O121" i="14"/>
  <c r="J121" i="14"/>
  <c r="G121" i="14"/>
  <c r="F121" i="14"/>
  <c r="O120" i="14"/>
  <c r="J120" i="14"/>
  <c r="G120" i="14"/>
  <c r="F120" i="14"/>
  <c r="O119" i="14"/>
  <c r="J119" i="14"/>
  <c r="G119" i="14"/>
  <c r="F119" i="14"/>
  <c r="O118" i="14"/>
  <c r="J118" i="14"/>
  <c r="G118" i="14"/>
  <c r="F118" i="14"/>
  <c r="O117" i="14"/>
  <c r="J117" i="14"/>
  <c r="G117" i="14"/>
  <c r="F117" i="14"/>
  <c r="O116" i="14"/>
  <c r="J116" i="14"/>
  <c r="G116" i="14"/>
  <c r="F116" i="14"/>
  <c r="O115" i="14"/>
  <c r="J115" i="14"/>
  <c r="G115" i="14"/>
  <c r="F115" i="14"/>
  <c r="O114" i="14"/>
  <c r="J114" i="14"/>
  <c r="G114" i="14"/>
  <c r="F114" i="14"/>
  <c r="O107" i="14"/>
  <c r="J107" i="14"/>
  <c r="G107" i="14"/>
  <c r="F107" i="14"/>
  <c r="O106" i="14"/>
  <c r="J106" i="14"/>
  <c r="G106" i="14"/>
  <c r="F106" i="14"/>
  <c r="O105" i="14"/>
  <c r="J105" i="14"/>
  <c r="G105" i="14"/>
  <c r="F105" i="14"/>
  <c r="O104" i="14"/>
  <c r="J104" i="14"/>
  <c r="G104" i="14"/>
  <c r="F104" i="14"/>
  <c r="O103" i="14"/>
  <c r="J103" i="14"/>
  <c r="G103" i="14"/>
  <c r="F103" i="14"/>
  <c r="O102" i="14"/>
  <c r="J102" i="14"/>
  <c r="G102" i="14"/>
  <c r="F102" i="14"/>
  <c r="O101" i="14"/>
  <c r="J101" i="14"/>
  <c r="G101" i="14"/>
  <c r="F101" i="14"/>
  <c r="O100" i="14"/>
  <c r="J100" i="14"/>
  <c r="G100" i="14"/>
  <c r="F100" i="14"/>
  <c r="O99" i="14"/>
  <c r="J99" i="14"/>
  <c r="G99" i="14"/>
  <c r="F99" i="14"/>
  <c r="O98" i="14"/>
  <c r="J98" i="14"/>
  <c r="G98" i="14"/>
  <c r="F98" i="14"/>
  <c r="O97" i="14"/>
  <c r="J97" i="14"/>
  <c r="G97" i="14"/>
  <c r="F97" i="14"/>
  <c r="O96" i="14"/>
  <c r="J96" i="14"/>
  <c r="G96" i="14"/>
  <c r="F96" i="14"/>
  <c r="O95" i="14"/>
  <c r="J95" i="14"/>
  <c r="G95" i="14"/>
  <c r="F95" i="14"/>
  <c r="O94" i="14"/>
  <c r="J94" i="14"/>
  <c r="G94" i="14"/>
  <c r="F94" i="14"/>
  <c r="O93" i="14"/>
  <c r="J93" i="14"/>
  <c r="G93" i="14"/>
  <c r="F93" i="14"/>
  <c r="O92" i="14"/>
  <c r="J92" i="14"/>
  <c r="G92" i="14"/>
  <c r="F92" i="14"/>
  <c r="O91" i="14"/>
  <c r="J91" i="14"/>
  <c r="G91" i="14"/>
  <c r="F91" i="14"/>
  <c r="O90" i="14"/>
  <c r="J90" i="14"/>
  <c r="G90" i="14"/>
  <c r="F90" i="14"/>
  <c r="O88" i="14"/>
  <c r="G88" i="14"/>
  <c r="F88" i="14"/>
  <c r="O87" i="14"/>
  <c r="G87" i="14"/>
  <c r="F87" i="14"/>
  <c r="O86" i="14"/>
  <c r="G86" i="14"/>
  <c r="F86" i="14"/>
  <c r="O85" i="14"/>
  <c r="G85" i="14"/>
  <c r="F85" i="14"/>
  <c r="O84" i="14"/>
  <c r="G84" i="14"/>
  <c r="F84" i="14"/>
  <c r="O83" i="14"/>
  <c r="G83" i="14"/>
  <c r="F83" i="14"/>
  <c r="O82" i="14"/>
  <c r="G82" i="14"/>
  <c r="F82" i="14"/>
  <c r="O81" i="14"/>
  <c r="G81" i="14"/>
  <c r="F81" i="14"/>
  <c r="O79" i="14"/>
  <c r="J79" i="14"/>
  <c r="G79" i="14"/>
  <c r="F79" i="14"/>
  <c r="O78" i="14"/>
  <c r="J78" i="14"/>
  <c r="G78" i="14"/>
  <c r="F78" i="14"/>
  <c r="O77" i="14"/>
  <c r="J77" i="14"/>
  <c r="G77" i="14"/>
  <c r="F77" i="14"/>
  <c r="O76" i="14"/>
  <c r="J76" i="14"/>
  <c r="G76" i="14"/>
  <c r="F76" i="14"/>
  <c r="O75" i="14"/>
  <c r="J75" i="14"/>
  <c r="G75" i="14"/>
  <c r="F75" i="14"/>
  <c r="O73" i="14"/>
  <c r="J73" i="14"/>
  <c r="G73" i="14"/>
  <c r="F73" i="14"/>
  <c r="O72" i="14"/>
  <c r="J72" i="14"/>
  <c r="G72" i="14"/>
  <c r="F72" i="14"/>
  <c r="O71" i="14"/>
  <c r="J71" i="14"/>
  <c r="G71" i="14"/>
  <c r="F71" i="14"/>
  <c r="O70" i="14"/>
  <c r="J70" i="14"/>
  <c r="G70" i="14"/>
  <c r="F70" i="14"/>
  <c r="O69" i="14"/>
  <c r="J69" i="14"/>
  <c r="G69" i="14"/>
  <c r="F69" i="14"/>
  <c r="O68" i="14"/>
  <c r="J68" i="14"/>
  <c r="G68" i="14"/>
  <c r="F68" i="14"/>
  <c r="O67" i="14"/>
  <c r="J67" i="14"/>
  <c r="G67" i="14"/>
  <c r="F67" i="14"/>
  <c r="O65" i="14"/>
  <c r="J65" i="14"/>
  <c r="G65" i="14"/>
  <c r="F65" i="14"/>
  <c r="O64" i="14"/>
  <c r="J64" i="14"/>
  <c r="G64" i="14"/>
  <c r="F64" i="14"/>
  <c r="O63" i="14"/>
  <c r="J63" i="14"/>
  <c r="G63" i="14"/>
  <c r="F63" i="14"/>
  <c r="O62" i="14"/>
  <c r="J62" i="14"/>
  <c r="G62" i="14"/>
  <c r="F62" i="14"/>
  <c r="O61" i="14"/>
  <c r="J61" i="14"/>
  <c r="G61" i="14"/>
  <c r="F61" i="14"/>
  <c r="O60" i="14"/>
  <c r="J60" i="14"/>
  <c r="G60" i="14"/>
  <c r="F60" i="14"/>
  <c r="O59" i="14"/>
  <c r="J59" i="14"/>
  <c r="G59" i="14"/>
  <c r="F59" i="14"/>
  <c r="O58" i="14"/>
  <c r="J58" i="14"/>
  <c r="G58" i="14"/>
  <c r="F58" i="14"/>
  <c r="O57" i="14"/>
  <c r="J57" i="14"/>
  <c r="G57" i="14"/>
  <c r="F57" i="14"/>
  <c r="O55" i="14"/>
  <c r="J55" i="14"/>
  <c r="G55" i="14"/>
  <c r="F55" i="14"/>
  <c r="O54" i="14"/>
  <c r="J54" i="14"/>
  <c r="G54" i="14"/>
  <c r="F54" i="14"/>
  <c r="O46" i="14"/>
  <c r="J46" i="14"/>
  <c r="G46" i="14"/>
  <c r="F46" i="14"/>
  <c r="O45" i="14"/>
  <c r="J45" i="14"/>
  <c r="G45" i="14"/>
  <c r="F45" i="14"/>
  <c r="O44" i="14"/>
  <c r="J44" i="14"/>
  <c r="G44" i="14"/>
  <c r="F44" i="14"/>
  <c r="O43" i="14"/>
  <c r="J43" i="14"/>
  <c r="G43" i="14"/>
  <c r="F43" i="14"/>
  <c r="O42" i="14"/>
  <c r="J42" i="14"/>
  <c r="G42" i="14"/>
  <c r="F42" i="14"/>
  <c r="O41" i="14"/>
  <c r="J41" i="14"/>
  <c r="G41" i="14"/>
  <c r="F41" i="14"/>
  <c r="O40" i="14"/>
  <c r="J40" i="14"/>
  <c r="G40" i="14"/>
  <c r="F40" i="14"/>
  <c r="O39" i="14"/>
  <c r="J39" i="14"/>
  <c r="G39" i="14"/>
  <c r="F39" i="14"/>
  <c r="O38" i="14"/>
  <c r="J38" i="14"/>
  <c r="G38" i="14"/>
  <c r="F38" i="14"/>
  <c r="O37" i="14"/>
  <c r="J37" i="14"/>
  <c r="G37" i="14"/>
  <c r="F37" i="14"/>
  <c r="O36" i="14"/>
  <c r="J36" i="14"/>
  <c r="G36" i="14"/>
  <c r="F36" i="14"/>
  <c r="O35" i="14"/>
  <c r="J35" i="14"/>
  <c r="G35" i="14"/>
  <c r="F35" i="14"/>
  <c r="O34" i="14"/>
  <c r="J34" i="14"/>
  <c r="G34" i="14"/>
  <c r="F34" i="14"/>
  <c r="O33" i="14"/>
  <c r="J33" i="14"/>
  <c r="G33" i="14"/>
  <c r="F33" i="14"/>
  <c r="O32" i="14"/>
  <c r="J32" i="14"/>
  <c r="G32" i="14"/>
  <c r="F32" i="14"/>
  <c r="O31" i="14"/>
  <c r="J31" i="14"/>
  <c r="G31" i="14"/>
  <c r="F31" i="14"/>
  <c r="O29" i="14"/>
  <c r="J29" i="14"/>
  <c r="G29" i="14"/>
  <c r="F29" i="14"/>
  <c r="O28" i="14"/>
  <c r="J28" i="14"/>
  <c r="G28" i="14"/>
  <c r="F28" i="14"/>
  <c r="O27" i="14"/>
  <c r="J27" i="14"/>
  <c r="G27" i="14"/>
  <c r="F27" i="14"/>
  <c r="O26" i="14"/>
  <c r="J26" i="14"/>
  <c r="F26" i="14"/>
  <c r="O25" i="14"/>
  <c r="J25" i="14"/>
  <c r="G25" i="14"/>
  <c r="F25" i="14"/>
  <c r="O22" i="14"/>
  <c r="J22" i="14"/>
  <c r="G22" i="14"/>
  <c r="F22" i="14"/>
  <c r="O21" i="14"/>
  <c r="J21" i="14"/>
  <c r="G21" i="14"/>
  <c r="F21" i="14"/>
  <c r="O20" i="14"/>
  <c r="J20" i="14"/>
  <c r="G20" i="14"/>
  <c r="F20" i="14"/>
  <c r="O19" i="14"/>
  <c r="J19" i="14"/>
  <c r="G19" i="14"/>
  <c r="F19" i="14"/>
  <c r="O17" i="14"/>
  <c r="J17" i="14"/>
  <c r="G17" i="14"/>
  <c r="F17" i="14"/>
  <c r="O16" i="14"/>
  <c r="J16" i="14"/>
  <c r="G16" i="14"/>
  <c r="F16" i="14"/>
  <c r="O14" i="14"/>
  <c r="J14" i="14"/>
  <c r="G14" i="14"/>
  <c r="F14" i="14"/>
  <c r="O13" i="14"/>
  <c r="J13" i="14"/>
  <c r="G13" i="14"/>
  <c r="F13" i="14"/>
  <c r="O12" i="14"/>
  <c r="J12" i="14"/>
  <c r="G12" i="14"/>
  <c r="F12" i="14"/>
  <c r="O11" i="14"/>
  <c r="J11" i="14"/>
  <c r="G11" i="14"/>
  <c r="F11" i="14"/>
  <c r="O10" i="14"/>
  <c r="J10" i="14"/>
  <c r="G10" i="14"/>
  <c r="F10" i="14"/>
  <c r="O9" i="14"/>
  <c r="J9" i="14"/>
  <c r="G9" i="14"/>
  <c r="F9" i="14"/>
  <c r="O7" i="14"/>
  <c r="J7" i="14"/>
  <c r="G7" i="14"/>
  <c r="F7" i="14"/>
  <c r="O6" i="14"/>
  <c r="J6" i="14"/>
  <c r="G6" i="14"/>
  <c r="F6" i="14"/>
  <c r="O5" i="14"/>
  <c r="J5" i="14"/>
  <c r="G5" i="14"/>
  <c r="F5" i="14"/>
  <c r="I28" i="1" l="1"/>
  <c r="I27" i="1"/>
  <c r="I29" i="1"/>
  <c r="I12" i="1"/>
  <c r="I10" i="1"/>
  <c r="I11" i="1"/>
  <c r="I14" i="1"/>
  <c r="I19" i="1"/>
  <c r="I26" i="1"/>
  <c r="I24" i="1"/>
  <c r="I21" i="1"/>
  <c r="I20" i="1"/>
  <c r="I23" i="1"/>
  <c r="I22" i="1"/>
  <c r="I25" i="1"/>
  <c r="I18" i="1"/>
  <c r="I9" i="1"/>
  <c r="I15" i="1"/>
  <c r="I16" i="1"/>
  <c r="I13" i="1"/>
  <c r="I17" i="1"/>
  <c r="AF9" i="1"/>
  <c r="U12" i="12" l="1"/>
  <c r="V12" i="12"/>
  <c r="U17" i="12"/>
  <c r="V17" i="12"/>
  <c r="U20" i="12"/>
  <c r="V20" i="12"/>
  <c r="U23" i="12"/>
  <c r="V23" i="12"/>
  <c r="U15" i="12"/>
  <c r="V15" i="12"/>
  <c r="U21" i="12"/>
  <c r="V21" i="12"/>
  <c r="U18" i="12"/>
  <c r="V18" i="12"/>
  <c r="V14" i="12"/>
  <c r="U14" i="12"/>
  <c r="U19" i="12"/>
  <c r="V19" i="12"/>
  <c r="V27" i="12"/>
  <c r="U27" i="12"/>
  <c r="V16" i="12"/>
  <c r="U16" i="12"/>
  <c r="U22" i="12"/>
  <c r="V22" i="12"/>
  <c r="U25" i="12"/>
  <c r="V25" i="12"/>
  <c r="U13" i="12"/>
  <c r="V13" i="12"/>
  <c r="U24" i="12"/>
  <c r="V24" i="12"/>
  <c r="U26" i="12"/>
  <c r="V26" i="12"/>
  <c r="U9" i="12"/>
  <c r="V9" i="12"/>
  <c r="U8" i="12"/>
  <c r="V8" i="12"/>
  <c r="U11" i="12"/>
  <c r="V11" i="12"/>
  <c r="V10" i="12"/>
  <c r="U10" i="12"/>
  <c r="N7" i="12"/>
  <c r="M7" i="12"/>
  <c r="L7" i="12"/>
  <c r="K7" i="12"/>
  <c r="J7" i="12"/>
  <c r="G7" i="12"/>
  <c r="E7" i="12"/>
  <c r="D7" i="12"/>
  <c r="C7" i="12"/>
  <c r="B7" i="12"/>
  <c r="O7" i="12"/>
  <c r="F7" i="12"/>
  <c r="C10" i="1"/>
  <c r="T7" i="12"/>
  <c r="S7" i="12"/>
  <c r="R7" i="12"/>
  <c r="Q7" i="12"/>
  <c r="P7" i="12"/>
  <c r="AB22" i="12" l="1"/>
  <c r="W22" i="12"/>
  <c r="AA22" i="12"/>
  <c r="Y22" i="12"/>
  <c r="Z22" i="12"/>
  <c r="X22" i="12"/>
  <c r="W23" i="12"/>
  <c r="X23" i="12"/>
  <c r="AB23" i="12"/>
  <c r="Y23" i="12"/>
  <c r="Z23" i="12"/>
  <c r="AA23" i="12"/>
  <c r="W14" i="12"/>
  <c r="AA14" i="12"/>
  <c r="AB14" i="12"/>
  <c r="X14" i="12"/>
  <c r="Y14" i="12"/>
  <c r="Z14" i="12"/>
  <c r="AB25" i="12"/>
  <c r="X25" i="12"/>
  <c r="Z25" i="12"/>
  <c r="Y25" i="12"/>
  <c r="W25" i="12"/>
  <c r="AA25" i="12"/>
  <c r="Y26" i="12"/>
  <c r="Z26" i="12"/>
  <c r="AA26" i="12"/>
  <c r="AB26" i="12"/>
  <c r="X26" i="12"/>
  <c r="W26" i="12"/>
  <c r="W24" i="12"/>
  <c r="X24" i="12"/>
  <c r="Y24" i="12"/>
  <c r="AA24" i="12"/>
  <c r="AB24" i="12"/>
  <c r="Z24" i="12"/>
  <c r="AB18" i="12"/>
  <c r="W18" i="12"/>
  <c r="AA18" i="12"/>
  <c r="X18" i="12"/>
  <c r="Z18" i="12"/>
  <c r="Y18" i="12"/>
  <c r="W20" i="12"/>
  <c r="AB20" i="12"/>
  <c r="Y20" i="12"/>
  <c r="Z20" i="12"/>
  <c r="AA20" i="12"/>
  <c r="X20" i="12"/>
  <c r="Y27" i="12"/>
  <c r="W27" i="12"/>
  <c r="X27" i="12"/>
  <c r="AB27" i="12"/>
  <c r="Z27" i="12"/>
  <c r="AA27" i="12"/>
  <c r="W16" i="12"/>
  <c r="X16" i="12"/>
  <c r="AA16" i="12"/>
  <c r="AB16" i="12"/>
  <c r="Y16" i="12"/>
  <c r="Z16" i="12"/>
  <c r="W13" i="12"/>
  <c r="AB13" i="12"/>
  <c r="Z13" i="12"/>
  <c r="Y13" i="12"/>
  <c r="X13" i="12"/>
  <c r="AA13" i="12"/>
  <c r="AA21" i="12"/>
  <c r="Y21" i="12"/>
  <c r="Z21" i="12"/>
  <c r="W21" i="12"/>
  <c r="X21" i="12"/>
  <c r="AB21" i="12"/>
  <c r="W17" i="12"/>
  <c r="Z17" i="12"/>
  <c r="AB17" i="12"/>
  <c r="AA17" i="12"/>
  <c r="X17" i="12"/>
  <c r="Y17" i="12"/>
  <c r="Y19" i="12"/>
  <c r="AB19" i="12"/>
  <c r="W19" i="12"/>
  <c r="X19" i="12"/>
  <c r="Z19" i="12"/>
  <c r="AA19" i="12"/>
  <c r="W15" i="12"/>
  <c r="Z15" i="12"/>
  <c r="AA15" i="12"/>
  <c r="AB15" i="12"/>
  <c r="Y15" i="12"/>
  <c r="X15" i="12"/>
  <c r="AA12" i="12"/>
  <c r="Z12" i="12"/>
  <c r="Y12" i="12"/>
  <c r="X12" i="12"/>
  <c r="W12" i="12"/>
  <c r="AB12" i="12"/>
  <c r="AA8" i="12"/>
  <c r="Y8" i="12"/>
  <c r="Z8" i="12"/>
  <c r="AB8" i="12"/>
  <c r="X8" i="12"/>
  <c r="W8" i="12"/>
  <c r="AA9" i="12"/>
  <c r="W9" i="12"/>
  <c r="X9" i="12"/>
  <c r="Y9" i="12"/>
  <c r="AB9" i="12"/>
  <c r="Z9" i="12"/>
  <c r="Y10" i="12"/>
  <c r="W10" i="12"/>
  <c r="X10" i="12"/>
  <c r="AB10" i="12"/>
  <c r="AA10" i="12"/>
  <c r="Z10" i="12"/>
  <c r="W11" i="12"/>
  <c r="AB11" i="12"/>
  <c r="X11" i="12"/>
  <c r="Z11" i="12"/>
  <c r="Y11" i="12"/>
  <c r="AA11" i="12"/>
  <c r="O10" i="1"/>
  <c r="Q10" i="1" s="1"/>
  <c r="C11" i="1"/>
  <c r="O9" i="1"/>
  <c r="Q9" i="1" s="1"/>
  <c r="O11" i="1" l="1"/>
  <c r="Q11" i="1" s="1"/>
  <c r="C12" i="1"/>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 i="13"/>
  <c r="C13" i="1" l="1"/>
  <c r="O12" i="1"/>
  <c r="Q12" i="1" s="1"/>
  <c r="V7" i="12"/>
  <c r="U7" i="12"/>
  <c r="Q544" i="13"/>
  <c r="N544" i="13"/>
  <c r="I544" i="13"/>
  <c r="F544" i="13"/>
  <c r="Q543" i="13"/>
  <c r="N543" i="13"/>
  <c r="I543" i="13"/>
  <c r="F543" i="13"/>
  <c r="Q542" i="13"/>
  <c r="N542" i="13"/>
  <c r="I542" i="13"/>
  <c r="F542" i="13"/>
  <c r="Q541" i="13"/>
  <c r="N541" i="13"/>
  <c r="I541" i="13"/>
  <c r="F541" i="13"/>
  <c r="Q540" i="13"/>
  <c r="N540" i="13"/>
  <c r="I540" i="13"/>
  <c r="F540" i="13"/>
  <c r="Q539" i="13"/>
  <c r="N539" i="13"/>
  <c r="I539" i="13"/>
  <c r="F539" i="13"/>
  <c r="Q538" i="13"/>
  <c r="N538" i="13"/>
  <c r="I538" i="13"/>
  <c r="F538" i="13"/>
  <c r="Q537" i="13"/>
  <c r="N537" i="13"/>
  <c r="I537" i="13"/>
  <c r="F537" i="13"/>
  <c r="Q536" i="13"/>
  <c r="N536" i="13"/>
  <c r="I536" i="13"/>
  <c r="F536" i="13"/>
  <c r="Q535" i="13"/>
  <c r="N535" i="13"/>
  <c r="I535" i="13"/>
  <c r="F535" i="13"/>
  <c r="Q534" i="13"/>
  <c r="N534" i="13"/>
  <c r="I534" i="13"/>
  <c r="F534" i="13"/>
  <c r="Q533" i="13"/>
  <c r="N533" i="13"/>
  <c r="I533" i="13"/>
  <c r="F533" i="13"/>
  <c r="Q532" i="13"/>
  <c r="N532" i="13"/>
  <c r="I532" i="13"/>
  <c r="F532" i="13"/>
  <c r="Q531" i="13"/>
  <c r="N531" i="13"/>
  <c r="I531" i="13"/>
  <c r="F531" i="13"/>
  <c r="Q530" i="13"/>
  <c r="N530" i="13"/>
  <c r="I530" i="13"/>
  <c r="F530" i="13"/>
  <c r="Q529" i="13"/>
  <c r="N529" i="13"/>
  <c r="I529" i="13"/>
  <c r="F529" i="13"/>
  <c r="Q528" i="13"/>
  <c r="N528" i="13"/>
  <c r="I528" i="13"/>
  <c r="F528" i="13"/>
  <c r="Q527" i="13"/>
  <c r="N527" i="13"/>
  <c r="I527" i="13"/>
  <c r="F527" i="13"/>
  <c r="Q526" i="13"/>
  <c r="N526" i="13"/>
  <c r="I526" i="13"/>
  <c r="F526" i="13"/>
  <c r="Q525" i="13"/>
  <c r="N525" i="13"/>
  <c r="I525" i="13"/>
  <c r="F525" i="13"/>
  <c r="Q524" i="13"/>
  <c r="N524" i="13"/>
  <c r="I524" i="13"/>
  <c r="F524" i="13"/>
  <c r="Q523" i="13"/>
  <c r="N523" i="13"/>
  <c r="I523" i="13"/>
  <c r="F523" i="13"/>
  <c r="Q522" i="13"/>
  <c r="N522" i="13"/>
  <c r="I522" i="13"/>
  <c r="F522" i="13"/>
  <c r="Q521" i="13"/>
  <c r="N521" i="13"/>
  <c r="I521" i="13"/>
  <c r="F521" i="13"/>
  <c r="Q520" i="13"/>
  <c r="N520" i="13"/>
  <c r="I520" i="13"/>
  <c r="F520" i="13"/>
  <c r="Q519" i="13"/>
  <c r="N519" i="13"/>
  <c r="I519" i="13"/>
  <c r="F519" i="13"/>
  <c r="Q518" i="13"/>
  <c r="N518" i="13"/>
  <c r="I518" i="13"/>
  <c r="F518" i="13"/>
  <c r="Q517" i="13"/>
  <c r="N517" i="13"/>
  <c r="I517" i="13"/>
  <c r="F517" i="13"/>
  <c r="Q516" i="13"/>
  <c r="N516" i="13"/>
  <c r="I516" i="13"/>
  <c r="F516" i="13"/>
  <c r="Q515" i="13"/>
  <c r="N515" i="13"/>
  <c r="I515" i="13"/>
  <c r="F515" i="13"/>
  <c r="Q514" i="13"/>
  <c r="N514" i="13"/>
  <c r="I514" i="13"/>
  <c r="F514" i="13"/>
  <c r="Q513" i="13"/>
  <c r="N513" i="13"/>
  <c r="I513" i="13"/>
  <c r="F513" i="13"/>
  <c r="Q512" i="13"/>
  <c r="N512" i="13"/>
  <c r="I512" i="13"/>
  <c r="F512" i="13"/>
  <c r="Q511" i="13"/>
  <c r="N511" i="13"/>
  <c r="I511" i="13"/>
  <c r="F511" i="13"/>
  <c r="Q510" i="13"/>
  <c r="N510" i="13"/>
  <c r="I510" i="13"/>
  <c r="F510" i="13"/>
  <c r="Q509" i="13"/>
  <c r="N509" i="13"/>
  <c r="I509" i="13"/>
  <c r="F509" i="13"/>
  <c r="Q508" i="13"/>
  <c r="N508" i="13"/>
  <c r="I508" i="13"/>
  <c r="F508" i="13"/>
  <c r="Q507" i="13"/>
  <c r="N507" i="13"/>
  <c r="I507" i="13"/>
  <c r="F507" i="13"/>
  <c r="Q506" i="13"/>
  <c r="N506" i="13"/>
  <c r="I506" i="13"/>
  <c r="F506" i="13"/>
  <c r="Q505" i="13"/>
  <c r="N505" i="13"/>
  <c r="I505" i="13"/>
  <c r="F505" i="13"/>
  <c r="Q504" i="13"/>
  <c r="N504" i="13"/>
  <c r="I504" i="13"/>
  <c r="F504" i="13"/>
  <c r="Q503" i="13"/>
  <c r="N503" i="13"/>
  <c r="I503" i="13"/>
  <c r="F503" i="13"/>
  <c r="Q502" i="13"/>
  <c r="N502" i="13"/>
  <c r="I502" i="13"/>
  <c r="F502" i="13"/>
  <c r="Q501" i="13"/>
  <c r="N501" i="13"/>
  <c r="I501" i="13"/>
  <c r="F501" i="13"/>
  <c r="Q500" i="13"/>
  <c r="N500" i="13"/>
  <c r="I500" i="13"/>
  <c r="F500" i="13"/>
  <c r="Q499" i="13"/>
  <c r="N499" i="13"/>
  <c r="I499" i="13"/>
  <c r="F499" i="13"/>
  <c r="Q498" i="13"/>
  <c r="N498" i="13"/>
  <c r="I498" i="13"/>
  <c r="F498" i="13"/>
  <c r="Q497" i="13"/>
  <c r="N497" i="13"/>
  <c r="I497" i="13"/>
  <c r="F497" i="13"/>
  <c r="Q496" i="13"/>
  <c r="N496" i="13"/>
  <c r="I496" i="13"/>
  <c r="F496" i="13"/>
  <c r="Q495" i="13"/>
  <c r="N495" i="13"/>
  <c r="I495" i="13"/>
  <c r="F495" i="13"/>
  <c r="Q494" i="13"/>
  <c r="N494" i="13"/>
  <c r="I494" i="13"/>
  <c r="F494" i="13"/>
  <c r="Q493" i="13"/>
  <c r="N493" i="13"/>
  <c r="I493" i="13"/>
  <c r="F493" i="13"/>
  <c r="Q492" i="13"/>
  <c r="N492" i="13"/>
  <c r="I492" i="13"/>
  <c r="F492" i="13"/>
  <c r="Q491" i="13"/>
  <c r="N491" i="13"/>
  <c r="I491" i="13"/>
  <c r="F491" i="13"/>
  <c r="Q490" i="13"/>
  <c r="N490" i="13"/>
  <c r="I490" i="13"/>
  <c r="F490" i="13"/>
  <c r="Q489" i="13"/>
  <c r="N489" i="13"/>
  <c r="I489" i="13"/>
  <c r="F489" i="13"/>
  <c r="Q488" i="13"/>
  <c r="N488" i="13"/>
  <c r="I488" i="13"/>
  <c r="F488" i="13"/>
  <c r="Q487" i="13"/>
  <c r="N487" i="13"/>
  <c r="I487" i="13"/>
  <c r="F487" i="13"/>
  <c r="Q486" i="13"/>
  <c r="N486" i="13"/>
  <c r="I486" i="13"/>
  <c r="F486" i="13"/>
  <c r="Q485" i="13"/>
  <c r="N485" i="13"/>
  <c r="I485" i="13"/>
  <c r="F485" i="13"/>
  <c r="Q484" i="13"/>
  <c r="N484" i="13"/>
  <c r="I484" i="13"/>
  <c r="F484" i="13"/>
  <c r="Q483" i="13"/>
  <c r="N483" i="13"/>
  <c r="I483" i="13"/>
  <c r="F483" i="13"/>
  <c r="Q482" i="13"/>
  <c r="N482" i="13"/>
  <c r="I482" i="13"/>
  <c r="F482" i="13"/>
  <c r="Q481" i="13"/>
  <c r="N481" i="13"/>
  <c r="I481" i="13"/>
  <c r="F481" i="13"/>
  <c r="Q480" i="13"/>
  <c r="N480" i="13"/>
  <c r="I480" i="13"/>
  <c r="F480" i="13"/>
  <c r="Q479" i="13"/>
  <c r="N479" i="13"/>
  <c r="I479" i="13"/>
  <c r="F479" i="13"/>
  <c r="Q478" i="13"/>
  <c r="N478" i="13"/>
  <c r="I478" i="13"/>
  <c r="F478" i="13"/>
  <c r="Q477" i="13"/>
  <c r="N477" i="13"/>
  <c r="I477" i="13"/>
  <c r="F477" i="13"/>
  <c r="Q476" i="13"/>
  <c r="N476" i="13"/>
  <c r="I476" i="13"/>
  <c r="F476" i="13"/>
  <c r="Q475" i="13"/>
  <c r="N475" i="13"/>
  <c r="I475" i="13"/>
  <c r="F475" i="13"/>
  <c r="Q474" i="13"/>
  <c r="N474" i="13"/>
  <c r="I474" i="13"/>
  <c r="F474" i="13"/>
  <c r="Q473" i="13"/>
  <c r="N473" i="13"/>
  <c r="I473" i="13"/>
  <c r="F473" i="13"/>
  <c r="Q472" i="13"/>
  <c r="N472" i="13"/>
  <c r="I472" i="13"/>
  <c r="F472" i="13"/>
  <c r="Q471" i="13"/>
  <c r="N471" i="13"/>
  <c r="I471" i="13"/>
  <c r="F471" i="13"/>
  <c r="Q470" i="13"/>
  <c r="N470" i="13"/>
  <c r="I470" i="13"/>
  <c r="F470" i="13"/>
  <c r="Q469" i="13"/>
  <c r="N469" i="13"/>
  <c r="I469" i="13"/>
  <c r="F469" i="13"/>
  <c r="Q468" i="13"/>
  <c r="N468" i="13"/>
  <c r="I468" i="13"/>
  <c r="F468" i="13"/>
  <c r="Q467" i="13"/>
  <c r="N467" i="13"/>
  <c r="I467" i="13"/>
  <c r="F467" i="13"/>
  <c r="Q466" i="13"/>
  <c r="N466" i="13"/>
  <c r="I466" i="13"/>
  <c r="F466" i="13"/>
  <c r="Q465" i="13"/>
  <c r="N465" i="13"/>
  <c r="I465" i="13"/>
  <c r="F465" i="13"/>
  <c r="Q464" i="13"/>
  <c r="N464" i="13"/>
  <c r="I464" i="13"/>
  <c r="F464" i="13"/>
  <c r="Q463" i="13"/>
  <c r="N463" i="13"/>
  <c r="I463" i="13"/>
  <c r="F463" i="13"/>
  <c r="Q462" i="13"/>
  <c r="N462" i="13"/>
  <c r="I462" i="13"/>
  <c r="F462" i="13"/>
  <c r="Q461" i="13"/>
  <c r="N461" i="13"/>
  <c r="I461" i="13"/>
  <c r="F461" i="13"/>
  <c r="Q460" i="13"/>
  <c r="N460" i="13"/>
  <c r="I460" i="13"/>
  <c r="F460" i="13"/>
  <c r="Q459" i="13"/>
  <c r="N459" i="13"/>
  <c r="I459" i="13"/>
  <c r="F459" i="13"/>
  <c r="Q458" i="13"/>
  <c r="N458" i="13"/>
  <c r="I458" i="13"/>
  <c r="F458" i="13"/>
  <c r="Q457" i="13"/>
  <c r="N457" i="13"/>
  <c r="I457" i="13"/>
  <c r="F457" i="13"/>
  <c r="Q456" i="13"/>
  <c r="N456" i="13"/>
  <c r="I456" i="13"/>
  <c r="F456" i="13"/>
  <c r="Q455" i="13"/>
  <c r="N455" i="13"/>
  <c r="I455" i="13"/>
  <c r="F455" i="13"/>
  <c r="Q454" i="13"/>
  <c r="N454" i="13"/>
  <c r="I454" i="13"/>
  <c r="F454" i="13"/>
  <c r="Q453" i="13"/>
  <c r="N453" i="13"/>
  <c r="I453" i="13"/>
  <c r="F453" i="13"/>
  <c r="Q452" i="13"/>
  <c r="N452" i="13"/>
  <c r="I452" i="13"/>
  <c r="F452" i="13"/>
  <c r="Q451" i="13"/>
  <c r="N451" i="13"/>
  <c r="I451" i="13"/>
  <c r="F451" i="13"/>
  <c r="Q450" i="13"/>
  <c r="N450" i="13"/>
  <c r="I450" i="13"/>
  <c r="F450" i="13"/>
  <c r="Q449" i="13"/>
  <c r="N449" i="13"/>
  <c r="I449" i="13"/>
  <c r="F449" i="13"/>
  <c r="Q448" i="13"/>
  <c r="N448" i="13"/>
  <c r="I448" i="13"/>
  <c r="F448" i="13"/>
  <c r="Q447" i="13"/>
  <c r="N447" i="13"/>
  <c r="I447" i="13"/>
  <c r="F447" i="13"/>
  <c r="Q446" i="13"/>
  <c r="N446" i="13"/>
  <c r="I446" i="13"/>
  <c r="F446" i="13"/>
  <c r="Q445" i="13"/>
  <c r="N445" i="13"/>
  <c r="I445" i="13"/>
  <c r="F445" i="13"/>
  <c r="Q444" i="13"/>
  <c r="N444" i="13"/>
  <c r="I444" i="13"/>
  <c r="F444" i="13"/>
  <c r="Q443" i="13"/>
  <c r="N443" i="13"/>
  <c r="I443" i="13"/>
  <c r="F443" i="13"/>
  <c r="Q442" i="13"/>
  <c r="N442" i="13"/>
  <c r="I442" i="13"/>
  <c r="F442" i="13"/>
  <c r="Q441" i="13"/>
  <c r="N441" i="13"/>
  <c r="I441" i="13"/>
  <c r="F441" i="13"/>
  <c r="Q440" i="13"/>
  <c r="N440" i="13"/>
  <c r="I440" i="13"/>
  <c r="F440" i="13"/>
  <c r="Q439" i="13"/>
  <c r="N439" i="13"/>
  <c r="I439" i="13"/>
  <c r="F439" i="13"/>
  <c r="Q438" i="13"/>
  <c r="N438" i="13"/>
  <c r="I438" i="13"/>
  <c r="F438" i="13"/>
  <c r="Q437" i="13"/>
  <c r="N437" i="13"/>
  <c r="I437" i="13"/>
  <c r="F437" i="13"/>
  <c r="Q436" i="13"/>
  <c r="N436" i="13"/>
  <c r="I436" i="13"/>
  <c r="F436" i="13"/>
  <c r="Q435" i="13"/>
  <c r="N435" i="13"/>
  <c r="I435" i="13"/>
  <c r="F435" i="13"/>
  <c r="Q434" i="13"/>
  <c r="N434" i="13"/>
  <c r="I434" i="13"/>
  <c r="F434" i="13"/>
  <c r="Q433" i="13"/>
  <c r="N433" i="13"/>
  <c r="I433" i="13"/>
  <c r="F433" i="13"/>
  <c r="Q432" i="13"/>
  <c r="N432" i="13"/>
  <c r="I432" i="13"/>
  <c r="F432" i="13"/>
  <c r="Q431" i="13"/>
  <c r="N431" i="13"/>
  <c r="I431" i="13"/>
  <c r="F431" i="13"/>
  <c r="Q430" i="13"/>
  <c r="N430" i="13"/>
  <c r="I430" i="13"/>
  <c r="F430" i="13"/>
  <c r="Q429" i="13"/>
  <c r="N429" i="13"/>
  <c r="I429" i="13"/>
  <c r="F429" i="13"/>
  <c r="Q428" i="13"/>
  <c r="N428" i="13"/>
  <c r="I428" i="13"/>
  <c r="F428" i="13"/>
  <c r="Q427" i="13"/>
  <c r="N427" i="13"/>
  <c r="I427" i="13"/>
  <c r="F427" i="13"/>
  <c r="Q426" i="13"/>
  <c r="N426" i="13"/>
  <c r="I426" i="13"/>
  <c r="F426" i="13"/>
  <c r="Q425" i="13"/>
  <c r="N425" i="13"/>
  <c r="I425" i="13"/>
  <c r="F425" i="13"/>
  <c r="Q424" i="13"/>
  <c r="N424" i="13"/>
  <c r="I424" i="13"/>
  <c r="F424" i="13"/>
  <c r="Q423" i="13"/>
  <c r="N423" i="13"/>
  <c r="I423" i="13"/>
  <c r="F423" i="13"/>
  <c r="Q422" i="13"/>
  <c r="N422" i="13"/>
  <c r="I422" i="13"/>
  <c r="F422" i="13"/>
  <c r="Q421" i="13"/>
  <c r="N421" i="13"/>
  <c r="I421" i="13"/>
  <c r="F421" i="13"/>
  <c r="Q420" i="13"/>
  <c r="N420" i="13"/>
  <c r="I420" i="13"/>
  <c r="F420" i="13"/>
  <c r="Q419" i="13"/>
  <c r="N419" i="13"/>
  <c r="I419" i="13"/>
  <c r="F419" i="13"/>
  <c r="Q418" i="13"/>
  <c r="N418" i="13"/>
  <c r="I418" i="13"/>
  <c r="F418" i="13"/>
  <c r="Q417" i="13"/>
  <c r="N417" i="13"/>
  <c r="I417" i="13"/>
  <c r="F417" i="13"/>
  <c r="Q416" i="13"/>
  <c r="N416" i="13"/>
  <c r="I416" i="13"/>
  <c r="F416" i="13"/>
  <c r="Q415" i="13"/>
  <c r="N415" i="13"/>
  <c r="I415" i="13"/>
  <c r="F415" i="13"/>
  <c r="Q414" i="13"/>
  <c r="N414" i="13"/>
  <c r="I414" i="13"/>
  <c r="F414" i="13"/>
  <c r="Q413" i="13"/>
  <c r="N413" i="13"/>
  <c r="I413" i="13"/>
  <c r="F413" i="13"/>
  <c r="Q412" i="13"/>
  <c r="N412" i="13"/>
  <c r="I412" i="13"/>
  <c r="F412" i="13"/>
  <c r="Q411" i="13"/>
  <c r="N411" i="13"/>
  <c r="I411" i="13"/>
  <c r="F411" i="13"/>
  <c r="Q410" i="13"/>
  <c r="N410" i="13"/>
  <c r="I410" i="13"/>
  <c r="F410" i="13"/>
  <c r="Q409" i="13"/>
  <c r="N409" i="13"/>
  <c r="I409" i="13"/>
  <c r="F409" i="13"/>
  <c r="Q408" i="13"/>
  <c r="N408" i="13"/>
  <c r="I408" i="13"/>
  <c r="F408" i="13"/>
  <c r="Q407" i="13"/>
  <c r="N407" i="13"/>
  <c r="I407" i="13"/>
  <c r="F407" i="13"/>
  <c r="Q406" i="13"/>
  <c r="N406" i="13"/>
  <c r="I406" i="13"/>
  <c r="F406" i="13"/>
  <c r="Q405" i="13"/>
  <c r="N405" i="13"/>
  <c r="I405" i="13"/>
  <c r="F405" i="13"/>
  <c r="Q404" i="13"/>
  <c r="N404" i="13"/>
  <c r="I404" i="13"/>
  <c r="F404" i="13"/>
  <c r="Q403" i="13"/>
  <c r="N403" i="13"/>
  <c r="I403" i="13"/>
  <c r="F403" i="13"/>
  <c r="Q402" i="13"/>
  <c r="N402" i="13"/>
  <c r="I402" i="13"/>
  <c r="F402" i="13"/>
  <c r="Q401" i="13"/>
  <c r="N401" i="13"/>
  <c r="I401" i="13"/>
  <c r="F401" i="13"/>
  <c r="Q400" i="13"/>
  <c r="N400" i="13"/>
  <c r="I400" i="13"/>
  <c r="F400" i="13"/>
  <c r="Q399" i="13"/>
  <c r="N399" i="13"/>
  <c r="I399" i="13"/>
  <c r="F399" i="13"/>
  <c r="Q398" i="13"/>
  <c r="N398" i="13"/>
  <c r="I398" i="13"/>
  <c r="F398" i="13"/>
  <c r="Q397" i="13"/>
  <c r="N397" i="13"/>
  <c r="I397" i="13"/>
  <c r="F397" i="13"/>
  <c r="Q396" i="13"/>
  <c r="N396" i="13"/>
  <c r="I396" i="13"/>
  <c r="F396" i="13"/>
  <c r="Q395" i="13"/>
  <c r="N395" i="13"/>
  <c r="I395" i="13"/>
  <c r="F395" i="13"/>
  <c r="Q394" i="13"/>
  <c r="N394" i="13"/>
  <c r="I394" i="13"/>
  <c r="F394" i="13"/>
  <c r="Q393" i="13"/>
  <c r="N393" i="13"/>
  <c r="I393" i="13"/>
  <c r="F393" i="13"/>
  <c r="Q392" i="13"/>
  <c r="N392" i="13"/>
  <c r="I392" i="13"/>
  <c r="F392" i="13"/>
  <c r="Q391" i="13"/>
  <c r="N391" i="13"/>
  <c r="I391" i="13"/>
  <c r="F391" i="13"/>
  <c r="Q390" i="13"/>
  <c r="N390" i="13"/>
  <c r="I390" i="13"/>
  <c r="F390" i="13"/>
  <c r="Q389" i="13"/>
  <c r="N389" i="13"/>
  <c r="I389" i="13"/>
  <c r="F389" i="13"/>
  <c r="Q388" i="13"/>
  <c r="N388" i="13"/>
  <c r="I388" i="13"/>
  <c r="F388" i="13"/>
  <c r="Q387" i="13"/>
  <c r="N387" i="13"/>
  <c r="I387" i="13"/>
  <c r="F387" i="13"/>
  <c r="Q386" i="13"/>
  <c r="N386" i="13"/>
  <c r="I386" i="13"/>
  <c r="F386" i="13"/>
  <c r="Q385" i="13"/>
  <c r="N385" i="13"/>
  <c r="I385" i="13"/>
  <c r="F385" i="13"/>
  <c r="Q384" i="13"/>
  <c r="N384" i="13"/>
  <c r="I384" i="13"/>
  <c r="F384" i="13"/>
  <c r="Q383" i="13"/>
  <c r="N383" i="13"/>
  <c r="I383" i="13"/>
  <c r="F383" i="13"/>
  <c r="Q382" i="13"/>
  <c r="N382" i="13"/>
  <c r="I382" i="13"/>
  <c r="F382" i="13"/>
  <c r="Q381" i="13"/>
  <c r="N381" i="13"/>
  <c r="I381" i="13"/>
  <c r="F381" i="13"/>
  <c r="Q380" i="13"/>
  <c r="N380" i="13"/>
  <c r="I380" i="13"/>
  <c r="F380" i="13"/>
  <c r="Q379" i="13"/>
  <c r="N379" i="13"/>
  <c r="I379" i="13"/>
  <c r="F379" i="13"/>
  <c r="Q378" i="13"/>
  <c r="N378" i="13"/>
  <c r="I378" i="13"/>
  <c r="F378" i="13"/>
  <c r="Q377" i="13"/>
  <c r="N377" i="13"/>
  <c r="I377" i="13"/>
  <c r="F377" i="13"/>
  <c r="Q376" i="13"/>
  <c r="N376" i="13"/>
  <c r="I376" i="13"/>
  <c r="F376" i="13"/>
  <c r="Q375" i="13"/>
  <c r="N375" i="13"/>
  <c r="I375" i="13"/>
  <c r="F375" i="13"/>
  <c r="Q374" i="13"/>
  <c r="N374" i="13"/>
  <c r="I374" i="13"/>
  <c r="F374" i="13"/>
  <c r="Q373" i="13"/>
  <c r="N373" i="13"/>
  <c r="I373" i="13"/>
  <c r="F373" i="13"/>
  <c r="Q372" i="13"/>
  <c r="N372" i="13"/>
  <c r="I372" i="13"/>
  <c r="F372" i="13"/>
  <c r="Q371" i="13"/>
  <c r="N371" i="13"/>
  <c r="I371" i="13"/>
  <c r="F371" i="13"/>
  <c r="Q370" i="13"/>
  <c r="N370" i="13"/>
  <c r="I370" i="13"/>
  <c r="F370" i="13"/>
  <c r="Q369" i="13"/>
  <c r="N369" i="13"/>
  <c r="I369" i="13"/>
  <c r="F369" i="13"/>
  <c r="Q368" i="13"/>
  <c r="N368" i="13"/>
  <c r="I368" i="13"/>
  <c r="F368" i="13"/>
  <c r="Q367" i="13"/>
  <c r="N367" i="13"/>
  <c r="I367" i="13"/>
  <c r="F367" i="13"/>
  <c r="Q366" i="13"/>
  <c r="N366" i="13"/>
  <c r="I366" i="13"/>
  <c r="F366" i="13"/>
  <c r="Q365" i="13"/>
  <c r="N365" i="13"/>
  <c r="I365" i="13"/>
  <c r="F365" i="13"/>
  <c r="Q364" i="13"/>
  <c r="N364" i="13"/>
  <c r="I364" i="13"/>
  <c r="F364" i="13"/>
  <c r="Q363" i="13"/>
  <c r="N363" i="13"/>
  <c r="I363" i="13"/>
  <c r="F363" i="13"/>
  <c r="Q362" i="13"/>
  <c r="N362" i="13"/>
  <c r="I362" i="13"/>
  <c r="F362" i="13"/>
  <c r="Q361" i="13"/>
  <c r="N361" i="13"/>
  <c r="I361" i="13"/>
  <c r="F361" i="13"/>
  <c r="Q360" i="13"/>
  <c r="N360" i="13"/>
  <c r="I360" i="13"/>
  <c r="F360" i="13"/>
  <c r="Q359" i="13"/>
  <c r="N359" i="13"/>
  <c r="I359" i="13"/>
  <c r="F359" i="13"/>
  <c r="Q358" i="13"/>
  <c r="N358" i="13"/>
  <c r="I358" i="13"/>
  <c r="F358" i="13"/>
  <c r="Q357" i="13"/>
  <c r="N357" i="13"/>
  <c r="I357" i="13"/>
  <c r="F357" i="13"/>
  <c r="Q356" i="13"/>
  <c r="N356" i="13"/>
  <c r="I356" i="13"/>
  <c r="F356" i="13"/>
  <c r="Q355" i="13"/>
  <c r="N355" i="13"/>
  <c r="I355" i="13"/>
  <c r="F355" i="13"/>
  <c r="Q354" i="13"/>
  <c r="N354" i="13"/>
  <c r="I354" i="13"/>
  <c r="F354" i="13"/>
  <c r="Q353" i="13"/>
  <c r="N353" i="13"/>
  <c r="I353" i="13"/>
  <c r="F353" i="13"/>
  <c r="Q352" i="13"/>
  <c r="N352" i="13"/>
  <c r="I352" i="13"/>
  <c r="F352" i="13"/>
  <c r="Q351" i="13"/>
  <c r="N351" i="13"/>
  <c r="I351" i="13"/>
  <c r="F351" i="13"/>
  <c r="Q350" i="13"/>
  <c r="N350" i="13"/>
  <c r="I350" i="13"/>
  <c r="F350" i="13"/>
  <c r="Q349" i="13"/>
  <c r="N349" i="13"/>
  <c r="I349" i="13"/>
  <c r="F349" i="13"/>
  <c r="Q348" i="13"/>
  <c r="N348" i="13"/>
  <c r="I348" i="13"/>
  <c r="F348" i="13"/>
  <c r="Q347" i="13"/>
  <c r="N347" i="13"/>
  <c r="I347" i="13"/>
  <c r="F347" i="13"/>
  <c r="Q346" i="13"/>
  <c r="N346" i="13"/>
  <c r="I346" i="13"/>
  <c r="F346" i="13"/>
  <c r="Q345" i="13"/>
  <c r="N345" i="13"/>
  <c r="I345" i="13"/>
  <c r="F345" i="13"/>
  <c r="Q344" i="13"/>
  <c r="N344" i="13"/>
  <c r="I344" i="13"/>
  <c r="F344" i="13"/>
  <c r="Q343" i="13"/>
  <c r="N343" i="13"/>
  <c r="I343" i="13"/>
  <c r="F343" i="13"/>
  <c r="Q342" i="13"/>
  <c r="N342" i="13"/>
  <c r="I342" i="13"/>
  <c r="F342" i="13"/>
  <c r="Q341" i="13"/>
  <c r="N341" i="13"/>
  <c r="I341" i="13"/>
  <c r="F341" i="13"/>
  <c r="Q340" i="13"/>
  <c r="N340" i="13"/>
  <c r="I340" i="13"/>
  <c r="F340" i="13"/>
  <c r="Q339" i="13"/>
  <c r="N339" i="13"/>
  <c r="I339" i="13"/>
  <c r="F339" i="13"/>
  <c r="Q338" i="13"/>
  <c r="N338" i="13"/>
  <c r="I338" i="13"/>
  <c r="F338" i="13"/>
  <c r="Q337" i="13"/>
  <c r="N337" i="13"/>
  <c r="I337" i="13"/>
  <c r="F337" i="13"/>
  <c r="Q336" i="13"/>
  <c r="N336" i="13"/>
  <c r="I336" i="13"/>
  <c r="F336" i="13"/>
  <c r="Q335" i="13"/>
  <c r="N335" i="13"/>
  <c r="I335" i="13"/>
  <c r="F335" i="13"/>
  <c r="Q334" i="13"/>
  <c r="N334" i="13"/>
  <c r="I334" i="13"/>
  <c r="F334" i="13"/>
  <c r="Q333" i="13"/>
  <c r="N333" i="13"/>
  <c r="I333" i="13"/>
  <c r="F333" i="13"/>
  <c r="Q332" i="13"/>
  <c r="N332" i="13"/>
  <c r="I332" i="13"/>
  <c r="F332" i="13"/>
  <c r="Q331" i="13"/>
  <c r="N331" i="13"/>
  <c r="I331" i="13"/>
  <c r="F331" i="13"/>
  <c r="Q330" i="13"/>
  <c r="N330" i="13"/>
  <c r="I330" i="13"/>
  <c r="F330" i="13"/>
  <c r="Q329" i="13"/>
  <c r="N329" i="13"/>
  <c r="I329" i="13"/>
  <c r="F329" i="13"/>
  <c r="Q328" i="13"/>
  <c r="N328" i="13"/>
  <c r="I328" i="13"/>
  <c r="F328" i="13"/>
  <c r="Q327" i="13"/>
  <c r="N327" i="13"/>
  <c r="I327" i="13"/>
  <c r="F327" i="13"/>
  <c r="Q326" i="13"/>
  <c r="N326" i="13"/>
  <c r="I326" i="13"/>
  <c r="F326" i="13"/>
  <c r="Q325" i="13"/>
  <c r="N325" i="13"/>
  <c r="I325" i="13"/>
  <c r="F325" i="13"/>
  <c r="Q324" i="13"/>
  <c r="N324" i="13"/>
  <c r="I324" i="13"/>
  <c r="F324" i="13"/>
  <c r="Q323" i="13"/>
  <c r="N323" i="13"/>
  <c r="I323" i="13"/>
  <c r="F323" i="13"/>
  <c r="Q322" i="13"/>
  <c r="N322" i="13"/>
  <c r="I322" i="13"/>
  <c r="F322" i="13"/>
  <c r="Q321" i="13"/>
  <c r="N321" i="13"/>
  <c r="I321" i="13"/>
  <c r="F321" i="13"/>
  <c r="Q320" i="13"/>
  <c r="N320" i="13"/>
  <c r="I320" i="13"/>
  <c r="F320" i="13"/>
  <c r="Q319" i="13"/>
  <c r="N319" i="13"/>
  <c r="I319" i="13"/>
  <c r="F319" i="13"/>
  <c r="Q318" i="13"/>
  <c r="N318" i="13"/>
  <c r="I318" i="13"/>
  <c r="F318" i="13"/>
  <c r="Q317" i="13"/>
  <c r="N317" i="13"/>
  <c r="I317" i="13"/>
  <c r="F317" i="13"/>
  <c r="Q316" i="13"/>
  <c r="N316" i="13"/>
  <c r="I316" i="13"/>
  <c r="F316" i="13"/>
  <c r="Q315" i="13"/>
  <c r="N315" i="13"/>
  <c r="I315" i="13"/>
  <c r="F315" i="13"/>
  <c r="Q314" i="13"/>
  <c r="N314" i="13"/>
  <c r="I314" i="13"/>
  <c r="F314" i="13"/>
  <c r="Q313" i="13"/>
  <c r="N313" i="13"/>
  <c r="I313" i="13"/>
  <c r="F313" i="13"/>
  <c r="Q312" i="13"/>
  <c r="N312" i="13"/>
  <c r="I312" i="13"/>
  <c r="F312" i="13"/>
  <c r="Q311" i="13"/>
  <c r="N311" i="13"/>
  <c r="I311" i="13"/>
  <c r="F311" i="13"/>
  <c r="Q310" i="13"/>
  <c r="N310" i="13"/>
  <c r="I310" i="13"/>
  <c r="F310" i="13"/>
  <c r="Q309" i="13"/>
  <c r="N309" i="13"/>
  <c r="I309" i="13"/>
  <c r="F309" i="13"/>
  <c r="Q308" i="13"/>
  <c r="N308" i="13"/>
  <c r="I308" i="13"/>
  <c r="F308" i="13"/>
  <c r="Q307" i="13"/>
  <c r="N307" i="13"/>
  <c r="I307" i="13"/>
  <c r="F307" i="13"/>
  <c r="Q306" i="13"/>
  <c r="N306" i="13"/>
  <c r="I306" i="13"/>
  <c r="F306" i="13"/>
  <c r="Q305" i="13"/>
  <c r="N305" i="13"/>
  <c r="I305" i="13"/>
  <c r="F305" i="13"/>
  <c r="Q304" i="13"/>
  <c r="N304" i="13"/>
  <c r="I304" i="13"/>
  <c r="F304" i="13"/>
  <c r="Q303" i="13"/>
  <c r="N303" i="13"/>
  <c r="I303" i="13"/>
  <c r="F303" i="13"/>
  <c r="Q302" i="13"/>
  <c r="N302" i="13"/>
  <c r="I302" i="13"/>
  <c r="F302" i="13"/>
  <c r="Q301" i="13"/>
  <c r="N301" i="13"/>
  <c r="I301" i="13"/>
  <c r="F301" i="13"/>
  <c r="Q300" i="13"/>
  <c r="N300" i="13"/>
  <c r="I300" i="13"/>
  <c r="F300" i="13"/>
  <c r="Q299" i="13"/>
  <c r="N299" i="13"/>
  <c r="I299" i="13"/>
  <c r="F299" i="13"/>
  <c r="Q298" i="13"/>
  <c r="N298" i="13"/>
  <c r="I298" i="13"/>
  <c r="F298" i="13"/>
  <c r="Q297" i="13"/>
  <c r="N297" i="13"/>
  <c r="I297" i="13"/>
  <c r="F297" i="13"/>
  <c r="Q296" i="13"/>
  <c r="N296" i="13"/>
  <c r="I296" i="13"/>
  <c r="F296" i="13"/>
  <c r="Q295" i="13"/>
  <c r="N295" i="13"/>
  <c r="I295" i="13"/>
  <c r="F295" i="13"/>
  <c r="Q294" i="13"/>
  <c r="N294" i="13"/>
  <c r="I294" i="13"/>
  <c r="F294" i="13"/>
  <c r="Q293" i="13"/>
  <c r="N293" i="13"/>
  <c r="I293" i="13"/>
  <c r="F293" i="13"/>
  <c r="Q292" i="13"/>
  <c r="N292" i="13"/>
  <c r="I292" i="13"/>
  <c r="F292" i="13"/>
  <c r="Q291" i="13"/>
  <c r="N291" i="13"/>
  <c r="I291" i="13"/>
  <c r="F291" i="13"/>
  <c r="Q290" i="13"/>
  <c r="N290" i="13"/>
  <c r="I290" i="13"/>
  <c r="F290" i="13"/>
  <c r="Q289" i="13"/>
  <c r="N289" i="13"/>
  <c r="I289" i="13"/>
  <c r="F289" i="13"/>
  <c r="Q288" i="13"/>
  <c r="N288" i="13"/>
  <c r="I288" i="13"/>
  <c r="F288" i="13"/>
  <c r="Q287" i="13"/>
  <c r="N287" i="13"/>
  <c r="I287" i="13"/>
  <c r="F287" i="13"/>
  <c r="Q286" i="13"/>
  <c r="N286" i="13"/>
  <c r="I286" i="13"/>
  <c r="F286" i="13"/>
  <c r="Q285" i="13"/>
  <c r="N285" i="13"/>
  <c r="I285" i="13"/>
  <c r="F285" i="13"/>
  <c r="Q284" i="13"/>
  <c r="N284" i="13"/>
  <c r="I284" i="13"/>
  <c r="F284" i="13"/>
  <c r="Q283" i="13"/>
  <c r="N283" i="13"/>
  <c r="I283" i="13"/>
  <c r="F283" i="13"/>
  <c r="Q282" i="13"/>
  <c r="N282" i="13"/>
  <c r="I282" i="13"/>
  <c r="F282" i="13"/>
  <c r="Q281" i="13"/>
  <c r="N281" i="13"/>
  <c r="I281" i="13"/>
  <c r="F281" i="13"/>
  <c r="Q280" i="13"/>
  <c r="N280" i="13"/>
  <c r="I280" i="13"/>
  <c r="F280" i="13"/>
  <c r="Q279" i="13"/>
  <c r="N279" i="13"/>
  <c r="I279" i="13"/>
  <c r="F279" i="13"/>
  <c r="Q278" i="13"/>
  <c r="N278" i="13"/>
  <c r="I278" i="13"/>
  <c r="F278" i="13"/>
  <c r="Q277" i="13"/>
  <c r="N277" i="13"/>
  <c r="I277" i="13"/>
  <c r="F277" i="13"/>
  <c r="Q276" i="13"/>
  <c r="N276" i="13"/>
  <c r="I276" i="13"/>
  <c r="F276" i="13"/>
  <c r="Q275" i="13"/>
  <c r="N275" i="13"/>
  <c r="I275" i="13"/>
  <c r="F275" i="13"/>
  <c r="Q274" i="13"/>
  <c r="N274" i="13"/>
  <c r="I274" i="13"/>
  <c r="F274" i="13"/>
  <c r="Q273" i="13"/>
  <c r="N273" i="13"/>
  <c r="I273" i="13"/>
  <c r="F273" i="13"/>
  <c r="Q272" i="13"/>
  <c r="N272" i="13"/>
  <c r="I272" i="13"/>
  <c r="F272" i="13"/>
  <c r="Q271" i="13"/>
  <c r="N271" i="13"/>
  <c r="I271" i="13"/>
  <c r="F271" i="13"/>
  <c r="Q270" i="13"/>
  <c r="N270" i="13"/>
  <c r="I270" i="13"/>
  <c r="F270" i="13"/>
  <c r="Q269" i="13"/>
  <c r="N269" i="13"/>
  <c r="I269" i="13"/>
  <c r="F269" i="13"/>
  <c r="Q268" i="13"/>
  <c r="N268" i="13"/>
  <c r="I268" i="13"/>
  <c r="F268" i="13"/>
  <c r="Q267" i="13"/>
  <c r="N267" i="13"/>
  <c r="I267" i="13"/>
  <c r="F267" i="13"/>
  <c r="Q266" i="13"/>
  <c r="N266" i="13"/>
  <c r="I266" i="13"/>
  <c r="F266" i="13"/>
  <c r="Q265" i="13"/>
  <c r="N265" i="13"/>
  <c r="I265" i="13"/>
  <c r="F265" i="13"/>
  <c r="Q264" i="13"/>
  <c r="N264" i="13"/>
  <c r="I264" i="13"/>
  <c r="F264" i="13"/>
  <c r="Q263" i="13"/>
  <c r="N263" i="13"/>
  <c r="I263" i="13"/>
  <c r="F263" i="13"/>
  <c r="Q262" i="13"/>
  <c r="N262" i="13"/>
  <c r="I262" i="13"/>
  <c r="F262" i="13"/>
  <c r="Q261" i="13"/>
  <c r="N261" i="13"/>
  <c r="I261" i="13"/>
  <c r="F261" i="13"/>
  <c r="Q260" i="13"/>
  <c r="N260" i="13"/>
  <c r="I260" i="13"/>
  <c r="F260" i="13"/>
  <c r="Q259" i="13"/>
  <c r="N259" i="13"/>
  <c r="I259" i="13"/>
  <c r="F259" i="13"/>
  <c r="Q258" i="13"/>
  <c r="N258" i="13"/>
  <c r="I258" i="13"/>
  <c r="F258" i="13"/>
  <c r="Q257" i="13"/>
  <c r="N257" i="13"/>
  <c r="I257" i="13"/>
  <c r="F257" i="13"/>
  <c r="Q256" i="13"/>
  <c r="N256" i="13"/>
  <c r="I256" i="13"/>
  <c r="F256" i="13"/>
  <c r="Q255" i="13"/>
  <c r="N255" i="13"/>
  <c r="I255" i="13"/>
  <c r="F255" i="13"/>
  <c r="Q254" i="13"/>
  <c r="N254" i="13"/>
  <c r="I254" i="13"/>
  <c r="F254" i="13"/>
  <c r="Q253" i="13"/>
  <c r="N253" i="13"/>
  <c r="I253" i="13"/>
  <c r="F253" i="13"/>
  <c r="Q252" i="13"/>
  <c r="N252" i="13"/>
  <c r="I252" i="13"/>
  <c r="F252" i="13"/>
  <c r="Q251" i="13"/>
  <c r="N251" i="13"/>
  <c r="I251" i="13"/>
  <c r="F251" i="13"/>
  <c r="Q250" i="13"/>
  <c r="N250" i="13"/>
  <c r="I250" i="13"/>
  <c r="F250" i="13"/>
  <c r="Q249" i="13"/>
  <c r="N249" i="13"/>
  <c r="I249" i="13"/>
  <c r="F249" i="13"/>
  <c r="Q248" i="13"/>
  <c r="N248" i="13"/>
  <c r="I248" i="13"/>
  <c r="F248" i="13"/>
  <c r="Q247" i="13"/>
  <c r="N247" i="13"/>
  <c r="I247" i="13"/>
  <c r="F247" i="13"/>
  <c r="Q246" i="13"/>
  <c r="N246" i="13"/>
  <c r="I246" i="13"/>
  <c r="F246" i="13"/>
  <c r="Q245" i="13"/>
  <c r="N245" i="13"/>
  <c r="I245" i="13"/>
  <c r="F245" i="13"/>
  <c r="Q244" i="13"/>
  <c r="N244" i="13"/>
  <c r="I244" i="13"/>
  <c r="F244" i="13"/>
  <c r="Q243" i="13"/>
  <c r="N243" i="13"/>
  <c r="I243" i="13"/>
  <c r="F243" i="13"/>
  <c r="Q242" i="13"/>
  <c r="N242" i="13"/>
  <c r="I242" i="13"/>
  <c r="F242" i="13"/>
  <c r="Q241" i="13"/>
  <c r="N241" i="13"/>
  <c r="I241" i="13"/>
  <c r="F241" i="13"/>
  <c r="Q240" i="13"/>
  <c r="N240" i="13"/>
  <c r="I240" i="13"/>
  <c r="F240" i="13"/>
  <c r="Q239" i="13"/>
  <c r="N239" i="13"/>
  <c r="I239" i="13"/>
  <c r="F239" i="13"/>
  <c r="Q238" i="13"/>
  <c r="N238" i="13"/>
  <c r="I238" i="13"/>
  <c r="F238" i="13"/>
  <c r="Q237" i="13"/>
  <c r="N237" i="13"/>
  <c r="I237" i="13"/>
  <c r="F237" i="13"/>
  <c r="Q236" i="13"/>
  <c r="N236" i="13"/>
  <c r="I236" i="13"/>
  <c r="F236" i="13"/>
  <c r="Q235" i="13"/>
  <c r="N235" i="13"/>
  <c r="I235" i="13"/>
  <c r="F235" i="13"/>
  <c r="Q234" i="13"/>
  <c r="N234" i="13"/>
  <c r="I234" i="13"/>
  <c r="F234" i="13"/>
  <c r="Q233" i="13"/>
  <c r="N233" i="13"/>
  <c r="I233" i="13"/>
  <c r="F233" i="13"/>
  <c r="Q232" i="13"/>
  <c r="N232" i="13"/>
  <c r="I232" i="13"/>
  <c r="F232" i="13"/>
  <c r="Q231" i="13"/>
  <c r="N231" i="13"/>
  <c r="I231" i="13"/>
  <c r="F231" i="13"/>
  <c r="Q230" i="13"/>
  <c r="N230" i="13"/>
  <c r="I230" i="13"/>
  <c r="F230" i="13"/>
  <c r="Q229" i="13"/>
  <c r="N229" i="13"/>
  <c r="I229" i="13"/>
  <c r="F229" i="13"/>
  <c r="Q228" i="13"/>
  <c r="N228" i="13"/>
  <c r="I228" i="13"/>
  <c r="F228" i="13"/>
  <c r="Q227" i="13"/>
  <c r="N227" i="13"/>
  <c r="I227" i="13"/>
  <c r="F227" i="13"/>
  <c r="Q226" i="13"/>
  <c r="N226" i="13"/>
  <c r="I226" i="13"/>
  <c r="F226" i="13"/>
  <c r="Q225" i="13"/>
  <c r="N225" i="13"/>
  <c r="I225" i="13"/>
  <c r="F225" i="13"/>
  <c r="Q224" i="13"/>
  <c r="N224" i="13"/>
  <c r="I224" i="13"/>
  <c r="F224" i="13"/>
  <c r="Q223" i="13"/>
  <c r="N223" i="13"/>
  <c r="I223" i="13"/>
  <c r="F223" i="13"/>
  <c r="Q222" i="13"/>
  <c r="N222" i="13"/>
  <c r="I222" i="13"/>
  <c r="F222" i="13"/>
  <c r="Q221" i="13"/>
  <c r="N221" i="13"/>
  <c r="I221" i="13"/>
  <c r="F221" i="13"/>
  <c r="Q220" i="13"/>
  <c r="N220" i="13"/>
  <c r="I220" i="13"/>
  <c r="F220" i="13"/>
  <c r="Q219" i="13"/>
  <c r="N219" i="13"/>
  <c r="I219" i="13"/>
  <c r="F219" i="13"/>
  <c r="Q218" i="13"/>
  <c r="N218" i="13"/>
  <c r="I218" i="13"/>
  <c r="F218" i="13"/>
  <c r="Q217" i="13"/>
  <c r="N217" i="13"/>
  <c r="I217" i="13"/>
  <c r="F217" i="13"/>
  <c r="Q216" i="13"/>
  <c r="N216" i="13"/>
  <c r="I216" i="13"/>
  <c r="F216" i="13"/>
  <c r="Q215" i="13"/>
  <c r="N215" i="13"/>
  <c r="I215" i="13"/>
  <c r="F215" i="13"/>
  <c r="Q214" i="13"/>
  <c r="N214" i="13"/>
  <c r="I214" i="13"/>
  <c r="F214" i="13"/>
  <c r="Q213" i="13"/>
  <c r="N213" i="13"/>
  <c r="I213" i="13"/>
  <c r="F213" i="13"/>
  <c r="Q212" i="13"/>
  <c r="N212" i="13"/>
  <c r="I212" i="13"/>
  <c r="F212" i="13"/>
  <c r="Q211" i="13"/>
  <c r="N211" i="13"/>
  <c r="I211" i="13"/>
  <c r="F211" i="13"/>
  <c r="Q210" i="13"/>
  <c r="N210" i="13"/>
  <c r="I210" i="13"/>
  <c r="F210" i="13"/>
  <c r="Q209" i="13"/>
  <c r="N209" i="13"/>
  <c r="I209" i="13"/>
  <c r="F209" i="13"/>
  <c r="Q208" i="13"/>
  <c r="N208" i="13"/>
  <c r="I208" i="13"/>
  <c r="F208" i="13"/>
  <c r="Q207" i="13"/>
  <c r="N207" i="13"/>
  <c r="I207" i="13"/>
  <c r="F207" i="13"/>
  <c r="Q206" i="13"/>
  <c r="N206" i="13"/>
  <c r="I206" i="13"/>
  <c r="F206" i="13"/>
  <c r="Q205" i="13"/>
  <c r="N205" i="13"/>
  <c r="I205" i="13"/>
  <c r="F205" i="13"/>
  <c r="Q204" i="13"/>
  <c r="N204" i="13"/>
  <c r="I204" i="13"/>
  <c r="F204" i="13"/>
  <c r="Q203" i="13"/>
  <c r="N203" i="13"/>
  <c r="I203" i="13"/>
  <c r="F203" i="13"/>
  <c r="Q202" i="13"/>
  <c r="N202" i="13"/>
  <c r="I202" i="13"/>
  <c r="F202" i="13"/>
  <c r="Q201" i="13"/>
  <c r="N201" i="13"/>
  <c r="I201" i="13"/>
  <c r="F201" i="13"/>
  <c r="Q200" i="13"/>
  <c r="N200" i="13"/>
  <c r="I200" i="13"/>
  <c r="F200" i="13"/>
  <c r="Q199" i="13"/>
  <c r="N199" i="13"/>
  <c r="I199" i="13"/>
  <c r="F199" i="13"/>
  <c r="Q198" i="13"/>
  <c r="N198" i="13"/>
  <c r="I198" i="13"/>
  <c r="F198" i="13"/>
  <c r="Q197" i="13"/>
  <c r="N197" i="13"/>
  <c r="I197" i="13"/>
  <c r="F197" i="13"/>
  <c r="Q196" i="13"/>
  <c r="N196" i="13"/>
  <c r="I196" i="13"/>
  <c r="F196" i="13"/>
  <c r="Q195" i="13"/>
  <c r="N195" i="13"/>
  <c r="I195" i="13"/>
  <c r="F195" i="13"/>
  <c r="Q194" i="13"/>
  <c r="N194" i="13"/>
  <c r="I194" i="13"/>
  <c r="F194" i="13"/>
  <c r="Q193" i="13"/>
  <c r="N193" i="13"/>
  <c r="I193" i="13"/>
  <c r="F193" i="13"/>
  <c r="Q192" i="13"/>
  <c r="N192" i="13"/>
  <c r="I192" i="13"/>
  <c r="F192" i="13"/>
  <c r="Q191" i="13"/>
  <c r="N191" i="13"/>
  <c r="I191" i="13"/>
  <c r="F191" i="13"/>
  <c r="Q190" i="13"/>
  <c r="N190" i="13"/>
  <c r="I190" i="13"/>
  <c r="F190" i="13"/>
  <c r="Q189" i="13"/>
  <c r="N189" i="13"/>
  <c r="I189" i="13"/>
  <c r="F189" i="13"/>
  <c r="Q188" i="13"/>
  <c r="N188" i="13"/>
  <c r="I188" i="13"/>
  <c r="F188" i="13"/>
  <c r="Q187" i="13"/>
  <c r="N187" i="13"/>
  <c r="I187" i="13"/>
  <c r="F187" i="13"/>
  <c r="Q186" i="13"/>
  <c r="N186" i="13"/>
  <c r="I186" i="13"/>
  <c r="F186" i="13"/>
  <c r="Q185" i="13"/>
  <c r="N185" i="13"/>
  <c r="I185" i="13"/>
  <c r="F185" i="13"/>
  <c r="Q184" i="13"/>
  <c r="N184" i="13"/>
  <c r="I184" i="13"/>
  <c r="F184" i="13"/>
  <c r="Q183" i="13"/>
  <c r="N183" i="13"/>
  <c r="I183" i="13"/>
  <c r="F183" i="13"/>
  <c r="Q182" i="13"/>
  <c r="N182" i="13"/>
  <c r="I182" i="13"/>
  <c r="F182" i="13"/>
  <c r="Q181" i="13"/>
  <c r="N181" i="13"/>
  <c r="I181" i="13"/>
  <c r="F181" i="13"/>
  <c r="Q180" i="13"/>
  <c r="N180" i="13"/>
  <c r="I180" i="13"/>
  <c r="F180" i="13"/>
  <c r="Q179" i="13"/>
  <c r="N179" i="13"/>
  <c r="I179" i="13"/>
  <c r="F179" i="13"/>
  <c r="Q178" i="13"/>
  <c r="N178" i="13"/>
  <c r="I178" i="13"/>
  <c r="F178" i="13"/>
  <c r="Q177" i="13"/>
  <c r="N177" i="13"/>
  <c r="I177" i="13"/>
  <c r="F177" i="13"/>
  <c r="Q176" i="13"/>
  <c r="N176" i="13"/>
  <c r="I176" i="13"/>
  <c r="F176" i="13"/>
  <c r="Q175" i="13"/>
  <c r="N175" i="13"/>
  <c r="I175" i="13"/>
  <c r="F175" i="13"/>
  <c r="Q174" i="13"/>
  <c r="N174" i="13"/>
  <c r="I174" i="13"/>
  <c r="F174" i="13"/>
  <c r="Q173" i="13"/>
  <c r="N173" i="13"/>
  <c r="I173" i="13"/>
  <c r="F173" i="13"/>
  <c r="Q172" i="13"/>
  <c r="N172" i="13"/>
  <c r="I172" i="13"/>
  <c r="F172" i="13"/>
  <c r="Q171" i="13"/>
  <c r="N171" i="13"/>
  <c r="I171" i="13"/>
  <c r="F171" i="13"/>
  <c r="Q170" i="13"/>
  <c r="N170" i="13"/>
  <c r="I170" i="13"/>
  <c r="F170" i="13"/>
  <c r="Q169" i="13"/>
  <c r="N169" i="13"/>
  <c r="I169" i="13"/>
  <c r="F169" i="13"/>
  <c r="Q168" i="13"/>
  <c r="N168" i="13"/>
  <c r="I168" i="13"/>
  <c r="F168" i="13"/>
  <c r="Q167" i="13"/>
  <c r="N167" i="13"/>
  <c r="I167" i="13"/>
  <c r="F167" i="13"/>
  <c r="Q166" i="13"/>
  <c r="N166" i="13"/>
  <c r="I166" i="13"/>
  <c r="F166" i="13"/>
  <c r="Q165" i="13"/>
  <c r="N165" i="13"/>
  <c r="I165" i="13"/>
  <c r="F165" i="13"/>
  <c r="Q164" i="13"/>
  <c r="N164" i="13"/>
  <c r="I164" i="13"/>
  <c r="F164" i="13"/>
  <c r="Q163" i="13"/>
  <c r="N163" i="13"/>
  <c r="I163" i="13"/>
  <c r="F163" i="13"/>
  <c r="Q162" i="13"/>
  <c r="N162" i="13"/>
  <c r="I162" i="13"/>
  <c r="F162" i="13"/>
  <c r="Q161" i="13"/>
  <c r="N161" i="13"/>
  <c r="I161" i="13"/>
  <c r="F161" i="13"/>
  <c r="Q160" i="13"/>
  <c r="N160" i="13"/>
  <c r="I160" i="13"/>
  <c r="F160" i="13"/>
  <c r="Q159" i="13"/>
  <c r="N159" i="13"/>
  <c r="I159" i="13"/>
  <c r="F159" i="13"/>
  <c r="Q158" i="13"/>
  <c r="N158" i="13"/>
  <c r="I158" i="13"/>
  <c r="F158" i="13"/>
  <c r="Q157" i="13"/>
  <c r="N157" i="13"/>
  <c r="I157" i="13"/>
  <c r="F157" i="13"/>
  <c r="Q156" i="13"/>
  <c r="N156" i="13"/>
  <c r="I156" i="13"/>
  <c r="F156" i="13"/>
  <c r="Q155" i="13"/>
  <c r="N155" i="13"/>
  <c r="I155" i="13"/>
  <c r="F155" i="13"/>
  <c r="Q154" i="13"/>
  <c r="N154" i="13"/>
  <c r="I154" i="13"/>
  <c r="F154" i="13"/>
  <c r="Q153" i="13"/>
  <c r="N153" i="13"/>
  <c r="I153" i="13"/>
  <c r="F153" i="13"/>
  <c r="Q152" i="13"/>
  <c r="N152" i="13"/>
  <c r="I152" i="13"/>
  <c r="F152" i="13"/>
  <c r="Q151" i="13"/>
  <c r="N151" i="13"/>
  <c r="I151" i="13"/>
  <c r="F151" i="13"/>
  <c r="Q150" i="13"/>
  <c r="N150" i="13"/>
  <c r="I150" i="13"/>
  <c r="F150" i="13"/>
  <c r="Q149" i="13"/>
  <c r="N149" i="13"/>
  <c r="I149" i="13"/>
  <c r="F149" i="13"/>
  <c r="Q148" i="13"/>
  <c r="N148" i="13"/>
  <c r="I148" i="13"/>
  <c r="F148" i="13"/>
  <c r="Q147" i="13"/>
  <c r="N147" i="13"/>
  <c r="I147" i="13"/>
  <c r="F147" i="13"/>
  <c r="Q146" i="13"/>
  <c r="N146" i="13"/>
  <c r="I146" i="13"/>
  <c r="F146" i="13"/>
  <c r="Q145" i="13"/>
  <c r="N145" i="13"/>
  <c r="I145" i="13"/>
  <c r="F145" i="13"/>
  <c r="Q144" i="13"/>
  <c r="N144" i="13"/>
  <c r="I144" i="13"/>
  <c r="F144" i="13"/>
  <c r="Q143" i="13"/>
  <c r="N143" i="13"/>
  <c r="I143" i="13"/>
  <c r="F143" i="13"/>
  <c r="Q142" i="13"/>
  <c r="N142" i="13"/>
  <c r="I142" i="13"/>
  <c r="F142" i="13"/>
  <c r="Q141" i="13"/>
  <c r="N141" i="13"/>
  <c r="I141" i="13"/>
  <c r="F141" i="13"/>
  <c r="Q140" i="13"/>
  <c r="N140" i="13"/>
  <c r="I140" i="13"/>
  <c r="F140" i="13"/>
  <c r="Q139" i="13"/>
  <c r="N139" i="13"/>
  <c r="I139" i="13"/>
  <c r="F139" i="13"/>
  <c r="Q138" i="13"/>
  <c r="N138" i="13"/>
  <c r="I138" i="13"/>
  <c r="F138" i="13"/>
  <c r="Q137" i="13"/>
  <c r="N137" i="13"/>
  <c r="I137" i="13"/>
  <c r="F137" i="13"/>
  <c r="Q136" i="13"/>
  <c r="N136" i="13"/>
  <c r="I136" i="13"/>
  <c r="F136" i="13"/>
  <c r="Q135" i="13"/>
  <c r="N135" i="13"/>
  <c r="I135" i="13"/>
  <c r="F135" i="13"/>
  <c r="Q134" i="13"/>
  <c r="N134" i="13"/>
  <c r="I134" i="13"/>
  <c r="F134" i="13"/>
  <c r="Q133" i="13"/>
  <c r="N133" i="13"/>
  <c r="I133" i="13"/>
  <c r="F133" i="13"/>
  <c r="Q132" i="13"/>
  <c r="N132" i="13"/>
  <c r="I132" i="13"/>
  <c r="F132" i="13"/>
  <c r="Q131" i="13"/>
  <c r="N131" i="13"/>
  <c r="I131" i="13"/>
  <c r="F131" i="13"/>
  <c r="Q130" i="13"/>
  <c r="N130" i="13"/>
  <c r="I130" i="13"/>
  <c r="F130" i="13"/>
  <c r="Q129" i="13"/>
  <c r="N129" i="13"/>
  <c r="I129" i="13"/>
  <c r="F129" i="13"/>
  <c r="Q128" i="13"/>
  <c r="N128" i="13"/>
  <c r="I128" i="13"/>
  <c r="F128" i="13"/>
  <c r="Q127" i="13"/>
  <c r="N127" i="13"/>
  <c r="I127" i="13"/>
  <c r="F127" i="13"/>
  <c r="Q126" i="13"/>
  <c r="N126" i="13"/>
  <c r="I126" i="13"/>
  <c r="F126" i="13"/>
  <c r="Q125" i="13"/>
  <c r="N125" i="13"/>
  <c r="I125" i="13"/>
  <c r="F125" i="13"/>
  <c r="Q124" i="13"/>
  <c r="N124" i="13"/>
  <c r="I124" i="13"/>
  <c r="F124" i="13"/>
  <c r="Q123" i="13"/>
  <c r="N123" i="13"/>
  <c r="I123" i="13"/>
  <c r="F123" i="13"/>
  <c r="Q122" i="13"/>
  <c r="N122" i="13"/>
  <c r="I122" i="13"/>
  <c r="F122" i="13"/>
  <c r="Q121" i="13"/>
  <c r="N121" i="13"/>
  <c r="I121" i="13"/>
  <c r="F121" i="13"/>
  <c r="Q120" i="13"/>
  <c r="N120" i="13"/>
  <c r="I120" i="13"/>
  <c r="F120" i="13"/>
  <c r="Q119" i="13"/>
  <c r="N119" i="13"/>
  <c r="I119" i="13"/>
  <c r="F119" i="13"/>
  <c r="Q118" i="13"/>
  <c r="N118" i="13"/>
  <c r="I118" i="13"/>
  <c r="F118" i="13"/>
  <c r="Q117" i="13"/>
  <c r="N117" i="13"/>
  <c r="I117" i="13"/>
  <c r="F117" i="13"/>
  <c r="Q116" i="13"/>
  <c r="N116" i="13"/>
  <c r="I116" i="13"/>
  <c r="F116" i="13"/>
  <c r="Q115" i="13"/>
  <c r="N115" i="13"/>
  <c r="I115" i="13"/>
  <c r="F115" i="13"/>
  <c r="Q114" i="13"/>
  <c r="N114" i="13"/>
  <c r="I114" i="13"/>
  <c r="F114" i="13"/>
  <c r="Q113" i="13"/>
  <c r="N113" i="13"/>
  <c r="I113" i="13"/>
  <c r="F113" i="13"/>
  <c r="Q112" i="13"/>
  <c r="N112" i="13"/>
  <c r="I112" i="13"/>
  <c r="F112" i="13"/>
  <c r="Q111" i="13"/>
  <c r="N111" i="13"/>
  <c r="I111" i="13"/>
  <c r="F111" i="13"/>
  <c r="Q110" i="13"/>
  <c r="N110" i="13"/>
  <c r="I110" i="13"/>
  <c r="F110" i="13"/>
  <c r="Q109" i="13"/>
  <c r="N109" i="13"/>
  <c r="I109" i="13"/>
  <c r="F109" i="13"/>
  <c r="Q108" i="13"/>
  <c r="N108" i="13"/>
  <c r="I108" i="13"/>
  <c r="F108" i="13"/>
  <c r="Q107" i="13"/>
  <c r="N107" i="13"/>
  <c r="I107" i="13"/>
  <c r="F107" i="13"/>
  <c r="Q106" i="13"/>
  <c r="N106" i="13"/>
  <c r="I106" i="13"/>
  <c r="F106" i="13"/>
  <c r="Q105" i="13"/>
  <c r="N105" i="13"/>
  <c r="I105" i="13"/>
  <c r="F105" i="13"/>
  <c r="Q104" i="13"/>
  <c r="N104" i="13"/>
  <c r="I104" i="13"/>
  <c r="F104" i="13"/>
  <c r="Q103" i="13"/>
  <c r="N103" i="13"/>
  <c r="I103" i="13"/>
  <c r="F103" i="13"/>
  <c r="Q102" i="13"/>
  <c r="N102" i="13"/>
  <c r="I102" i="13"/>
  <c r="F102" i="13"/>
  <c r="Q101" i="13"/>
  <c r="N101" i="13"/>
  <c r="I101" i="13"/>
  <c r="F101" i="13"/>
  <c r="Q100" i="13"/>
  <c r="N100" i="13"/>
  <c r="I100" i="13"/>
  <c r="F100" i="13"/>
  <c r="Q99" i="13"/>
  <c r="N99" i="13"/>
  <c r="I99" i="13"/>
  <c r="F99" i="13"/>
  <c r="Q98" i="13"/>
  <c r="N98" i="13"/>
  <c r="I98" i="13"/>
  <c r="F98" i="13"/>
  <c r="Q97" i="13"/>
  <c r="N97" i="13"/>
  <c r="I97" i="13"/>
  <c r="F97" i="13"/>
  <c r="Q96" i="13"/>
  <c r="N96" i="13"/>
  <c r="I96" i="13"/>
  <c r="F96" i="13"/>
  <c r="Q95" i="13"/>
  <c r="N95" i="13"/>
  <c r="I95" i="13"/>
  <c r="F95" i="13"/>
  <c r="Q94" i="13"/>
  <c r="N94" i="13"/>
  <c r="I94" i="13"/>
  <c r="F94" i="13"/>
  <c r="Q93" i="13"/>
  <c r="N93" i="13"/>
  <c r="I93" i="13"/>
  <c r="F93" i="13"/>
  <c r="Q92" i="13"/>
  <c r="N92" i="13"/>
  <c r="I92" i="13"/>
  <c r="F92" i="13"/>
  <c r="Q91" i="13"/>
  <c r="N91" i="13"/>
  <c r="I91" i="13"/>
  <c r="F91" i="13"/>
  <c r="Q90" i="13"/>
  <c r="N90" i="13"/>
  <c r="I90" i="13"/>
  <c r="F90" i="13"/>
  <c r="Q89" i="13"/>
  <c r="N89" i="13"/>
  <c r="I89" i="13"/>
  <c r="F89" i="13"/>
  <c r="Q88" i="13"/>
  <c r="N88" i="13"/>
  <c r="I88" i="13"/>
  <c r="F88" i="13"/>
  <c r="Q87" i="13"/>
  <c r="N87" i="13"/>
  <c r="I87" i="13"/>
  <c r="F87" i="13"/>
  <c r="Q86" i="13"/>
  <c r="N86" i="13"/>
  <c r="I86" i="13"/>
  <c r="F86" i="13"/>
  <c r="Q85" i="13"/>
  <c r="N85" i="13"/>
  <c r="I85" i="13"/>
  <c r="F85" i="13"/>
  <c r="Q84" i="13"/>
  <c r="N84" i="13"/>
  <c r="I84" i="13"/>
  <c r="F84" i="13"/>
  <c r="Q83" i="13"/>
  <c r="N83" i="13"/>
  <c r="I83" i="13"/>
  <c r="F83" i="13"/>
  <c r="Q82" i="13"/>
  <c r="N82" i="13"/>
  <c r="I82" i="13"/>
  <c r="F82" i="13"/>
  <c r="Q81" i="13"/>
  <c r="N81" i="13"/>
  <c r="I81" i="13"/>
  <c r="F81" i="13"/>
  <c r="Q80" i="13"/>
  <c r="N80" i="13"/>
  <c r="I80" i="13"/>
  <c r="F80" i="13"/>
  <c r="Q79" i="13"/>
  <c r="N79" i="13"/>
  <c r="I79" i="13"/>
  <c r="F79" i="13"/>
  <c r="Q78" i="13"/>
  <c r="N78" i="13"/>
  <c r="I78" i="13"/>
  <c r="F78" i="13"/>
  <c r="Q77" i="13"/>
  <c r="N77" i="13"/>
  <c r="I77" i="13"/>
  <c r="F77" i="13"/>
  <c r="Q76" i="13"/>
  <c r="N76" i="13"/>
  <c r="I76" i="13"/>
  <c r="F76" i="13"/>
  <c r="Q75" i="13"/>
  <c r="N75" i="13"/>
  <c r="I75" i="13"/>
  <c r="F75" i="13"/>
  <c r="Q74" i="13"/>
  <c r="N74" i="13"/>
  <c r="I74" i="13"/>
  <c r="F74" i="13"/>
  <c r="Q73" i="13"/>
  <c r="N73" i="13"/>
  <c r="I73" i="13"/>
  <c r="F73" i="13"/>
  <c r="Q72" i="13"/>
  <c r="N72" i="13"/>
  <c r="I72" i="13"/>
  <c r="F72" i="13"/>
  <c r="Q71" i="13"/>
  <c r="N71" i="13"/>
  <c r="I71" i="13"/>
  <c r="F71" i="13"/>
  <c r="Q70" i="13"/>
  <c r="N70" i="13"/>
  <c r="I70" i="13"/>
  <c r="F70" i="13"/>
  <c r="Q69" i="13"/>
  <c r="N69" i="13"/>
  <c r="I69" i="13"/>
  <c r="F69" i="13"/>
  <c r="Q68" i="13"/>
  <c r="N68" i="13"/>
  <c r="I68" i="13"/>
  <c r="F68" i="13"/>
  <c r="Q67" i="13"/>
  <c r="N67" i="13"/>
  <c r="I67" i="13"/>
  <c r="F67" i="13"/>
  <c r="Q66" i="13"/>
  <c r="N66" i="13"/>
  <c r="I66" i="13"/>
  <c r="F66" i="13"/>
  <c r="Q65" i="13"/>
  <c r="N65" i="13"/>
  <c r="I65" i="13"/>
  <c r="F65" i="13"/>
  <c r="Q64" i="13"/>
  <c r="N64" i="13"/>
  <c r="I64" i="13"/>
  <c r="F64" i="13"/>
  <c r="Q63" i="13"/>
  <c r="N63" i="13"/>
  <c r="I63" i="13"/>
  <c r="F63" i="13"/>
  <c r="Q62" i="13"/>
  <c r="N62" i="13"/>
  <c r="I62" i="13"/>
  <c r="F62" i="13"/>
  <c r="Q61" i="13"/>
  <c r="N61" i="13"/>
  <c r="I61" i="13"/>
  <c r="F61" i="13"/>
  <c r="Q60" i="13"/>
  <c r="N60" i="13"/>
  <c r="I60" i="13"/>
  <c r="F60" i="13"/>
  <c r="Q59" i="13"/>
  <c r="N59" i="13"/>
  <c r="I59" i="13"/>
  <c r="F59" i="13"/>
  <c r="Q58" i="13"/>
  <c r="N58" i="13"/>
  <c r="I58" i="13"/>
  <c r="F58" i="13"/>
  <c r="Q57" i="13"/>
  <c r="N57" i="13"/>
  <c r="I57" i="13"/>
  <c r="F57" i="13"/>
  <c r="Q56" i="13"/>
  <c r="N56" i="13"/>
  <c r="I56" i="13"/>
  <c r="F56" i="13"/>
  <c r="Q55" i="13"/>
  <c r="N55" i="13"/>
  <c r="I55" i="13"/>
  <c r="F55" i="13"/>
  <c r="Q54" i="13"/>
  <c r="N54" i="13"/>
  <c r="I54" i="13"/>
  <c r="F54" i="13"/>
  <c r="Q53" i="13"/>
  <c r="N53" i="13"/>
  <c r="I53" i="13"/>
  <c r="F53" i="13"/>
  <c r="Q52" i="13"/>
  <c r="N52" i="13"/>
  <c r="I52" i="13"/>
  <c r="F52" i="13"/>
  <c r="Q51" i="13"/>
  <c r="N51" i="13"/>
  <c r="I51" i="13"/>
  <c r="F51" i="13"/>
  <c r="Q50" i="13"/>
  <c r="N50" i="13"/>
  <c r="I50" i="13"/>
  <c r="F50" i="13"/>
  <c r="Q49" i="13"/>
  <c r="N49" i="13"/>
  <c r="I49" i="13"/>
  <c r="F49" i="13"/>
  <c r="Q48" i="13"/>
  <c r="N48" i="13"/>
  <c r="I48" i="13"/>
  <c r="F48" i="13"/>
  <c r="Q47" i="13"/>
  <c r="N47" i="13"/>
  <c r="I47" i="13"/>
  <c r="F47" i="13"/>
  <c r="Q46" i="13"/>
  <c r="N46" i="13"/>
  <c r="I46" i="13"/>
  <c r="F46" i="13"/>
  <c r="Q45" i="13"/>
  <c r="N45" i="13"/>
  <c r="I45" i="13"/>
  <c r="F45" i="13"/>
  <c r="Q44" i="13"/>
  <c r="N44" i="13"/>
  <c r="I44" i="13"/>
  <c r="F44" i="13"/>
  <c r="Q43" i="13"/>
  <c r="N43" i="13"/>
  <c r="I43" i="13"/>
  <c r="F43" i="13"/>
  <c r="Q42" i="13"/>
  <c r="N42" i="13"/>
  <c r="I42" i="13"/>
  <c r="F42" i="13"/>
  <c r="Q41" i="13"/>
  <c r="N41" i="13"/>
  <c r="I41" i="13"/>
  <c r="F41" i="13"/>
  <c r="Q40" i="13"/>
  <c r="N40" i="13"/>
  <c r="I40" i="13"/>
  <c r="F40" i="13"/>
  <c r="Q39" i="13"/>
  <c r="N39" i="13"/>
  <c r="I39" i="13"/>
  <c r="F39" i="13"/>
  <c r="Q38" i="13"/>
  <c r="N38" i="13"/>
  <c r="I38" i="13"/>
  <c r="F38" i="13"/>
  <c r="Q37" i="13"/>
  <c r="N37" i="13"/>
  <c r="I37" i="13"/>
  <c r="F37" i="13"/>
  <c r="Q36" i="13"/>
  <c r="N36" i="13"/>
  <c r="I36" i="13"/>
  <c r="F36" i="13"/>
  <c r="Q35" i="13"/>
  <c r="N35" i="13"/>
  <c r="I35" i="13"/>
  <c r="F35" i="13"/>
  <c r="Q34" i="13"/>
  <c r="N34" i="13"/>
  <c r="I34" i="13"/>
  <c r="F34" i="13"/>
  <c r="Q33" i="13"/>
  <c r="N33" i="13"/>
  <c r="I33" i="13"/>
  <c r="F33" i="13"/>
  <c r="Q32" i="13"/>
  <c r="N32" i="13"/>
  <c r="I32" i="13"/>
  <c r="F32" i="13"/>
  <c r="Q31" i="13"/>
  <c r="N31" i="13"/>
  <c r="I31" i="13"/>
  <c r="F31" i="13"/>
  <c r="Q30" i="13"/>
  <c r="N30" i="13"/>
  <c r="I30" i="13"/>
  <c r="F30" i="13"/>
  <c r="Q29" i="13"/>
  <c r="N29" i="13"/>
  <c r="I29" i="13"/>
  <c r="F29" i="13"/>
  <c r="Q28" i="13"/>
  <c r="N28" i="13"/>
  <c r="I28" i="13"/>
  <c r="F28" i="13"/>
  <c r="Q27" i="13"/>
  <c r="N27" i="13"/>
  <c r="I27" i="13"/>
  <c r="F27" i="13"/>
  <c r="Q26" i="13"/>
  <c r="N26" i="13"/>
  <c r="I26" i="13"/>
  <c r="F26" i="13"/>
  <c r="Q25" i="13"/>
  <c r="N25" i="13"/>
  <c r="I25" i="13"/>
  <c r="F25" i="13"/>
  <c r="Q24" i="13"/>
  <c r="N24" i="13"/>
  <c r="I24" i="13"/>
  <c r="F24" i="13"/>
  <c r="Q23" i="13"/>
  <c r="N23" i="13"/>
  <c r="I23" i="13"/>
  <c r="F23" i="13"/>
  <c r="Q22" i="13"/>
  <c r="N22" i="13"/>
  <c r="I22" i="13"/>
  <c r="F22" i="13"/>
  <c r="Q21" i="13"/>
  <c r="N21" i="13"/>
  <c r="I21" i="13"/>
  <c r="F21" i="13"/>
  <c r="Q20" i="13"/>
  <c r="N20" i="13"/>
  <c r="I20" i="13"/>
  <c r="F20" i="13"/>
  <c r="Q19" i="13"/>
  <c r="N19" i="13"/>
  <c r="I19" i="13"/>
  <c r="F19" i="13"/>
  <c r="Q18" i="13"/>
  <c r="N18" i="13"/>
  <c r="I18" i="13"/>
  <c r="F18" i="13"/>
  <c r="Q17" i="13"/>
  <c r="N17" i="13"/>
  <c r="I17" i="13"/>
  <c r="F17" i="13"/>
  <c r="Q16" i="13"/>
  <c r="N16" i="13"/>
  <c r="I16" i="13"/>
  <c r="F16" i="13"/>
  <c r="Q15" i="13"/>
  <c r="N15" i="13"/>
  <c r="I15" i="13"/>
  <c r="F15" i="13"/>
  <c r="Q14" i="13"/>
  <c r="N14" i="13"/>
  <c r="I14" i="13"/>
  <c r="F14" i="13"/>
  <c r="Q13" i="13"/>
  <c r="N13" i="13"/>
  <c r="I13" i="13"/>
  <c r="F13" i="13"/>
  <c r="Q12" i="13"/>
  <c r="N12" i="13"/>
  <c r="I12" i="13"/>
  <c r="F12" i="13"/>
  <c r="Q11" i="13"/>
  <c r="N11" i="13"/>
  <c r="I11" i="13"/>
  <c r="F11" i="13"/>
  <c r="Q10" i="13"/>
  <c r="N10" i="13"/>
  <c r="I10" i="13"/>
  <c r="F10" i="13"/>
  <c r="Q9" i="13"/>
  <c r="N9" i="13"/>
  <c r="I9" i="13"/>
  <c r="F9" i="13"/>
  <c r="Q8" i="13"/>
  <c r="N8" i="13"/>
  <c r="I8" i="13"/>
  <c r="F8" i="13"/>
  <c r="Q7" i="13"/>
  <c r="N7" i="13"/>
  <c r="I7" i="13"/>
  <c r="F7" i="13"/>
  <c r="Q6" i="13"/>
  <c r="N6" i="13"/>
  <c r="I6" i="13"/>
  <c r="F6" i="13"/>
  <c r="Q5" i="13"/>
  <c r="N5" i="13"/>
  <c r="I5" i="13"/>
  <c r="F5" i="13"/>
  <c r="C14" i="1" l="1"/>
  <c r="C15" i="1" s="1"/>
  <c r="O13" i="1"/>
  <c r="Q13" i="1" s="1"/>
  <c r="AB7" i="12"/>
  <c r="Z7" i="12"/>
  <c r="Y7" i="12"/>
  <c r="AA7" i="12"/>
  <c r="X7" i="12"/>
  <c r="W7" i="12"/>
  <c r="AP9" i="1"/>
  <c r="AR9" i="1"/>
  <c r="O14" i="1" l="1"/>
  <c r="Q14" i="1" s="1"/>
  <c r="AT9" i="1"/>
  <c r="O15" i="1" l="1"/>
  <c r="Q15" i="1" s="1"/>
  <c r="C16" i="1"/>
  <c r="AU9" i="1"/>
  <c r="AV9" i="1" s="1"/>
  <c r="C17" i="1" l="1"/>
  <c r="O16" i="1"/>
  <c r="Q16" i="1" s="1"/>
  <c r="C18" i="1" l="1"/>
  <c r="O17" i="1"/>
  <c r="Q17" i="1" s="1"/>
  <c r="O18" i="1" l="1"/>
  <c r="Q18" i="1" s="1"/>
  <c r="C19" i="1"/>
  <c r="O19" i="1" l="1"/>
  <c r="Q19" i="1" s="1"/>
  <c r="C20" i="1"/>
  <c r="O20" i="1" l="1"/>
  <c r="Q20" i="1" s="1"/>
  <c r="C21" i="1"/>
  <c r="O21" i="1" l="1"/>
  <c r="Q21" i="1" s="1"/>
  <c r="C22" i="1"/>
  <c r="C23" i="1" l="1"/>
  <c r="O22" i="1"/>
  <c r="Q22" i="1" s="1"/>
  <c r="O23" i="1" l="1"/>
  <c r="Q23" i="1" s="1"/>
  <c r="C24" i="1"/>
  <c r="C25" i="1" l="1"/>
  <c r="O24" i="1"/>
  <c r="Q24" i="1" s="1"/>
  <c r="O25" i="1" l="1"/>
  <c r="Q25" i="1" s="1"/>
  <c r="C26" i="1"/>
  <c r="O26" i="1" l="1"/>
  <c r="Q26" i="1" s="1"/>
  <c r="C27" i="1"/>
  <c r="O27" i="1" l="1"/>
  <c r="Q27" i="1" s="1"/>
  <c r="C28" i="1"/>
  <c r="O28" i="1" l="1"/>
  <c r="Q28" i="1" s="1"/>
  <c r="C29" i="1"/>
  <c r="O29" i="1" l="1"/>
  <c r="Q29" i="1" s="1"/>
  <c r="C30" i="1"/>
  <c r="C31" i="1" l="1"/>
  <c r="O30" i="1"/>
  <c r="Q30" i="1" s="1"/>
  <c r="O31" i="1" l="1"/>
  <c r="Q31" i="1" s="1"/>
  <c r="C32" i="1"/>
  <c r="O32" i="1" s="1"/>
  <c r="Q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Pedro Enrique Cortes Sanchez</author>
    <author>Cindy Lorena Vanegas Herrera</author>
    <author>Isidro Melquicedec Bastidas Yela</author>
    <author>Gabriel Leonardo Mendez Urrego</author>
    <author>Cintel</author>
  </authors>
  <commentList>
    <comment ref="AE7" authorId="0" shapeId="0" xr:uid="{00000000-0006-0000-0000-000001000000}">
      <text>
        <r>
          <rPr>
            <b/>
            <sz val="11"/>
            <color indexed="81"/>
            <rFont val="Tahoma"/>
            <family val="2"/>
          </rPr>
          <t xml:space="preserve">LEY 1581 PARA LA Protección DE DATOS PERSONALES. 
</t>
        </r>
        <r>
          <rPr>
            <sz val="11"/>
            <color indexed="81"/>
            <rFont val="Tahoma"/>
            <family val="2"/>
          </rPr>
          <t>El objeto de la ley es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r>
        <r>
          <rPr>
            <b/>
            <sz val="11"/>
            <color indexed="81"/>
            <rFont val="Tahoma"/>
            <family val="2"/>
          </rPr>
          <t xml:space="preserve">
Dato personal</t>
        </r>
        <r>
          <rPr>
            <sz val="11"/>
            <color indexed="81"/>
            <rFont val="Tahoma"/>
            <family val="2"/>
          </rPr>
          <t xml:space="preserve">: Es cualquier información concerniente a personas físicas, que tenga carácter de privado, que esté ligada a su intimidad y que toque temas susceptibles de discriminación, como orientación sexual, religiosa, étnica, entre otros.
</t>
        </r>
        <r>
          <rPr>
            <b/>
            <sz val="11"/>
            <color indexed="81"/>
            <rFont val="Tahoma"/>
            <family val="2"/>
          </rPr>
          <t>Datos sensibles</t>
        </r>
        <r>
          <rPr>
            <sz val="11"/>
            <color indexed="81"/>
            <rFont val="Tahoma"/>
            <family val="2"/>
          </rPr>
          <t xml:space="preserv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r>
      </text>
    </comment>
    <comment ref="AH7" authorId="0" shapeId="0" xr:uid="{00000000-0006-0000-0000-000002000000}">
      <text>
        <r>
          <rPr>
            <b/>
            <sz val="11"/>
            <color indexed="81"/>
            <rFont val="Tahoma"/>
            <family val="2"/>
          </rPr>
          <t xml:space="preserve">LEY 1712: LEY DE TRANSPARENCIA Y DEL DERECHO DE ACCESO A LA INFORMACIÓN PÚBUCA NACIONAL.
</t>
        </r>
        <r>
          <rPr>
            <sz val="11"/>
            <color indexed="81"/>
            <rFont val="Tahoma"/>
            <family val="2"/>
          </rPr>
          <t xml:space="preserve">El objeto de la ley es regular el derecho de acceso a la información pública, los procedimientos para el ejercicio y garantía del derecho y las excepciones a la publicidad de información.
</t>
        </r>
      </text>
    </comment>
    <comment ref="A8" authorId="1" shapeId="0" xr:uid="{00000000-0006-0000-0000-000003000000}">
      <text>
        <r>
          <rPr>
            <sz val="10"/>
            <color indexed="81"/>
            <rFont val="Tahoma"/>
            <family val="2"/>
          </rPr>
          <t>Se registra el nombre del Área o Dependencia o Proceso al que está vinculada la (información)</t>
        </r>
      </text>
    </comment>
    <comment ref="C8" authorId="1" shapeId="0" xr:uid="{00000000-0006-0000-0000-000004000000}">
      <text>
        <r>
          <rPr>
            <sz val="9"/>
            <color indexed="81"/>
            <rFont val="Tahoma"/>
            <family val="2"/>
          </rPr>
          <t>Número único que identifica al activo asociado a información</t>
        </r>
      </text>
    </comment>
    <comment ref="D8" authorId="0" shapeId="0" xr:uid="{00000000-0006-0000-0000-000005000000}">
      <text>
        <r>
          <rPr>
            <sz val="10"/>
            <color indexed="81"/>
            <rFont val="Tahoma"/>
            <family val="2"/>
          </rPr>
          <t xml:space="preserve">Establece el tipo de activo asociado a información que puede ser:
</t>
        </r>
        <r>
          <rPr>
            <b/>
            <sz val="10"/>
            <color indexed="81"/>
            <rFont val="Tahoma"/>
            <family val="2"/>
          </rPr>
          <t>Información:</t>
        </r>
        <r>
          <rPr>
            <sz val="10"/>
            <color indexed="81"/>
            <rFont val="Tahoma"/>
            <family val="2"/>
          </rPr>
          <t xml:space="preserve"> Documentos sensibles o registros vitales (Planos, topologías, estudios previos, informes, procesos) en físico o digital,  Proyectos (Toda la documentación relacionada debería tratarse como un solo activo), Hojas electrónicas, Bases de datos (Ciudadanos, beneficiarios, Proveedores, Procedimientos, Procesos), (Clasificada, Protegida o PERSONAL), archivos de datos, contratos y acuerdos, documentación del sistema, información sobre investigaciones, manuales de usuario, procedimientos operativos o de soporte, planes para la continuidad del negocio, informes de auditoría e información archivada.
</t>
        </r>
        <r>
          <rPr>
            <b/>
            <sz val="10"/>
            <color indexed="81"/>
            <rFont val="Tahoma"/>
            <family val="2"/>
          </rPr>
          <t>Software:</t>
        </r>
        <r>
          <rPr>
            <sz val="10"/>
            <color indexed="81"/>
            <rFont val="Tahoma"/>
            <family val="2"/>
          </rPr>
          <t xml:space="preserve"> software de aplicaciones, software del sistema, herramientas de desarrollo y utilidades del Cliente, software instalado en los servidores, Antivirus, IDS, Antispam, etc.
</t>
        </r>
        <r>
          <rPr>
            <b/>
            <sz val="10"/>
            <color indexed="81"/>
            <rFont val="Tahoma"/>
            <family val="2"/>
          </rPr>
          <t>Hardware:</t>
        </r>
        <r>
          <rPr>
            <sz val="10"/>
            <color indexed="81"/>
            <rFont val="Tahoma"/>
            <family val="2"/>
          </rPr>
          <t xml:space="preserve"> Servidores, equipos de computación, equipos de comunicaciones, Dispositivos de red y seguridad perimetral, Aires acondicionados, sistemas eléctricos, racks, sitios alternos, computadores de escritorio y/o portátiles, medios removibles y otros equipos.
</t>
        </r>
        <r>
          <rPr>
            <b/>
            <sz val="10"/>
            <color indexed="81"/>
            <rFont val="Tahoma"/>
            <family val="2"/>
          </rPr>
          <t>Servicios:</t>
        </r>
        <r>
          <rPr>
            <sz val="10"/>
            <color indexed="81"/>
            <rFont val="Tahoma"/>
            <family val="2"/>
          </rPr>
          <t xml:space="preserve"> servicios de computación y comunicaciones dirigidos a los usuarios internos y externos.
</t>
        </r>
        <r>
          <rPr>
            <b/>
            <sz val="10"/>
            <color indexed="81"/>
            <rFont val="Tahoma"/>
            <family val="2"/>
          </rPr>
          <t>Personas:</t>
        </r>
        <r>
          <rPr>
            <sz val="10"/>
            <color indexed="81"/>
            <rFont val="Tahoma"/>
            <family val="2"/>
          </rPr>
          <t xml:space="preserve"> Funcionarios encargados del manejo de activos.</t>
        </r>
        <r>
          <rPr>
            <sz val="11"/>
            <color indexed="81"/>
            <rFont val="Tahoma"/>
            <family val="2"/>
          </rPr>
          <t xml:space="preserve">
</t>
        </r>
      </text>
    </comment>
    <comment ref="E8" authorId="2" shapeId="0" xr:uid="{9F1903B2-2E2F-4AB0-A968-324968BE3142}">
      <text>
        <r>
          <rPr>
            <b/>
            <sz val="9"/>
            <color indexed="81"/>
            <rFont val="Tahoma"/>
            <family val="2"/>
          </rPr>
          <t>Campo tipo lista de valores que muestra las series y subseries de las tabals de retencion documentos de acuerdo con el campo Área o dependencia.</t>
        </r>
      </text>
    </comment>
    <comment ref="F8" authorId="2" shapeId="0" xr:uid="{B8508436-E470-4380-924A-69010C418831}">
      <text>
        <r>
          <rPr>
            <b/>
            <sz val="9"/>
            <color indexed="81"/>
            <rFont val="Tahoma"/>
            <family val="2"/>
          </rPr>
          <t>Campo abierto para colocar el nombre del activo de información que se quiere identificar, aplica para cualquier tipo de activo informacion, software, instalaciones,etc.</t>
        </r>
      </text>
    </comment>
    <comment ref="H8" authorId="3" shapeId="0" xr:uid="{00000000-0006-0000-0000-000006000000}">
      <text>
        <r>
          <rPr>
            <sz val="11"/>
            <color indexed="81"/>
            <rFont val="Tahoma"/>
            <family val="2"/>
          </rPr>
          <t>Nombre del Activo de Información  con el que se reconoce el activo en la Institución.</t>
        </r>
      </text>
    </comment>
    <comment ref="I8" authorId="2" shapeId="0" xr:uid="{E5B042E1-0DF2-4408-A93A-D2910D2DF7D9}">
      <text>
        <r>
          <rPr>
            <b/>
            <sz val="9"/>
            <color indexed="81"/>
            <rFont val="Tahoma"/>
            <family val="2"/>
          </rPr>
          <t>Código TRD: Campo calculado por el formulario, No se debe diligenciar</t>
        </r>
      </text>
    </comment>
    <comment ref="J8" authorId="2" shapeId="0" xr:uid="{C6AF4080-B025-418C-8ADE-C9941C818BD6}">
      <text>
        <r>
          <rPr>
            <b/>
            <sz val="9"/>
            <color indexed="81"/>
            <rFont val="Tahoma"/>
            <family val="2"/>
          </rPr>
          <t>FÍSICO: corresponde a todos los documentos físicos como: actas, acuerdos, circulares, informes, manuales, planes, carpetas, archivo de gestión, entre otros.
 -ELECTRÓNICO (Información Digital): correspondea la información contenida en los Sistemas de Informacióno en medio digital como SharePoint, OneDrive, entre  otros. 
-FISICO –ELECTRONICO: corresponde  a  la  información contenida tanto  en medios físicos como electrónicos</t>
        </r>
      </text>
    </comment>
    <comment ref="K8" authorId="3" shapeId="0" xr:uid="{00000000-0006-0000-0000-000007000000}">
      <text>
        <r>
          <rPr>
            <sz val="11"/>
            <color indexed="81"/>
            <rFont val="Tahoma"/>
            <family val="2"/>
          </rPr>
          <t xml:space="preserve">Descripción detalla de la información que contiene el Activo
</t>
        </r>
      </text>
    </comment>
    <comment ref="L8" authorId="3" shapeId="0" xr:uid="{00000000-0006-0000-0000-000008000000}">
      <text>
        <r>
          <rPr>
            <b/>
            <sz val="11"/>
            <color indexed="81"/>
            <rFont val="Tahoma"/>
            <family val="2"/>
          </rPr>
          <t>Formato</t>
        </r>
        <r>
          <rPr>
            <sz val="11"/>
            <color indexed="81"/>
            <rFont val="Tahoma"/>
            <family val="2"/>
          </rPr>
          <t>: Fuente en que esta la inf. según decreto 0103,
Identifica la forma, tamaño o modo en que se encuentra la información o se permite su visualización o consulta.  Ejm: sistema de información, hoja calculo (excel), documento de texto (Word), imagen, audio, video, pdf, documentos en papel, videos, películas etc.</t>
        </r>
      </text>
    </comment>
    <comment ref="N8" authorId="2" shapeId="0" xr:uid="{0C49BCDC-9FFD-47D7-B46D-242042727AC1}">
      <text>
        <r>
          <rPr>
            <b/>
            <sz val="9"/>
            <color indexed="81"/>
            <rFont val="Tahoma"/>
            <family val="2"/>
          </rPr>
          <t>Campo de tipo lista desplegable que hace referencia a si la informacion se puede encontrar a nivel nacional, municipal o no aplica.</t>
        </r>
      </text>
    </comment>
    <comment ref="O8" authorId="1" shapeId="0" xr:uid="{00000000-0006-0000-0000-000009000000}">
      <text>
        <r>
          <rPr>
            <sz val="10"/>
            <color indexed="81"/>
            <rFont val="Tahoma"/>
            <family val="2"/>
          </rPr>
          <t>Se registra el proceso al que está vinculada la (información) oficina si aplica.</t>
        </r>
        <r>
          <rPr>
            <sz val="9"/>
            <color indexed="81"/>
            <rFont val="Tahoma"/>
            <family val="2"/>
          </rPr>
          <t xml:space="preserve">
</t>
        </r>
      </text>
    </comment>
    <comment ref="P8" authorId="1" shapeId="0" xr:uid="{00000000-0006-0000-0000-00000A000000}">
      <text>
        <r>
          <rPr>
            <sz val="10"/>
            <color indexed="81"/>
            <rFont val="Tahoma"/>
            <family val="2"/>
          </rPr>
          <t>Se registra el nombre del Área o Dependencia o Proceso al que está vinculada la (información)</t>
        </r>
      </text>
    </comment>
    <comment ref="Q8" authorId="1" shapeId="0" xr:uid="{00000000-0006-0000-0000-00000B000000}">
      <text>
        <r>
          <rPr>
            <sz val="10"/>
            <color indexed="81"/>
            <rFont val="Tahoma"/>
            <family val="2"/>
          </rPr>
          <t>Nombre del líder o Jefe del Área o Dependencia.  Esta persona tiene la responsabilidad de definir quienes tienen acceso y que pueden hacer con la información o activo (modificar, leer, procesar, eliminar).</t>
        </r>
        <r>
          <rPr>
            <sz val="9"/>
            <color indexed="81"/>
            <rFont val="Tahoma"/>
            <family val="2"/>
          </rPr>
          <t xml:space="preserve">
</t>
        </r>
      </text>
    </comment>
    <comment ref="R8" authorId="3" shapeId="0" xr:uid="{00000000-0006-0000-0000-00000C000000}">
      <text>
        <r>
          <rPr>
            <b/>
            <sz val="10"/>
            <color indexed="81"/>
            <rFont val="Tahoma"/>
            <family val="2"/>
          </rPr>
          <t>Custodio</t>
        </r>
        <r>
          <rPr>
            <sz val="10"/>
            <color indexed="81"/>
            <rFont val="Tahoma"/>
            <family val="2"/>
          </rPr>
          <t xml:space="preserve">: Dependencia o Área encargada de administrar y hacer efectivos los controles de seguridad (Toma de copias de seguridad, asignar privilegios de:  Acceso, Modificaciones, Borrado) que el propietario de la información ha definido. Ejem GSTAI si el activo está ubicado en uno de los servidores de este grupo, o el nombre del área propietaria del activo si este está en la misma área, etc.
</t>
        </r>
      </text>
    </comment>
    <comment ref="S8" authorId="1" shapeId="0" xr:uid="{00000000-0006-0000-0000-00000D000000}">
      <text>
        <r>
          <rPr>
            <sz val="10"/>
            <color indexed="81"/>
            <rFont val="Tahoma"/>
            <family val="2"/>
          </rPr>
          <t>Activo(s) de información relacionado con este activo, por ejemplo  Sistema de información ,  activos asociados: servidor en donde esta el activo sistema de información almacenado.  Si el activo tiene información adicional relacionada en otro medio, se menciona. Ejem. DCs o DVDs con planos, o con mapas, o fotos, etc.(s)</t>
        </r>
      </text>
    </comment>
    <comment ref="T8" authorId="3" shapeId="0" xr:uid="{00000000-0006-0000-0000-00000E000000}">
      <text>
        <r>
          <rPr>
            <sz val="10"/>
            <color indexed="81"/>
            <rFont val="Tahoma"/>
            <family val="2"/>
          </rPr>
          <t>Nombre y cargo del funcionario que genera la información, con privilegios o competencia para administrar y disponer de su contenido.</t>
        </r>
        <r>
          <rPr>
            <sz val="11"/>
            <color indexed="81"/>
            <rFont val="Tahoma"/>
            <family val="2"/>
          </rPr>
          <t xml:space="preserve">
</t>
        </r>
      </text>
    </comment>
    <comment ref="U8" authorId="0" shapeId="0" xr:uid="{00000000-0006-0000-0000-00000F000000}">
      <text>
        <r>
          <rPr>
            <sz val="11"/>
            <color indexed="81"/>
            <rFont val="Tahoma"/>
            <family val="2"/>
          </rPr>
          <t xml:space="preserve">Derechos de Acceso: Se debe escribir el tipo de acceso que tiene autorizado el usuario a la información (L, E, B,T) donde cada letra significa:
(L) lectura, consulta.
(E) escritura, modificación.
(B) borrado, eliminación.
(T) todos los permisos
Estos campos del grupo acceso deben ser diligenciados de manera obligatoria, bajo el supuesto que cualquier activo de información debe tener como mínimo un usuario.
Esta columna se diligencia solamente para los tipos de Activo de información o software.
</t>
        </r>
      </text>
    </comment>
    <comment ref="X8" authorId="0" shapeId="0" xr:uid="{00000000-0006-0000-0000-000010000000}">
      <text>
        <r>
          <rPr>
            <sz val="11"/>
            <color indexed="81"/>
            <rFont val="Tahoma"/>
            <family val="2"/>
          </rPr>
          <t xml:space="preserve">Físico: nombre del sitio físico en donde se encuentra el activo, puede ser el nombre de una oficina, el nombre de un archivo, caja fuerte, escritorio, A-Z,  etc.  </t>
        </r>
      </text>
    </comment>
    <comment ref="Y8" authorId="0" shapeId="0" xr:uid="{00000000-0006-0000-0000-000011000000}">
      <text>
        <r>
          <rPr>
            <sz val="11"/>
            <color indexed="81"/>
            <rFont val="Tahoma"/>
            <family val="2"/>
          </rPr>
          <t>Electrónico: Si el activo de información esta almacenado en un medio digital o electrónico, se debe escribir el recurso en donde se encuentra el activo disponible, puede ser el nombre de un servidor de archivos, servidor de aplicaciones, computador de escritorio, base de datos, sistema de gestión documental, medio, cinta, etc.</t>
        </r>
      </text>
    </comment>
    <comment ref="Z8" authorId="2" shapeId="0" xr:uid="{FE210175-D0CB-4212-BABB-C33BEC17E892}">
      <text>
        <r>
          <rPr>
            <b/>
            <sz val="9"/>
            <color indexed="81"/>
            <rFont val="Tahoma"/>
            <family val="2"/>
          </rPr>
          <t>Campo de lista desplagable, se debe seleccionar si se trata el activo de TI- Infraestructura de tecnologías de iinformación o TO- Tecnologías de operación</t>
        </r>
      </text>
    </comment>
    <comment ref="AA8" authorId="2" shapeId="0" xr:uid="{CED20131-2025-4C5B-83CE-BFB1C801F5C7}">
      <text>
        <r>
          <rPr>
            <b/>
            <sz val="9"/>
            <color indexed="81"/>
            <rFont val="Tahoma"/>
            <family val="2"/>
          </rPr>
          <t>Campo que debe diligenciarse en caso en que el campo anterior tenga un valor de "SI", y se debe indicar la url en donde se puede tener acceso al activo de información.</t>
        </r>
      </text>
    </comment>
    <comment ref="AB8" authorId="3" shapeId="0" xr:uid="{00000000-0006-0000-0000-000012000000}">
      <text>
        <r>
          <rPr>
            <sz val="11"/>
            <color indexed="81"/>
            <rFont val="Tahoma"/>
            <family val="2"/>
          </rPr>
          <t>Frecuencia con que se genera, actualiza, o modifica la información. Puede ser: Diaria, semanal, quincenal, mensual, trimestral, semestral,etc.</t>
        </r>
      </text>
    </comment>
    <comment ref="AC8" authorId="3" shapeId="0" xr:uid="{00000000-0006-0000-0000-000013000000}">
      <text>
        <r>
          <rPr>
            <sz val="11"/>
            <color indexed="81"/>
            <rFont val="Tahoma"/>
            <family val="2"/>
          </rPr>
          <t>Desde qué fecha se cuenta con la información.
El formato es: dd/mm/AAAA
se debe colocar el separador /.</t>
        </r>
      </text>
    </comment>
    <comment ref="AD8" authorId="0" shapeId="0" xr:uid="{00000000-0006-0000-0000-000014000000}">
      <text>
        <r>
          <rPr>
            <sz val="11"/>
            <color indexed="81"/>
            <rFont val="Tahoma"/>
            <family val="2"/>
          </rPr>
          <t xml:space="preserve">El formato es: dd/mm/AAAA
se debe colocar el separador /.
</t>
        </r>
      </text>
    </comment>
    <comment ref="AE8" authorId="0" shapeId="0" xr:uid="{00000000-0006-0000-0000-000015000000}">
      <text>
        <r>
          <rPr>
            <sz val="11"/>
            <color indexed="81"/>
            <rFont val="Tahoma"/>
            <family val="2"/>
          </rPr>
          <t xml:space="preserve">El activo de información contiene, almacena, conserva, o guarda Datos Personales?: Si o No
</t>
        </r>
      </text>
    </comment>
    <comment ref="AG8" authorId="0" shapeId="0" xr:uid="{00000000-0006-0000-0000-000016000000}">
      <text>
        <r>
          <rPr>
            <sz val="10"/>
            <color indexed="81"/>
            <rFont val="Tahoma"/>
            <family val="2"/>
          </rPr>
          <t xml:space="preserve">Si la respuesta en la anterior columna fue SI, se diligencia esta columna, de lo contario No.
Según ley 1581  los Datos Personales se  clasifican en: públicos, semiprivados, privados. Seleccionar  una opción.
</t>
        </r>
        <r>
          <rPr>
            <b/>
            <sz val="10"/>
            <color indexed="81"/>
            <rFont val="Tahoma"/>
            <family val="2"/>
          </rPr>
          <t>Dato público</t>
        </r>
        <r>
          <rPr>
            <sz val="10"/>
            <color indexed="81"/>
            <rFont val="Tahoma"/>
            <family val="2"/>
          </rPr>
          <t xml:space="preserve">: 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
</t>
        </r>
        <r>
          <rPr>
            <b/>
            <sz val="10"/>
            <color indexed="81"/>
            <rFont val="Tahoma"/>
            <family val="2"/>
          </rPr>
          <t>Dato semiprivado:</t>
        </r>
        <r>
          <rPr>
            <sz val="10"/>
            <color indexed="81"/>
            <rFont val="Tahoma"/>
            <family val="2"/>
          </rPr>
          <t xml:space="preserve">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t>
        </r>
        <r>
          <rPr>
            <b/>
            <sz val="10"/>
            <color indexed="81"/>
            <rFont val="Tahoma"/>
            <family val="2"/>
          </rPr>
          <t>Dato privado</t>
        </r>
        <r>
          <rPr>
            <sz val="10"/>
            <color indexed="81"/>
            <rFont val="Tahoma"/>
            <family val="2"/>
          </rPr>
          <t xml:space="preserve">: Es el dato que por su naturaleza íntima o reservada sólo es relevante para el titular.
</t>
        </r>
      </text>
    </comment>
    <comment ref="AH8" authorId="4" shapeId="0" xr:uid="{00000000-0006-0000-0000-000017000000}">
      <text>
        <r>
          <rPr>
            <sz val="10"/>
            <color indexed="81"/>
            <rFont val="Tahoma"/>
            <family val="2"/>
          </rPr>
          <t xml:space="preserve">Seleccionar  una opción según ley 1712: 
</t>
        </r>
        <r>
          <rPr>
            <b/>
            <sz val="10"/>
            <color indexed="81"/>
            <rFont val="Tahoma"/>
            <family val="2"/>
          </rPr>
          <t>Publica</t>
        </r>
        <r>
          <rPr>
            <sz val="10"/>
            <color indexed="81"/>
            <rFont val="Tahoma"/>
            <family val="2"/>
          </rPr>
          <t xml:space="preserve">: Es toda información que un sujeto obligado genere, obtenga, adquiera, o controle en su calidad de tal. </t>
        </r>
        <r>
          <rPr>
            <b/>
            <sz val="10"/>
            <color indexed="81"/>
            <rFont val="Tahoma"/>
            <family val="2"/>
          </rPr>
          <t>Toda información en posesión, bajo control o custodia de un sujeto obligado es pública y no podrá ser reservada o limitada sino por disposición constitucional o legal</t>
        </r>
        <r>
          <rPr>
            <sz val="10"/>
            <color indexed="81"/>
            <rFont val="Tahoma"/>
            <family val="2"/>
          </rPr>
          <t xml:space="preserve">.
</t>
        </r>
        <r>
          <rPr>
            <b/>
            <sz val="10"/>
            <color indexed="81"/>
            <rFont val="Tahoma"/>
            <family val="2"/>
          </rPr>
          <t>Clasificada</t>
        </r>
        <r>
          <rPr>
            <sz val="10"/>
            <color indexed="81"/>
            <rFont val="Tahoma"/>
            <family val="2"/>
          </rPr>
          <t>: Es 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t>
        </r>
        <r>
          <rPr>
            <b/>
            <sz val="10"/>
            <color indexed="81"/>
            <rFont val="Tahoma"/>
            <family val="2"/>
          </rPr>
          <t xml:space="preserve"> El acceso a la información pública clasificada podrá ser rechazado o denegado de manera motivada y </t>
        </r>
        <r>
          <rPr>
            <b/>
            <u/>
            <sz val="10"/>
            <color indexed="81"/>
            <rFont val="Tahoma"/>
            <family val="2"/>
          </rPr>
          <t>por escrito</t>
        </r>
        <r>
          <rPr>
            <b/>
            <sz val="10"/>
            <color indexed="81"/>
            <rFont val="Tahoma"/>
            <family val="2"/>
          </rPr>
          <t>, siempre que el acceso pudiere causar un daño a los siguientes derechos: derecho a Ia intimidad, a Ia vida, Ia salud o Ia seguridad y los secretos comerciales, industriales y profesionales</t>
        </r>
        <r>
          <rPr>
            <sz val="10"/>
            <color indexed="81"/>
            <rFont val="Tahoma"/>
            <family val="2"/>
          </rPr>
          <t xml:space="preserve">.
</t>
        </r>
        <r>
          <rPr>
            <b/>
            <sz val="10"/>
            <color indexed="81"/>
            <rFont val="Tahoma"/>
            <family val="2"/>
          </rPr>
          <t>Reservad</t>
        </r>
        <r>
          <rPr>
            <sz val="10"/>
            <color indexed="81"/>
            <rFont val="Tahoma"/>
            <family val="2"/>
          </rPr>
          <t xml:space="preserve">: Es la información que estando en poder o custodia de un sujeto obligado en su calidad de tal, es exceptuada de acceso a la ciudadanía por daño a intereses públicos y bajo cumplimiento de la totalidad de los requisitos consagrados en el artículo 19 de la ley 1712. </t>
        </r>
        <r>
          <rPr>
            <b/>
            <sz val="10"/>
            <color indexed="81"/>
            <rFont val="Tahoma"/>
            <family val="2"/>
          </rPr>
          <t xml:space="preserve">El acceso denegado a la información pública reservada podrá ser rechazado o denegado de manera motivada y </t>
        </r>
        <r>
          <rPr>
            <b/>
            <u/>
            <sz val="10"/>
            <color indexed="81"/>
            <rFont val="Tahoma"/>
            <family val="2"/>
          </rPr>
          <t>por escrito</t>
        </r>
        <r>
          <rPr>
            <b/>
            <sz val="10"/>
            <color indexed="81"/>
            <rFont val="Tahoma"/>
            <family val="2"/>
          </rPr>
          <t xml:space="preserve"> en las siguientes circunstancias, siempre que dicho acceso estuviere expresamente prohibido por una norma legal o constitucional: defensa y seguridad nacional, seguridad publica, relaciones internacionales, prevenci6n, investigación y persecución de los delitos, debido proceso y Ia igualdad de las partes en los procesos judiciales, administración efectiva de Ia justicia, derechos de Ia infancia y Ia adolescencia, estabilidad macroeconómica y financiera del país, satud publica.</t>
        </r>
        <r>
          <rPr>
            <sz val="10"/>
            <color indexed="81"/>
            <rFont val="Tahoma"/>
            <family val="2"/>
          </rPr>
          <t xml:space="preserve">
</t>
        </r>
      </text>
    </comment>
    <comment ref="AI8" authorId="3" shapeId="0" xr:uid="{00000000-0006-0000-0000-000018000000}">
      <text>
        <r>
          <rPr>
            <sz val="9"/>
            <color indexed="81"/>
            <rFont val="Tahoma"/>
            <family val="2"/>
          </rPr>
          <t>La identificación de la excepción que, dentro de las previstas en los artículos 18 y 19 de la Ley 1712 de 2014, cobija la calificación de información reservada o clasificada.</t>
        </r>
      </text>
    </comment>
    <comment ref="AJ8" authorId="3" shapeId="0" xr:uid="{00000000-0006-0000-0000-000019000000}">
      <text>
        <r>
          <rPr>
            <sz val="9"/>
            <color indexed="81"/>
            <rFont val="Tahoma"/>
            <family val="2"/>
          </rPr>
          <t xml:space="preserve">El fundamento constitucional o legal que justifican la clasificación o reserva, señalando expresamente la norma, artículo, inciso o párrafo que la ampara
</t>
        </r>
      </text>
    </comment>
    <comment ref="AK8" authorId="3" shapeId="0" xr:uid="{00000000-0006-0000-0000-00001A000000}">
      <text>
        <r>
          <rPr>
            <sz val="9"/>
            <color indexed="81"/>
            <rFont val="Tahoma"/>
            <family val="2"/>
          </rPr>
          <t xml:space="preserve">Mención de la norma jurídica que sirve como fundamento jurídico para la clasificación o reserva de la información
</t>
        </r>
      </text>
    </comment>
    <comment ref="AL8" authorId="3" shapeId="0" xr:uid="{00000000-0006-0000-0000-00001B000000}">
      <text>
        <r>
          <rPr>
            <sz val="9"/>
            <color indexed="81"/>
            <rFont val="Tahoma"/>
            <family val="2"/>
          </rPr>
          <t xml:space="preserve">Según sea integral o parcial la calificación, las partes o secciones clasificadas o reservadas
</t>
        </r>
      </text>
    </comment>
    <comment ref="AM8" authorId="3" shapeId="0" xr:uid="{00000000-0006-0000-0000-00001C000000}">
      <text>
        <r>
          <rPr>
            <sz val="9"/>
            <color indexed="81"/>
            <rFont val="Tahoma"/>
            <family val="2"/>
          </rPr>
          <t xml:space="preserve">Fecha de la calificación de la información clasificada o reservada 
</t>
        </r>
      </text>
    </comment>
    <comment ref="AN8" authorId="3" shapeId="0" xr:uid="{00000000-0006-0000-0000-00001D000000}">
      <text>
        <r>
          <rPr>
            <b/>
            <sz val="9"/>
            <color indexed="81"/>
            <rFont val="Tahoma"/>
            <family val="2"/>
          </rPr>
          <t>El tiempo que cobija la clasificación o reserva</t>
        </r>
        <r>
          <rPr>
            <sz val="9"/>
            <color indexed="81"/>
            <rFont val="Tahoma"/>
            <family val="2"/>
          </rPr>
          <t xml:space="preserve">
</t>
        </r>
      </text>
    </comment>
    <comment ref="AO8" authorId="0" shapeId="0" xr:uid="{00000000-0006-0000-0000-00001E000000}">
      <text>
        <r>
          <rPr>
            <sz val="9"/>
            <color indexed="81"/>
            <rFont val="Tahoma"/>
            <family val="2"/>
          </rPr>
          <t xml:space="preserve">
</t>
        </r>
        <r>
          <rPr>
            <b/>
            <sz val="10"/>
            <color indexed="81"/>
            <rFont val="Tahoma"/>
            <family val="2"/>
          </rPr>
          <t>Confidencialidad:</t>
        </r>
        <r>
          <rPr>
            <sz val="10"/>
            <color indexed="81"/>
            <rFont val="Tahoma"/>
            <family val="2"/>
          </rPr>
          <t xml:space="preserve"> Impacto que se tendría si el activo de información fuera accedido por personas no autorizadas: 
</t>
        </r>
        <r>
          <rPr>
            <b/>
            <sz val="10"/>
            <color indexed="81"/>
            <rFont val="Tahoma"/>
            <family val="2"/>
          </rPr>
          <t>1=Datos Abiertos:</t>
        </r>
        <r>
          <rPr>
            <sz val="10"/>
            <color indexed="81"/>
            <rFont val="Tahoma"/>
            <family val="2"/>
          </rPr>
          <t xml:space="preserve"> Información de interés general y puede ser de conocimiento de cualquier persona, dentro y fuera de la entidad, pero no se ha publicado en el sitio web y no implica daños a terceros ni a las actividades y procesos de la entidad. 
</t>
        </r>
        <r>
          <rPr>
            <b/>
            <sz val="10"/>
            <color indexed="81"/>
            <rFont val="Tahoma"/>
            <family val="2"/>
          </rPr>
          <t>2=Pública:</t>
        </r>
        <r>
          <rPr>
            <sz val="10"/>
            <color indexed="81"/>
            <rFont val="Tahoma"/>
            <family val="2"/>
          </rPr>
          <t xml:space="preserve"> Es el dato calificado como tal según los mandatos de la ley o de la Constitución Política y todos aquellos que no sean semiprivados o privados, de conformidad con la ley 1266 de 2008. Son públicos, entre otros, los datos contenidos en documentos públicos, sentencias judiciales debidamente ejecutoriadas que no estén sometidos a reserva y los relativos al estado civil de las personas. 
</t>
        </r>
        <r>
          <rPr>
            <b/>
            <sz val="10"/>
            <color indexed="81"/>
            <rFont val="Tahoma"/>
            <family val="2"/>
          </rPr>
          <t>3=Pública Clasificada</t>
        </r>
        <r>
          <rPr>
            <sz val="10"/>
            <color indexed="81"/>
            <rFont val="Tahoma"/>
            <family val="2"/>
          </rPr>
          <t xml:space="preserve">: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 2014. 
</t>
        </r>
        <r>
          <rPr>
            <b/>
            <sz val="10"/>
            <color indexed="81"/>
            <rFont val="Tahoma"/>
            <family val="2"/>
          </rPr>
          <t>4=Publica Reservada:</t>
        </r>
        <r>
          <rPr>
            <sz val="10"/>
            <color indexed="81"/>
            <rFont val="Tahoma"/>
            <family val="2"/>
          </rPr>
          <t xml:space="preserve"> Solo tendrán carácter reservado las informaciones y documentos expresamente sometidos a reserva por la Constitución o la ley, y en especial: los protegidos por el secreto comercial o industrial, los relacionados con la defensa o seguridad nacionales, los amparados por el secreto profesional, los que involucren derechos a la privacidad e intimidad de las personas, incluidas en las hojas de vida, la historia laboral y los expedientes pensionales, los datos genéticos humanos  y demás registros de personal que obren en los archivos de las instituciones públicas o privadas, así como la historia clínica, los relativos a las condiciones financieras de las operaciones de crédito público y tesorería que realice la nación.
Si la clasificación es Datos abiertos o Publica  la confidencialidad podría ser 1 o 2, si la clasificación  es Publica Clasificada la confidencialidad seria 3. Si la clasificación  es Publica Reservada la confidencialidad seria 4.
1 -Datos Abiertos
2 -Pública
3 -Pública Clasificada
4 -Publica Reservada</t>
        </r>
      </text>
    </comment>
    <comment ref="AQ8" authorId="1" shapeId="0" xr:uid="{00000000-0006-0000-0000-00001F000000}">
      <text>
        <r>
          <rPr>
            <b/>
            <sz val="10"/>
            <color indexed="81"/>
            <rFont val="Tahoma"/>
            <family val="2"/>
          </rPr>
          <t>Integridad:</t>
        </r>
        <r>
          <rPr>
            <sz val="10"/>
            <color indexed="81"/>
            <rFont val="Tahoma"/>
            <family val="2"/>
          </rPr>
          <t xml:space="preserve"> Impacto que se tendría si la exactitud y estado completo de la información y métodos de procesamiento fuera alterado: 4=La información es base para la toma de decisiones estratégicas de alto nivel administrativo o técnico o es fundamental para salvaguardar la integridad de los individuos de la organización, 3=Es aquella en la cual se basan las decisiones de la operación del negocio, su modificación no autorizada reviste un impacto directo sobre la misión del Ministerio de Vivienda Ciudad y Territorio. 2=Es aquella en la cual se basan las decisiones de la operación del proceso, su modificación no autorizada impacta el proceso. 1=La modificación no autorizada representa una pérdida insignificante para el proceso.
4 - Muy Alto
3 - Alto
2 - Medio
1 - Bajo
</t>
        </r>
      </text>
    </comment>
    <comment ref="AS8" authorId="1" shapeId="0" xr:uid="{00000000-0006-0000-0000-000020000000}">
      <text>
        <r>
          <rPr>
            <b/>
            <sz val="10"/>
            <color indexed="81"/>
            <rFont val="Tahoma"/>
            <family val="2"/>
          </rPr>
          <t xml:space="preserve">Disponibilidad: </t>
        </r>
        <r>
          <rPr>
            <sz val="10"/>
            <color indexed="81"/>
            <rFont val="Tahoma"/>
            <family val="2"/>
          </rPr>
          <t>Impacto que se tendría si los usuarios autorizados no tuvieran acceso a los activos de  información en el momento que lo requieran:  4=El tiempo máximo para recuperar la información y volver a iniciar el procesamiento es menor a un día, 3=El tiempo máximo para recuperar la información y volver a iniciar el procesamiento debe ser menor a tres días., 2=El tiempo máximo para recuperar la información y volver a iniciar el procesamiento debe ser menor a una semana., 1=El tiempo de recuperación de la información no es inmediato, puede esperar, por lo menos, una semana sin traer consecuencia alguna . 
4-Muy Alto
3-Alto
2-Medio
1-Bajo</t>
        </r>
        <r>
          <rPr>
            <b/>
            <sz val="9"/>
            <color indexed="81"/>
            <rFont val="Tahoma"/>
            <family val="2"/>
          </rPr>
          <t xml:space="preserve">
</t>
        </r>
      </text>
    </comment>
    <comment ref="AV8" authorId="0" shapeId="0" xr:uid="{00000000-0006-0000-0000-000021000000}">
      <text>
        <r>
          <rPr>
            <b/>
            <sz val="10"/>
            <color indexed="81"/>
            <rFont val="Tahoma"/>
            <family val="2"/>
          </rPr>
          <t>Criticidad del Activo o Total Promedio:</t>
        </r>
        <r>
          <rPr>
            <sz val="10"/>
            <color indexed="81"/>
            <rFont val="Tahoma"/>
            <family val="2"/>
          </rPr>
          <t xml:space="preserve"> Calculo automático obtenido de las 3 columnas anteriores, corresponde al valor que tiene el activo de información para la institución, este valor representa su criticidad. 4 =El valor de activo es Muy Alto, es decir es considerado muy importante para la gestión de la información del Ministerio, apoya notablemente  la toma de decisiones y erl cumplimiento de Objetivos Misionales, 3=El valor de activo es Alto, es decir es considerado  importante para la gestión de la información del Ministerio, apoya el cumplimiento de los objetivos de la Institución, 2=El valor de activo es  medianamente importante para la gestión de la información en el Ministerio, apoya el cumplimiento de objetivos del Proceso, 1=El valor de activo es Bajo, Se considera bajo el aporte del activo en las actividades de la gestión de información en el Ministerio, apoya levemente el cumplimiento de objetivos del Proceso o no apoya  ningún objetivo.
4 -Muy Alto
3 -Alto
2 -Medio
1 - Bajo
Esta columna No se diligencia. El resultado es automático.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NUBYASMEDQUI</author>
  </authors>
  <commentList>
    <comment ref="E89" authorId="0" shapeId="0" xr:uid="{00000000-0006-0000-0400-000002000000}">
      <text>
        <r>
          <rPr>
            <b/>
            <sz val="9"/>
            <color indexed="81"/>
            <rFont val="Tahoma"/>
            <family val="2"/>
          </rPr>
          <t>Políticas de Seguridad de la Información</t>
        </r>
        <r>
          <rPr>
            <sz val="9"/>
            <color indexed="81"/>
            <rFont val="Tahoma"/>
            <family val="2"/>
          </rPr>
          <t xml:space="preserve">
</t>
        </r>
      </text>
    </comment>
    <comment ref="E98" authorId="0" shapeId="0" xr:uid="{00000000-0006-0000-0400-000003000000}">
      <text>
        <r>
          <rPr>
            <b/>
            <sz val="9"/>
            <color indexed="81"/>
            <rFont val="Tahoma"/>
            <family val="2"/>
          </rPr>
          <t>No esté el proyecto como tipo documental</t>
        </r>
      </text>
    </comment>
    <comment ref="E131" authorId="0" shapeId="0" xr:uid="{00000000-0006-0000-0400-000004000000}">
      <text>
        <r>
          <rPr>
            <b/>
            <sz val="9"/>
            <color rgb="FF000000"/>
            <rFont val="Tahoma"/>
            <family val="2"/>
          </rPr>
          <t>Plan de Mejoramiento Integral de Barrios</t>
        </r>
      </text>
    </comment>
    <comment ref="E212" authorId="0" shapeId="0" xr:uid="{00000000-0006-0000-0400-000005000000}">
      <text>
        <r>
          <rPr>
            <b/>
            <sz val="9"/>
            <color indexed="81"/>
            <rFont val="Tahoma"/>
            <family val="2"/>
          </rPr>
          <t>Proyectos de Ley</t>
        </r>
      </text>
    </comment>
    <comment ref="E283" authorId="0" shapeId="0" xr:uid="{00000000-0006-0000-0400-000006000000}">
      <text>
        <r>
          <rPr>
            <b/>
            <sz val="9"/>
            <color indexed="81"/>
            <rFont val="Tahoma"/>
            <family val="2"/>
          </rPr>
          <t>Proyectos de Ley
FORMULACION DE POLITICAS - INSTRUMENTACION NORMATIVA</t>
        </r>
      </text>
    </comment>
    <comment ref="E287" authorId="0" shapeId="0" xr:uid="{00000000-0006-0000-0400-000007000000}">
      <text>
        <r>
          <rPr>
            <b/>
            <sz val="9"/>
            <color indexed="81"/>
            <rFont val="Tahoma"/>
            <family val="2"/>
          </rPr>
          <t>Proyectos de Ley
FORMULACION DE POLITICAS - INSTRUMENTACION NORMATIVA</t>
        </r>
      </text>
    </comment>
    <comment ref="E298" authorId="0" shapeId="0" xr:uid="{00000000-0006-0000-0400-000008000000}">
      <text>
        <r>
          <rPr>
            <b/>
            <sz val="9"/>
            <color indexed="81"/>
            <rFont val="Tahoma"/>
            <family val="2"/>
          </rPr>
          <t>Proyectos de Ley
FORMULACION DE POLITICAS - INSTRUMENTACION NORMATIVA</t>
        </r>
      </text>
    </comment>
    <comment ref="E302" authorId="0" shapeId="0" xr:uid="{00000000-0006-0000-0400-000009000000}">
      <text>
        <r>
          <rPr>
            <b/>
            <sz val="9"/>
            <color indexed="81"/>
            <rFont val="Tahoma"/>
            <family val="2"/>
          </rPr>
          <t>Proyectos de Ley
FORMULACION DE POLITICAS - INSTRUMENTACION NORMATIVA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NUBYASMEDQUI</author>
    <author>Autor</author>
    <author>Gloria Patricia Briceno Otalora</author>
  </authors>
  <commentList>
    <comment ref="AB5" authorId="0" shapeId="0" xr:uid="{00000000-0006-0000-0100-000001000000}">
      <text>
        <r>
          <rPr>
            <b/>
            <sz val="9"/>
            <color indexed="81"/>
            <rFont val="Tahoma"/>
            <family val="2"/>
          </rPr>
          <t>Política en Agua y saneamiento Básico</t>
        </r>
      </text>
    </comment>
    <comment ref="AE5" authorId="0" shapeId="0" xr:uid="{00000000-0006-0000-0100-000002000000}">
      <text>
        <r>
          <rPr>
            <b/>
            <sz val="9"/>
            <color indexed="81"/>
            <rFont val="Tahoma"/>
            <family val="2"/>
          </rPr>
          <t>Plan Nacional de Desarrollo</t>
        </r>
      </text>
    </comment>
    <comment ref="AR5" authorId="0" shapeId="0" xr:uid="{00000000-0006-0000-0100-000003000000}">
      <text>
        <r>
          <rPr>
            <b/>
            <sz val="9"/>
            <color indexed="81"/>
            <rFont val="Tahoma"/>
            <family val="2"/>
          </rPr>
          <t>- Copia de comunicaciones oficiales.
- Acta cierre anual de consecutivo.
- Listado de números radicados anulados.</t>
        </r>
      </text>
    </comment>
    <comment ref="AT5" authorId="0" shapeId="0" xr:uid="{00000000-0006-0000-0100-000004000000}">
      <text>
        <r>
          <rPr>
            <b/>
            <sz val="9"/>
            <color indexed="81"/>
            <rFont val="Tahoma"/>
            <family val="2"/>
          </rPr>
          <t>Consecutivo de entrada de almacén</t>
        </r>
      </text>
    </comment>
    <comment ref="F6" authorId="0" shapeId="0" xr:uid="{00000000-0006-0000-0100-000005000000}">
      <text>
        <r>
          <rPr>
            <b/>
            <sz val="9"/>
            <color indexed="81"/>
            <rFont val="Tahoma"/>
            <family val="2"/>
          </rPr>
          <t>RES. 0593 DEL 
28/08/2019</t>
        </r>
      </text>
    </comment>
    <comment ref="P6" authorId="0" shapeId="0" xr:uid="{00000000-0006-0000-0100-000006000000}">
      <text>
        <r>
          <rPr>
            <b/>
            <sz val="9"/>
            <color indexed="81"/>
            <rFont val="Tahoma"/>
            <family val="2"/>
          </rPr>
          <t>Política de Conservación de Backups</t>
        </r>
      </text>
    </comment>
    <comment ref="AB6" authorId="0" shapeId="0" xr:uid="{00000000-0006-0000-0100-000007000000}">
      <text>
        <r>
          <rPr>
            <sz val="9"/>
            <color indexed="81"/>
            <rFont val="Tahoma"/>
            <family val="2"/>
          </rPr>
          <t>Proyectos de Ley</t>
        </r>
      </text>
    </comment>
    <comment ref="AF6" authorId="0" shapeId="0" xr:uid="{00000000-0006-0000-0100-000008000000}">
      <text>
        <r>
          <rPr>
            <b/>
            <sz val="9"/>
            <color indexed="81"/>
            <rFont val="Tahoma"/>
            <family val="2"/>
          </rPr>
          <t>Falta tipo documental principal</t>
        </r>
      </text>
    </comment>
    <comment ref="P7" authorId="0" shapeId="0" xr:uid="{00000000-0006-0000-0100-000009000000}">
      <text>
        <r>
          <rPr>
            <b/>
            <sz val="9"/>
            <color indexed="81"/>
            <rFont val="Tahoma"/>
            <family val="2"/>
          </rPr>
          <t>No esté el proyecto como tipo documental</t>
        </r>
      </text>
    </comment>
    <comment ref="Y7" authorId="0" shapeId="0" xr:uid="{00000000-0006-0000-0100-00000A000000}">
      <text>
        <r>
          <rPr>
            <b/>
            <sz val="9"/>
            <color indexed="81"/>
            <rFont val="Tahoma"/>
            <family val="2"/>
          </rPr>
          <t>CESIÓN A TÍTULO GRATUITO - (Artículo 2 de la Ley 1001 de 2005 Derogado Tácitamente por la Ley 1955 de 2019)</t>
        </r>
      </text>
    </comment>
    <comment ref="AF7" authorId="0" shapeId="0" xr:uid="{00000000-0006-0000-0100-00000B000000}">
      <text>
        <r>
          <rPr>
            <b/>
            <sz val="9"/>
            <color indexed="81"/>
            <rFont val="Tahoma"/>
            <family val="2"/>
          </rPr>
          <t>Falta tipo documental principal</t>
        </r>
      </text>
    </comment>
    <comment ref="Y8" authorId="0" shapeId="0" xr:uid="{00000000-0006-0000-0100-00000D000000}">
      <text>
        <r>
          <rPr>
            <b/>
            <sz val="9"/>
            <color indexed="81"/>
            <rFont val="Tahoma"/>
            <family val="2"/>
          </rPr>
          <t>CESIÓN A TÍTULO GRATUITO DE BIENES DE USO PÚBLICO Y/O ZONAS DE CESIÓN - (Artículo 6o de Ley 1001 de 2005)</t>
        </r>
      </text>
    </comment>
    <comment ref="AL8" authorId="0" shapeId="0" xr:uid="{00000000-0006-0000-0100-00000E000000}">
      <text>
        <r>
          <rPr>
            <b/>
            <sz val="9"/>
            <color indexed="81"/>
            <rFont val="Tahoma"/>
            <family val="2"/>
          </rPr>
          <t>Esta serie, subserie y tipos documentales no surgen cambios</t>
        </r>
      </text>
    </comment>
    <comment ref="G9" authorId="0" shapeId="0" xr:uid="{00000000-0006-0000-0100-00000F000000}">
      <text>
        <r>
          <rPr>
            <b/>
            <sz val="9"/>
            <color indexed="81"/>
            <rFont val="Tahoma"/>
            <family val="2"/>
          </rPr>
          <t>RES. 0593 DEL 
28/08/2019</t>
        </r>
      </text>
    </comment>
    <comment ref="L9" authorId="0" shapeId="0" xr:uid="{00000000-0006-0000-0100-000010000000}">
      <text>
        <r>
          <rPr>
            <b/>
            <sz val="9"/>
            <color indexed="81"/>
            <rFont val="Tahoma"/>
            <family val="2"/>
          </rPr>
          <t>Resolución???</t>
        </r>
        <r>
          <rPr>
            <sz val="9"/>
            <color indexed="81"/>
            <rFont val="Tahoma"/>
            <family val="2"/>
          </rPr>
          <t xml:space="preserve">
</t>
        </r>
      </text>
    </comment>
    <comment ref="Y9" authorId="0" shapeId="0" xr:uid="{00000000-0006-0000-0100-000011000000}">
      <text>
        <r>
          <rPr>
            <b/>
            <sz val="9"/>
            <color indexed="81"/>
            <rFont val="Tahoma"/>
            <family val="2"/>
          </rPr>
          <t>Enajenación a Ocupantes - Artículo 3o de la Ley 1001 de 2005 derogado tácitamente por el Artículo 277 de la Ley 1955 de 2019)</t>
        </r>
      </text>
    </comment>
    <comment ref="AJ9" authorId="1" shapeId="0" xr:uid="{00000000-0006-0000-0100-000012000000}">
      <text>
        <r>
          <rPr>
            <sz val="9"/>
            <color indexed="81"/>
            <rFont val="Tahoma"/>
            <family val="2"/>
          </rPr>
          <t>PROCEDIMIENTO: ELABORACIÓN
DE PROYECTOS NORMATIVOS</t>
        </r>
      </text>
    </comment>
    <comment ref="AC10" authorId="1" shapeId="0" xr:uid="{00000000-0006-0000-0100-000013000000}">
      <text>
        <r>
          <rPr>
            <b/>
            <sz val="9"/>
            <color indexed="81"/>
            <rFont val="Tahoma"/>
            <family val="2"/>
          </rPr>
          <t>FORMULACI</t>
        </r>
        <r>
          <rPr>
            <sz val="9"/>
            <color indexed="81"/>
            <rFont val="Tahoma"/>
            <family val="2"/>
          </rPr>
          <t>ON DE POLITICAS - INSTRUMENTACION NORMATIVA</t>
        </r>
      </text>
    </comment>
    <comment ref="AT10" authorId="0" shapeId="0" xr:uid="{00000000-0006-0000-0100-000014000000}">
      <text>
        <r>
          <rPr>
            <b/>
            <sz val="9"/>
            <color indexed="81"/>
            <rFont val="Tahoma"/>
            <family val="2"/>
          </rPr>
          <t>Inventario General de Bienes</t>
        </r>
      </text>
    </comment>
    <comment ref="L11" authorId="0" shapeId="0" xr:uid="{00000000-0006-0000-0100-000015000000}">
      <text>
        <r>
          <rPr>
            <b/>
            <sz val="9"/>
            <color indexed="81"/>
            <rFont val="Tahoma"/>
            <family val="2"/>
          </rPr>
          <t>Políticas de Seguridad de la Información</t>
        </r>
        <r>
          <rPr>
            <sz val="9"/>
            <color indexed="81"/>
            <rFont val="Tahoma"/>
            <family val="2"/>
          </rPr>
          <t xml:space="preserve">
</t>
        </r>
      </text>
    </comment>
    <comment ref="Y11" authorId="2" shapeId="0" xr:uid="{00000000-0006-0000-0100-000016000000}">
      <text>
        <r>
          <rPr>
            <b/>
            <sz val="9"/>
            <color indexed="81"/>
            <rFont val="Tahoma"/>
            <family val="2"/>
          </rPr>
          <t>Gloria Patricia Briceño Otalora:</t>
        </r>
        <r>
          <rPr>
            <sz val="9"/>
            <color indexed="81"/>
            <rFont val="Tahoma"/>
            <family val="2"/>
          </rPr>
          <t xml:space="preserve">
PROCESO TRANSFERENCIA DE DOMINIO - (Artículo 10o del Decreto 554 de 2003)</t>
        </r>
      </text>
    </comment>
    <comment ref="AT11" authorId="0" shapeId="0" xr:uid="{00000000-0006-0000-0100-000017000000}">
      <text>
        <r>
          <rPr>
            <b/>
            <sz val="9"/>
            <color indexed="81"/>
            <rFont val="Tahoma"/>
            <family val="2"/>
          </rPr>
          <t>Plan de Compras</t>
        </r>
      </text>
    </comment>
    <comment ref="L12" authorId="0" shapeId="0" xr:uid="{00000000-0006-0000-0100-000018000000}">
      <text>
        <r>
          <rPr>
            <b/>
            <sz val="9"/>
            <color indexed="81"/>
            <rFont val="Tahoma"/>
            <family val="2"/>
          </rPr>
          <t>Plan Estratégico TIC</t>
        </r>
      </text>
    </comment>
    <comment ref="Y12" authorId="0" shapeId="0" xr:uid="{00000000-0006-0000-0100-000019000000}">
      <text>
        <r>
          <rPr>
            <b/>
            <sz val="9"/>
            <color indexed="81"/>
            <rFont val="Tahoma"/>
            <family val="2"/>
          </rPr>
          <t>Programa Nacional de Titulación - (artículo 2 de la Ley 1001 de 2005)</t>
        </r>
      </text>
    </comment>
    <comment ref="AR12" authorId="0" shapeId="0" xr:uid="{00000000-0006-0000-0100-00001B000000}">
      <text>
        <r>
          <rPr>
            <b/>
            <sz val="9"/>
            <color indexed="81"/>
            <rFont val="Tahoma"/>
            <family val="2"/>
          </rPr>
          <t>Inventarios Documentales</t>
        </r>
      </text>
    </comment>
    <comment ref="N13" authorId="0" shapeId="0" xr:uid="{00000000-0006-0000-0100-00001C000000}">
      <text>
        <r>
          <rPr>
            <b/>
            <sz val="9"/>
            <color rgb="FF000000"/>
            <rFont val="Tahoma"/>
            <family val="2"/>
          </rPr>
          <t>Plan de Mejoramiento Integral de Barrios</t>
        </r>
      </text>
    </comment>
    <comment ref="L19" authorId="0" shapeId="0" xr:uid="{00000000-0006-0000-0100-00001D000000}">
      <text>
        <r>
          <rPr>
            <b/>
            <sz val="9"/>
            <color indexed="81"/>
            <rFont val="Tahoma"/>
            <family val="2"/>
          </rPr>
          <t>Política de Conservación de Backups</t>
        </r>
      </text>
    </comment>
    <comment ref="AR22" authorId="0" shapeId="0" xr:uid="{00000000-0006-0000-0100-00001E000000}">
      <text>
        <r>
          <rPr>
            <b/>
            <sz val="9"/>
            <color indexed="81"/>
            <rFont val="Tahoma"/>
            <family val="2"/>
          </rPr>
          <t>Transferencias primarias</t>
        </r>
      </text>
    </comment>
    <comment ref="AR23" authorId="0" shapeId="0" xr:uid="{00000000-0006-0000-0100-000020000000}">
      <text>
        <r>
          <rPr>
            <b/>
            <sz val="9"/>
            <color indexed="81"/>
            <rFont val="Tahoma"/>
            <family val="2"/>
          </rPr>
          <t>Transferencias secundarias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NUBYASMEDQUI</author>
    <author>Autor</author>
    <author>Gloria Patricia Briceno Otalora</author>
  </authors>
  <commentList>
    <comment ref="J2" authorId="0" shapeId="0" xr:uid="{00000000-0006-0000-0600-000001000000}">
      <text>
        <r>
          <rPr>
            <b/>
            <sz val="9"/>
            <color indexed="81"/>
            <rFont val="Tahoma"/>
            <family val="2"/>
          </rPr>
          <t>RES. 0756 DEL 14/11/2017</t>
        </r>
      </text>
    </comment>
    <comment ref="O2" authorId="0" shapeId="0" xr:uid="{00000000-0006-0000-0600-000002000000}">
      <text>
        <r>
          <rPr>
            <b/>
            <sz val="9"/>
            <color indexed="81"/>
            <rFont val="Tahoma"/>
            <family val="2"/>
          </rPr>
          <t>Resolución???</t>
        </r>
        <r>
          <rPr>
            <sz val="9"/>
            <color indexed="81"/>
            <rFont val="Tahoma"/>
            <family val="2"/>
          </rPr>
          <t xml:space="preserve">
</t>
        </r>
      </text>
    </comment>
    <comment ref="AH2" authorId="0" shapeId="0" xr:uid="{00000000-0006-0000-0600-000003000000}">
      <text>
        <r>
          <rPr>
            <b/>
            <sz val="9"/>
            <color indexed="81"/>
            <rFont val="Tahoma"/>
            <family val="2"/>
          </rPr>
          <t>RES. 0379 DEL 
25/06/2012</t>
        </r>
      </text>
    </comment>
    <comment ref="AS2" authorId="0" shapeId="0" xr:uid="{00000000-0006-0000-0600-000004000000}">
      <text>
        <r>
          <rPr>
            <b/>
            <sz val="9"/>
            <color rgb="FF000000"/>
            <rFont val="Tahoma"/>
            <family val="2"/>
          </rPr>
          <t>RES. 0846 DEL 
03/12/2019</t>
        </r>
      </text>
    </comment>
    <comment ref="D3" authorId="0" shapeId="0" xr:uid="{00000000-0006-0000-0600-000005000000}">
      <text>
        <r>
          <rPr>
            <sz val="9"/>
            <color indexed="81"/>
            <rFont val="Tahoma"/>
            <family val="2"/>
          </rPr>
          <t>Proyectos de Ley</t>
        </r>
      </text>
    </comment>
    <comment ref="E3" authorId="0" shapeId="0" xr:uid="{00000000-0006-0000-0600-000006000000}">
      <text>
        <r>
          <rPr>
            <b/>
            <sz val="9"/>
            <color indexed="81"/>
            <rFont val="Tahoma"/>
            <family val="2"/>
          </rPr>
          <t>Informe de Seguimiento ???</t>
        </r>
      </text>
    </comment>
    <comment ref="X3" authorId="0" shapeId="0" xr:uid="{00000000-0006-0000-0600-000007000000}">
      <text>
        <r>
          <rPr>
            <b/>
            <sz val="9"/>
            <color indexed="81"/>
            <rFont val="Tahoma"/>
            <family val="2"/>
          </rPr>
          <t>Proyectos de Ley</t>
        </r>
      </text>
    </comment>
    <comment ref="Y3" authorId="0" shapeId="0" xr:uid="{00000000-0006-0000-0600-000008000000}">
      <text>
        <r>
          <rPr>
            <b/>
            <sz val="9"/>
            <color indexed="81"/>
            <rFont val="Tahoma"/>
            <family val="2"/>
          </rPr>
          <t>Proyectos de Ley
RES 508 DE 2020</t>
        </r>
      </text>
    </comment>
    <comment ref="AC3" authorId="0" shapeId="0" xr:uid="{00000000-0006-0000-0600-000009000000}">
      <text>
        <r>
          <rPr>
            <b/>
            <sz val="9"/>
            <color indexed="81"/>
            <rFont val="Tahoma"/>
            <family val="2"/>
          </rPr>
          <t>Proyectos de Ley
FORMULACION DE POLITICAS - INSTRUMENTACION NORMATIVA</t>
        </r>
      </text>
    </comment>
    <comment ref="AQ3" authorId="0" shapeId="0" xr:uid="{00000000-0006-0000-0600-00000A000000}">
      <text>
        <r>
          <rPr>
            <b/>
            <sz val="9"/>
            <color indexed="81"/>
            <rFont val="Tahoma"/>
            <family val="2"/>
          </rPr>
          <t>Informes de Gestión a Entes de Control</t>
        </r>
      </text>
    </comment>
    <comment ref="AR3" authorId="0" shapeId="0" xr:uid="{00000000-0006-0000-0600-00000B000000}">
      <text>
        <r>
          <rPr>
            <b/>
            <sz val="9"/>
            <color indexed="81"/>
            <rFont val="Tahoma"/>
            <family val="2"/>
          </rPr>
          <t>Movilización de recursos</t>
        </r>
      </text>
    </comment>
    <comment ref="AT3" authorId="0" shapeId="0" xr:uid="{00000000-0006-0000-0600-00000C000000}">
      <text>
        <r>
          <rPr>
            <b/>
            <sz val="9"/>
            <color indexed="81"/>
            <rFont val="Tahoma"/>
            <family val="2"/>
          </rPr>
          <t>Consecutivo salida de almacén</t>
        </r>
      </text>
    </comment>
    <comment ref="O4" authorId="0" shapeId="0" xr:uid="{00000000-0006-0000-0600-00000D000000}">
      <text>
        <r>
          <rPr>
            <b/>
            <sz val="9"/>
            <color indexed="81"/>
            <rFont val="Tahoma"/>
            <family val="2"/>
          </rPr>
          <t>Políticas de Seguridad de la Información</t>
        </r>
        <r>
          <rPr>
            <sz val="9"/>
            <color indexed="81"/>
            <rFont val="Tahoma"/>
            <family val="2"/>
          </rPr>
          <t xml:space="preserve">
</t>
        </r>
      </text>
    </comment>
    <comment ref="R4" authorId="0" shapeId="0" xr:uid="{00000000-0006-0000-0600-00000E000000}">
      <text>
        <r>
          <rPr>
            <b/>
            <sz val="9"/>
            <color rgb="FF000000"/>
            <rFont val="Tahoma"/>
            <family val="2"/>
          </rPr>
          <t>Proyectos de Ley</t>
        </r>
      </text>
    </comment>
    <comment ref="T4" authorId="0" shapeId="0" xr:uid="{00000000-0006-0000-0600-00000F000000}">
      <text>
        <r>
          <rPr>
            <b/>
            <sz val="9"/>
            <color indexed="81"/>
            <rFont val="Tahoma"/>
            <family val="2"/>
          </rPr>
          <t>Proyectos de Ley</t>
        </r>
      </text>
    </comment>
    <comment ref="AB4" authorId="0" shapeId="0" xr:uid="{00000000-0006-0000-0600-000010000000}">
      <text>
        <r>
          <rPr>
            <b/>
            <sz val="9"/>
            <color indexed="81"/>
            <rFont val="Tahoma"/>
            <family val="2"/>
          </rPr>
          <t>Política en Agua y saneamiento Básico</t>
        </r>
      </text>
    </comment>
    <comment ref="AE4" authorId="0" shapeId="0" xr:uid="{00000000-0006-0000-0600-000011000000}">
      <text>
        <r>
          <rPr>
            <b/>
            <sz val="9"/>
            <color indexed="81"/>
            <rFont val="Tahoma"/>
            <family val="2"/>
          </rPr>
          <t>Plan Nacional de Desarrollo</t>
        </r>
      </text>
    </comment>
    <comment ref="AR4" authorId="0" shapeId="0" xr:uid="{00000000-0006-0000-0600-000012000000}">
      <text>
        <r>
          <rPr>
            <b/>
            <sz val="9"/>
            <color indexed="81"/>
            <rFont val="Tahoma"/>
            <family val="2"/>
          </rPr>
          <t>- Copia de comunicaciones oficiales.
- Acta cierre anual de consecutivo.
- Listado de números radicados anulados.</t>
        </r>
      </text>
    </comment>
    <comment ref="AT4" authorId="0" shapeId="0" xr:uid="{00000000-0006-0000-0600-000013000000}">
      <text>
        <r>
          <rPr>
            <b/>
            <sz val="9"/>
            <color indexed="81"/>
            <rFont val="Tahoma"/>
            <family val="2"/>
          </rPr>
          <t>Consecutivo de entrada de almacén</t>
        </r>
      </text>
    </comment>
    <comment ref="E5" authorId="0" shapeId="0" xr:uid="{00000000-0006-0000-0600-000014000000}">
      <text>
        <r>
          <rPr>
            <b/>
            <sz val="9"/>
            <color indexed="81"/>
            <rFont val="Tahoma"/>
            <family val="2"/>
          </rPr>
          <t>Publicaciones Informativas</t>
        </r>
      </text>
    </comment>
    <comment ref="O5" authorId="0" shapeId="0" xr:uid="{00000000-0006-0000-0600-000015000000}">
      <text>
        <r>
          <rPr>
            <b/>
            <sz val="9"/>
            <color indexed="81"/>
            <rFont val="Tahoma"/>
            <family val="2"/>
          </rPr>
          <t>Plan Estratégico TIC</t>
        </r>
      </text>
    </comment>
    <comment ref="P5" authorId="0" shapeId="0" xr:uid="{00000000-0006-0000-0600-000016000000}">
      <text>
        <r>
          <rPr>
            <b/>
            <sz val="9"/>
            <color indexed="81"/>
            <rFont val="Tahoma"/>
            <family val="2"/>
          </rPr>
          <t>Política de Conservación de Backups</t>
        </r>
      </text>
    </comment>
    <comment ref="S5" authorId="0" shapeId="0" xr:uid="{00000000-0006-0000-0600-000017000000}">
      <text>
        <r>
          <rPr>
            <b/>
            <sz val="9"/>
            <color rgb="FF000000"/>
            <rFont val="Tahoma"/>
            <family val="2"/>
          </rPr>
          <t>Plan de Mejoramiento Integral de Barrios</t>
        </r>
      </text>
    </comment>
    <comment ref="Y5" authorId="0" shapeId="0" xr:uid="{00000000-0006-0000-0600-000018000000}">
      <text>
        <r>
          <rPr>
            <b/>
            <sz val="9"/>
            <color indexed="81"/>
            <rFont val="Tahoma"/>
            <family val="2"/>
          </rPr>
          <t>Enajenación a Instituciones Religiosas e Iglesias - Artículo 4o de la Le 1001 de 2005</t>
        </r>
      </text>
    </comment>
    <comment ref="AB5" authorId="0" shapeId="0" xr:uid="{00000000-0006-0000-0600-000019000000}">
      <text>
        <r>
          <rPr>
            <sz val="9"/>
            <color indexed="81"/>
            <rFont val="Tahoma"/>
            <family val="2"/>
          </rPr>
          <t>Proyectos de Ley</t>
        </r>
      </text>
    </comment>
    <comment ref="AC5" authorId="0" shapeId="0" xr:uid="{00000000-0006-0000-0600-00001A000000}">
      <text>
        <r>
          <rPr>
            <b/>
            <sz val="9"/>
            <color indexed="81"/>
            <rFont val="Tahoma"/>
            <family val="2"/>
          </rPr>
          <t>Sistema General de Participación</t>
        </r>
      </text>
    </comment>
    <comment ref="AF5" authorId="0" shapeId="0" xr:uid="{00000000-0006-0000-0600-00001B000000}">
      <text>
        <r>
          <rPr>
            <b/>
            <sz val="9"/>
            <color indexed="81"/>
            <rFont val="Tahoma"/>
            <family val="2"/>
          </rPr>
          <t>Falta tipo documental principal</t>
        </r>
      </text>
    </comment>
    <comment ref="E6" authorId="0" shapeId="0" xr:uid="{00000000-0006-0000-0600-00001C000000}">
      <text>
        <r>
          <rPr>
            <b/>
            <sz val="9"/>
            <color indexed="81"/>
            <rFont val="Tahoma"/>
            <family val="2"/>
          </rPr>
          <t>Registros Fílmicos</t>
        </r>
      </text>
    </comment>
    <comment ref="J6" authorId="0" shapeId="0" xr:uid="{00000000-0006-0000-0600-00001D000000}">
      <text>
        <r>
          <rPr>
            <b/>
            <sz val="9"/>
            <color indexed="81"/>
            <rFont val="Tahoma"/>
            <family val="2"/>
          </rPr>
          <t>Plan de Auditoria "AUDITORIAS"</t>
        </r>
      </text>
    </comment>
    <comment ref="P6" authorId="0" shapeId="0" xr:uid="{00000000-0006-0000-0600-00001E000000}">
      <text>
        <r>
          <rPr>
            <b/>
            <sz val="9"/>
            <color indexed="81"/>
            <rFont val="Tahoma"/>
            <family val="2"/>
          </rPr>
          <t>No esté el proyecto como tipo documental</t>
        </r>
      </text>
    </comment>
    <comment ref="R6" authorId="0" shapeId="0" xr:uid="{00000000-0006-0000-0600-00001F000000}">
      <text>
        <r>
          <rPr>
            <b/>
            <sz val="9"/>
            <color rgb="FF000000"/>
            <rFont val="Tahoma"/>
            <family val="2"/>
          </rPr>
          <t>Proyecto Integral desarrollo Urbano</t>
        </r>
      </text>
    </comment>
    <comment ref="Y6" authorId="0" shapeId="0" xr:uid="{00000000-0006-0000-0600-000020000000}">
      <text>
        <r>
          <rPr>
            <b/>
            <sz val="9"/>
            <color indexed="81"/>
            <rFont val="Tahoma"/>
            <family val="2"/>
          </rPr>
          <t>CESIÓN A TÍTULO GRATUITO - (Artículo 2 de la Ley 1001 de 2005 Derogado Tácitamente por la Ley 1955 de 2019)</t>
        </r>
      </text>
    </comment>
    <comment ref="AF6" authorId="0" shapeId="0" xr:uid="{00000000-0006-0000-0600-000021000000}">
      <text>
        <r>
          <rPr>
            <b/>
            <sz val="9"/>
            <color indexed="81"/>
            <rFont val="Tahoma"/>
            <family val="2"/>
          </rPr>
          <t>Falta tipo documental principal</t>
        </r>
      </text>
    </comment>
    <comment ref="J7" authorId="0" shapeId="0" xr:uid="{00000000-0006-0000-0600-000022000000}">
      <text>
        <r>
          <rPr>
            <b/>
            <sz val="9"/>
            <color indexed="81"/>
            <rFont val="Tahoma"/>
            <family val="2"/>
          </rPr>
          <t>Plan de Mejoramiento</t>
        </r>
        <r>
          <rPr>
            <sz val="9"/>
            <color indexed="81"/>
            <rFont val="Tahoma"/>
            <family val="2"/>
          </rPr>
          <t xml:space="preserve">
</t>
        </r>
      </text>
    </comment>
    <comment ref="R7" authorId="0" shapeId="0" xr:uid="{00000000-0006-0000-0600-000023000000}">
      <text>
        <r>
          <rPr>
            <b/>
            <sz val="9"/>
            <color rgb="FF000000"/>
            <rFont val="Tahoma"/>
            <family val="2"/>
          </rPr>
          <t xml:space="preserve">Tienen los mismos tipos documentales: Proyecto macroproyecto de interés Social de primera generación
</t>
        </r>
        <r>
          <rPr>
            <b/>
            <sz val="9"/>
            <color rgb="FF000000"/>
            <rFont val="Tahoma"/>
            <family val="2"/>
          </rPr>
          <t>Proyecto macroproyecto de interés Social de segunda generación</t>
        </r>
      </text>
    </comment>
    <comment ref="Y7" authorId="0" shapeId="0" xr:uid="{00000000-0006-0000-0600-000024000000}">
      <text>
        <r>
          <rPr>
            <b/>
            <sz val="9"/>
            <color indexed="81"/>
            <rFont val="Tahoma"/>
            <family val="2"/>
          </rPr>
          <t>CESIÓN A TÍTULO GRATUITO DE BIENES DE USO PÚBLICO Y/O ZONAS DE CESIÓN - (Artículo 6o de Ley 1001 de 2005)</t>
        </r>
      </text>
    </comment>
    <comment ref="AC7" authorId="0" shapeId="0" xr:uid="{00000000-0006-0000-0600-000025000000}">
      <text>
        <r>
          <rPr>
            <b/>
            <sz val="9"/>
            <color indexed="81"/>
            <rFont val="Tahoma"/>
            <family val="2"/>
          </rPr>
          <t>SISTEMA GENERAL DE PARTICIPACIÓN DE AGUA POTABLE Y SANEAMIENTO BÁSICO</t>
        </r>
      </text>
    </comment>
    <comment ref="AL7" authorId="0" shapeId="0" xr:uid="{00000000-0006-0000-0600-000026000000}">
      <text>
        <r>
          <rPr>
            <b/>
            <sz val="9"/>
            <color indexed="81"/>
            <rFont val="Tahoma"/>
            <family val="2"/>
          </rPr>
          <t>Esta serie, subserie y tipos documentales no surgen cambios</t>
        </r>
      </text>
    </comment>
    <comment ref="G8" authorId="0" shapeId="0" xr:uid="{00000000-0006-0000-0600-000027000000}">
      <text>
        <r>
          <rPr>
            <b/>
            <sz val="9"/>
            <color indexed="81"/>
            <rFont val="Tahoma"/>
            <family val="2"/>
          </rPr>
          <t>RES. 0593 DEL 
28/08/2019</t>
        </r>
      </text>
    </comment>
    <comment ref="R8" authorId="0" shapeId="0" xr:uid="{00000000-0006-0000-0600-000028000000}">
      <text>
        <r>
          <rPr>
            <b/>
            <sz val="9"/>
            <color rgb="FF000000"/>
            <rFont val="Tahoma"/>
            <family val="2"/>
          </rPr>
          <t xml:space="preserve">Tienen los mismos tipos documentales: Proyecto macroproyecto de interés Social de primera generación
</t>
        </r>
        <r>
          <rPr>
            <b/>
            <sz val="9"/>
            <color rgb="FF000000"/>
            <rFont val="Tahoma"/>
            <family val="2"/>
          </rPr>
          <t>Proyecto macroproyecto de interés Social de segunda generación</t>
        </r>
      </text>
    </comment>
    <comment ref="Y8" authorId="0" shapeId="0" xr:uid="{00000000-0006-0000-0600-000029000000}">
      <text>
        <r>
          <rPr>
            <b/>
            <sz val="9"/>
            <color indexed="81"/>
            <rFont val="Tahoma"/>
            <family val="2"/>
          </rPr>
          <t>Enajenación a Ocupantes - Artículo 3o de la Ley 1001 de 2005 derogado tácitamente por el Artículo 277 de la Ley 1955 de 2019)</t>
        </r>
      </text>
    </comment>
    <comment ref="AJ8" authorId="1" shapeId="0" xr:uid="{00000000-0006-0000-0600-00002A000000}">
      <text>
        <r>
          <rPr>
            <sz val="9"/>
            <color indexed="81"/>
            <rFont val="Tahoma"/>
            <family val="2"/>
          </rPr>
          <t>PROCEDIMIENTO: ELABORACIÓN
DE PROYECTOS NORMATIVOS</t>
        </r>
      </text>
    </comment>
    <comment ref="AC9" authorId="1" shapeId="0" xr:uid="{00000000-0006-0000-0600-00002B000000}">
      <text>
        <r>
          <rPr>
            <b/>
            <sz val="9"/>
            <color indexed="81"/>
            <rFont val="Tahoma"/>
            <family val="2"/>
          </rPr>
          <t>FORMULACI</t>
        </r>
        <r>
          <rPr>
            <sz val="9"/>
            <color indexed="81"/>
            <rFont val="Tahoma"/>
            <family val="2"/>
          </rPr>
          <t>ON DE POLITICAS - INSTRUMENTACION NORMATIVA</t>
        </r>
      </text>
    </comment>
    <comment ref="AT9" authorId="0" shapeId="0" xr:uid="{00000000-0006-0000-0600-00002C000000}">
      <text>
        <r>
          <rPr>
            <b/>
            <sz val="9"/>
            <color indexed="81"/>
            <rFont val="Tahoma"/>
            <family val="2"/>
          </rPr>
          <t>Inventario General de Bienes</t>
        </r>
      </text>
    </comment>
    <comment ref="Y10" authorId="2" shapeId="0" xr:uid="{00000000-0006-0000-0600-00002D000000}">
      <text>
        <r>
          <rPr>
            <b/>
            <sz val="9"/>
            <color indexed="81"/>
            <rFont val="Tahoma"/>
            <family val="2"/>
          </rPr>
          <t>Gloria Patricia Briceño Otalora:</t>
        </r>
        <r>
          <rPr>
            <sz val="9"/>
            <color indexed="81"/>
            <rFont val="Tahoma"/>
            <family val="2"/>
          </rPr>
          <t xml:space="preserve">
PROCESO TRANSFERENCIA DE DOMINIO - (Artículo 10o del Decreto 554 de 2003)</t>
        </r>
      </text>
    </comment>
    <comment ref="AT10" authorId="0" shapeId="0" xr:uid="{00000000-0006-0000-0600-00002E000000}">
      <text>
        <r>
          <rPr>
            <b/>
            <sz val="9"/>
            <color indexed="81"/>
            <rFont val="Tahoma"/>
            <family val="2"/>
          </rPr>
          <t>Plan de Compras</t>
        </r>
      </text>
    </comment>
    <comment ref="Y11" authorId="0" shapeId="0" xr:uid="{00000000-0006-0000-0600-00002F000000}">
      <text>
        <r>
          <rPr>
            <b/>
            <sz val="9"/>
            <color indexed="81"/>
            <rFont val="Tahoma"/>
            <family val="2"/>
          </rPr>
          <t>Programa Nacional de Titulación - (artículo 2 de la Ley 1001 de 2005)</t>
        </r>
      </text>
    </comment>
    <comment ref="AR11" authorId="0" shapeId="0" xr:uid="{00000000-0006-0000-0600-000030000000}">
      <text>
        <r>
          <rPr>
            <b/>
            <sz val="9"/>
            <color indexed="81"/>
            <rFont val="Tahoma"/>
            <family val="2"/>
          </rPr>
          <t>Inventarios Documentales</t>
        </r>
      </text>
    </comment>
    <comment ref="AR21" authorId="0" shapeId="0" xr:uid="{00000000-0006-0000-0600-000031000000}">
      <text>
        <r>
          <rPr>
            <b/>
            <sz val="9"/>
            <color indexed="81"/>
            <rFont val="Tahoma"/>
            <family val="2"/>
          </rPr>
          <t>Transferencias primarias</t>
        </r>
      </text>
    </comment>
    <comment ref="AR22" authorId="0" shapeId="0" xr:uid="{00000000-0006-0000-0600-000032000000}">
      <text>
        <r>
          <rPr>
            <b/>
            <sz val="9"/>
            <color indexed="81"/>
            <rFont val="Tahoma"/>
            <family val="2"/>
          </rPr>
          <t>Transferencias secundarias</t>
        </r>
      </text>
    </comment>
  </commentList>
</comments>
</file>

<file path=xl/sharedStrings.xml><?xml version="1.0" encoding="utf-8"?>
<sst xmlns="http://schemas.openxmlformats.org/spreadsheetml/2006/main" count="7572" uniqueCount="1708">
  <si>
    <t>TIPO DE ACTIVO</t>
  </si>
  <si>
    <t xml:space="preserve">CLASIFICACION </t>
  </si>
  <si>
    <t>Responsable</t>
  </si>
  <si>
    <t>Nombre del Activo</t>
  </si>
  <si>
    <t>Periodicidad de la información</t>
  </si>
  <si>
    <t>Última fecha de actualización</t>
  </si>
  <si>
    <t>Confidencialidad</t>
  </si>
  <si>
    <t>Integridad</t>
  </si>
  <si>
    <t>Disponibilidad</t>
  </si>
  <si>
    <t>ACCESO</t>
  </si>
  <si>
    <t>UBICACIÓN</t>
  </si>
  <si>
    <t>Derechos de Acceso</t>
  </si>
  <si>
    <t>ACTIVOS DE INFORMACIÓN</t>
  </si>
  <si>
    <t>Tipo de Dato</t>
  </si>
  <si>
    <t>INFORMACIÓN BÁSICA</t>
  </si>
  <si>
    <t>DATOS PERSONALES  LEY 1581</t>
  </si>
  <si>
    <t>Datos Personales</t>
  </si>
  <si>
    <t xml:space="preserve">Datos Personales </t>
  </si>
  <si>
    <t>ID</t>
  </si>
  <si>
    <t>Servicios</t>
  </si>
  <si>
    <t>Personas</t>
  </si>
  <si>
    <t>PROCESO</t>
  </si>
  <si>
    <t>Conceptos Jurídicos</t>
  </si>
  <si>
    <t>Procesos Disciplinarios</t>
  </si>
  <si>
    <t>Gestión Documental</t>
  </si>
  <si>
    <t>Saneamiento de activos de los extintos ICT INURBE</t>
  </si>
  <si>
    <t>1-Baja</t>
  </si>
  <si>
    <t>2-Media</t>
  </si>
  <si>
    <t>3-Alta</t>
  </si>
  <si>
    <t>4-Muy Alta</t>
  </si>
  <si>
    <t>Información</t>
  </si>
  <si>
    <t>Software</t>
  </si>
  <si>
    <t>Hardware</t>
  </si>
  <si>
    <t>Tipo de Activo</t>
  </si>
  <si>
    <t xml:space="preserve">Formato </t>
  </si>
  <si>
    <t>Excel</t>
  </si>
  <si>
    <t>Word</t>
  </si>
  <si>
    <t>PDF</t>
  </si>
  <si>
    <t>Vídeo</t>
  </si>
  <si>
    <t xml:space="preserve">Imangen </t>
  </si>
  <si>
    <t xml:space="preserve">Audio </t>
  </si>
  <si>
    <t>(T)= Todos Los Permisos</t>
  </si>
  <si>
    <t>(L) = Lectura, Consulta</t>
  </si>
  <si>
    <t>(E)= Escritura,  Modificación</t>
  </si>
  <si>
    <t>(B)= Borrado, Eliminación</t>
  </si>
  <si>
    <t xml:space="preserve">PERIOCIDAD DE LA INFORMACIÒN </t>
  </si>
  <si>
    <t xml:space="preserve">Anual </t>
  </si>
  <si>
    <t>Semestral</t>
  </si>
  <si>
    <t>Mensual</t>
  </si>
  <si>
    <t>Quincenal</t>
  </si>
  <si>
    <t>Semanal</t>
  </si>
  <si>
    <t>Diaria</t>
  </si>
  <si>
    <t>Trimestral</t>
  </si>
  <si>
    <t>Si</t>
  </si>
  <si>
    <t>No</t>
  </si>
  <si>
    <t xml:space="preserve">Pùblica </t>
  </si>
  <si>
    <t>Clasificada</t>
  </si>
  <si>
    <t>Reservada</t>
  </si>
  <si>
    <t>Grupo de Comunicaciones Estratégicas</t>
  </si>
  <si>
    <t>Oficina de Control Interno</t>
  </si>
  <si>
    <t>Oficina Asesora de Planeación</t>
  </si>
  <si>
    <t>Oficina de Tecnologías de la Información y las Comunicaciones</t>
  </si>
  <si>
    <t>Oficina Asesora Jurídica</t>
  </si>
  <si>
    <t>Grupo de Conceptos</t>
  </si>
  <si>
    <t>Grupo de Procesos Judiciales</t>
  </si>
  <si>
    <t>Grupo de Acciones Constitucionales</t>
  </si>
  <si>
    <t>Grupo de Titulación y Saneamiento Predial</t>
  </si>
  <si>
    <t>Dirección de Inversiones en Vivienda de Interés Social</t>
  </si>
  <si>
    <t>Subdirección de Subsidio Familiar de Vivienda</t>
  </si>
  <si>
    <t>Dirección de Espacio Urbano y Territorial</t>
  </si>
  <si>
    <t>Subdirección de Asistencia Técnica y Operaciones Urbanas Integrales</t>
  </si>
  <si>
    <t>Dirección de Desarrollo Sectorial</t>
  </si>
  <si>
    <t>Grupo de Política Sectorial</t>
  </si>
  <si>
    <t>Dirección de Programas</t>
  </si>
  <si>
    <t>Subdirección de Proyectos</t>
  </si>
  <si>
    <t>Subdirección de Gestión Empresarial</t>
  </si>
  <si>
    <t>Subdirección de Estructuración de Programas</t>
  </si>
  <si>
    <t>Secretaria General</t>
  </si>
  <si>
    <t>Grupo de Talento Humano</t>
  </si>
  <si>
    <t>Grupo de Presupuesto y Cuentas</t>
  </si>
  <si>
    <t>Grupo de Tesorería</t>
  </si>
  <si>
    <t>Grupo de Contabilidad</t>
  </si>
  <si>
    <t>Grupo de Soporte Técnico y Apoyo Informático</t>
  </si>
  <si>
    <t>Grupo de Contratos</t>
  </si>
  <si>
    <t>Grupo de Recursos Físicos</t>
  </si>
  <si>
    <t>Grupo de Atención al Usuario y Archivo</t>
  </si>
  <si>
    <t>Àreas</t>
  </si>
  <si>
    <t>NIVEL DE CLASIFICACIÓN / CRITICIDAD</t>
  </si>
  <si>
    <t>Confidencialidad/1712</t>
  </si>
  <si>
    <t>INTEGRIDAD / DISPONIBILIDAD</t>
  </si>
  <si>
    <t>1-Datos Abiertos</t>
  </si>
  <si>
    <t>0-No Aplica</t>
  </si>
  <si>
    <t>2-Publica</t>
  </si>
  <si>
    <t>3-Publica Clasificada</t>
  </si>
  <si>
    <t>4-Publica Reservada</t>
  </si>
  <si>
    <t>No Aplica</t>
  </si>
  <si>
    <t>CICLO Y REGULARIDAD DE LA INFORMACION</t>
  </si>
  <si>
    <t xml:space="preserve">Sistema de Información del Ministerio   </t>
  </si>
  <si>
    <t>CON</t>
  </si>
  <si>
    <t>INT</t>
  </si>
  <si>
    <t>DIP</t>
  </si>
  <si>
    <t>valor</t>
  </si>
  <si>
    <t>Proceso</t>
  </si>
  <si>
    <t>Electrónico</t>
  </si>
  <si>
    <t>Físico</t>
  </si>
  <si>
    <t>CLASIFICACION LEY 1712</t>
  </si>
  <si>
    <t>Niveles de Clasificación</t>
  </si>
  <si>
    <t>Criticidad del Activo / Total Promedio</t>
  </si>
  <si>
    <t>Dato Pùblico</t>
  </si>
  <si>
    <t>Dato Semiprivado</t>
  </si>
  <si>
    <t>Dato Privado</t>
  </si>
  <si>
    <t>Fecha más antigua con que se cuenta con la Información</t>
  </si>
  <si>
    <t>C</t>
  </si>
  <si>
    <t>D</t>
  </si>
  <si>
    <t>BASE DE DATOS FACILITADORES SIG</t>
  </si>
  <si>
    <t>DEPENDENCIA</t>
  </si>
  <si>
    <t>FACILITADOR  DE CALIDAD</t>
  </si>
  <si>
    <t>CORREO</t>
  </si>
  <si>
    <t>EXTENSIÓN</t>
  </si>
  <si>
    <t>Planeacion Estrategica y orientación al recurso financiero</t>
  </si>
  <si>
    <t>Julio Pinillos/ Gonzalo Jimenez/ Andrea Moya</t>
  </si>
  <si>
    <t>jcpinillos@minvivienda.gov.co/ Gjimenez@minvivienda.gov.co/ ymoya@minvivienda.gov.co</t>
  </si>
  <si>
    <t>Administración del Sistema Integrado de Gestión</t>
  </si>
  <si>
    <t>Suly Ceron/Lina Ososorio/ Diana Corredor</t>
  </si>
  <si>
    <t xml:space="preserve">sceron@minvivienda.gov.co
Losorio@minvivienda.gov.co
dcorredor@minvivienda.gov.co </t>
  </si>
  <si>
    <t>Oficina de TIC</t>
  </si>
  <si>
    <t>Gestión de Proyectos de tecnologías de la información</t>
  </si>
  <si>
    <t>Olga Cristina Uribe Sanchez</t>
  </si>
  <si>
    <t>OUribe@minvivienda.gov.co</t>
  </si>
  <si>
    <t>Gestión de Comunicaciones Internas y Externas</t>
  </si>
  <si>
    <t>Ligia Consuelo Acosta Niño
Angela Piñeros</t>
  </si>
  <si>
    <t>lacosta@minvivienda.gov.co
apineros@minvivienda.gov.co</t>
  </si>
  <si>
    <t>3108
3943</t>
  </si>
  <si>
    <t>Dirección del Sistema Habitacional/ Dirección Vivienda de Interes Social/ Dirección de Espacio Urbano y Territorial /Dirección de Desarrollo Sectorial</t>
  </si>
  <si>
    <t>Formulación de Politicas e Instrumentación Normativa</t>
  </si>
  <si>
    <t>Hector Alexander Torres
Blanca del Pilar Salgado  Angelica Maria Bustillo
Adriana Celmira Saltarín Gallardo</t>
  </si>
  <si>
    <t>htorres@minvivienda.gov.co 
Abustillo@minvivienda.gov.co
BSalgado@minvivienda.gov.co 
ASaltarin@minvivienda.gov.co</t>
  </si>
  <si>
    <t>2085
3415
 3601</t>
  </si>
  <si>
    <t>Direcciones de Inversiones en Vivienda de Interés Social - DIVIS</t>
  </si>
  <si>
    <t xml:space="preserve">Promoción y acompañamiento </t>
  </si>
  <si>
    <t xml:space="preserve">Maria Zoraida Rivera/Richard Perafan </t>
  </si>
  <si>
    <t>MZRivera@minvivienda.gov.co/rperafan@minvivienda.gov.co</t>
  </si>
  <si>
    <t>Martha Lucía Cantor</t>
  </si>
  <si>
    <t>MCantor@minvivienda.gov.co</t>
  </si>
  <si>
    <t>Guillermo León Ruiz Victoria</t>
  </si>
  <si>
    <t>GRuiz@minvivienda.gov.co</t>
  </si>
  <si>
    <t>Dirección del Sistema Habitacional-Grupo de Titulación y Saneamiento Predial</t>
  </si>
  <si>
    <t>Titulación y Saneamiento Predial</t>
  </si>
  <si>
    <t>Alexandra Señor Meza
Graciela Pineda Arango</t>
  </si>
  <si>
    <t>ASenior@minvivienda.gov.co Gpineda@minvivienda.gov.co</t>
  </si>
  <si>
    <t xml:space="preserve">Gestión de proyectos </t>
  </si>
  <si>
    <t>Luis Ariel Lombana</t>
  </si>
  <si>
    <t>LALombana@minvivienda.gov.co</t>
  </si>
  <si>
    <t>Dirección de Inversiones en Vivienda de Interés Social - DIVIS</t>
  </si>
  <si>
    <t xml:space="preserve">Richard Perafan </t>
  </si>
  <si>
    <t>rperafan@minvivienda.gov.co</t>
  </si>
  <si>
    <t>Maria Zoraida Rivera</t>
  </si>
  <si>
    <t>MZRivera@minvivienda.gov.co</t>
  </si>
  <si>
    <t>Dirección  de Inversiones en Vivienda de Interés Social - DIVIS</t>
  </si>
  <si>
    <t>Gestión del subsidio</t>
  </si>
  <si>
    <t>Nohora Elena Quintero</t>
  </si>
  <si>
    <t>nquintero@minvivienda.gov.co</t>
  </si>
  <si>
    <t>Pablo Germán Cabrera</t>
  </si>
  <si>
    <t>PCabrera@minvivienda.gov.co</t>
  </si>
  <si>
    <t xml:space="preserve">3515
Cel 321323 9176 </t>
  </si>
  <si>
    <t>Secretario General-Grupo de Control Interno Disciplinario</t>
  </si>
  <si>
    <t>Procesos disciplinarios</t>
  </si>
  <si>
    <t>Edgar Olivo Gómez Fresneda</t>
  </si>
  <si>
    <t>EdGomez@minvivienda.gov.co</t>
  </si>
  <si>
    <t>Conceptos jurídicos</t>
  </si>
  <si>
    <t>Diana Patricia Villamil Buitrago</t>
  </si>
  <si>
    <t>Dvillamil@minvivienda.gov.co</t>
  </si>
  <si>
    <t>Procesos Judiciales y Acciones Constitucionales</t>
  </si>
  <si>
    <t>Carlos Fernando Miranda Villamizar</t>
  </si>
  <si>
    <t>CMiranda@minvivienda.gov.co</t>
  </si>
  <si>
    <t>Secretario General-Grupo de Talento Humano</t>
  </si>
  <si>
    <t>Gestión del talento humano</t>
  </si>
  <si>
    <t>Jhon Alejandro Jaramillo</t>
  </si>
  <si>
    <t>JJaramillo@minvivienda.gov.co</t>
  </si>
  <si>
    <t>Subdirección de Servicios Administrativos - Grupo de Recursos físicos</t>
  </si>
  <si>
    <t>Gestión de Recursos Físicos</t>
  </si>
  <si>
    <t>Doris Tatiana Romero</t>
  </si>
  <si>
    <t>DRomero@minvivienda.gov.co</t>
  </si>
  <si>
    <t>Subdirección de Servicios Administrativos-Grupo de Contratos</t>
  </si>
  <si>
    <t>Gestión de contratación</t>
  </si>
  <si>
    <t>Ivette Marina Paez Ramirez</t>
  </si>
  <si>
    <t>IMpaez@minvivienda.gov.co</t>
  </si>
  <si>
    <t>Grupo de soporte y apoyo informático</t>
  </si>
  <si>
    <t>Gestión de soporte y apoyo informático</t>
  </si>
  <si>
    <t>Nelson Federico Posada</t>
  </si>
  <si>
    <t>NPosada@minvivienda.gov.co</t>
  </si>
  <si>
    <t>Grupo de Atención al Usuario y Archivo/ Despacho del Ministro</t>
  </si>
  <si>
    <t>Atención al usuario</t>
  </si>
  <si>
    <t>Jefferson Romero/
 María Yolima Lozano Quintero</t>
  </si>
  <si>
    <t>jromero@minvivienda.gov.co MYLozano@minvivienda.gov.co</t>
  </si>
  <si>
    <t>3008                 4253</t>
  </si>
  <si>
    <t>Atención Legislativa Especializada</t>
  </si>
  <si>
    <t>Subdirección de Finanzas y Presupuesto</t>
  </si>
  <si>
    <t xml:space="preserve"> Seguimiento y Control a la ejecucción del Recurso Financiero</t>
  </si>
  <si>
    <t>German Alberto Diaz Pinto</t>
  </si>
  <si>
    <t>GDiaz@minvivienda.gov.co</t>
  </si>
  <si>
    <t xml:space="preserve">Stefanny Paola Melo Díaz  </t>
  </si>
  <si>
    <t>smelo@minvivienda.gov.co</t>
  </si>
  <si>
    <t>Evaluación, Acompañamiento y Asesoria  del Sistema de Control Interno</t>
  </si>
  <si>
    <t>Lina Alejandra Morales</t>
  </si>
  <si>
    <t>OAragon@minvivienda.gov.co</t>
  </si>
  <si>
    <t>Subdirección de Servicios Administrativos - Grupo de Activos</t>
  </si>
  <si>
    <t>Saneamiento de Activos de los Extintos ICT INURBE</t>
  </si>
  <si>
    <t>Lorena Barrueto</t>
  </si>
  <si>
    <t>ABarrueto@minvivienda.gov.co</t>
  </si>
  <si>
    <t>Subdirección de Servicios Administrativos</t>
  </si>
  <si>
    <t>Jefferson Romero
Diana Marcela Rincon Nava</t>
  </si>
  <si>
    <t>jromero@minvivienda.gov.co Drincon@minvivienda.gov.co</t>
  </si>
  <si>
    <t>Seguimiento y Control a la ejecucción del Recurso Financiero</t>
  </si>
  <si>
    <t>Custodio 
Dependencia responsable de la custodia y acceso a la información</t>
  </si>
  <si>
    <t>Descripción del activo</t>
  </si>
  <si>
    <t xml:space="preserve">Formato en que se encuentra el Activo </t>
  </si>
  <si>
    <t>Informes de Gestión</t>
  </si>
  <si>
    <t>Informe de Gestión</t>
  </si>
  <si>
    <t>Direccionamiento Estratégico</t>
  </si>
  <si>
    <t>Evaluación Independiente y Asesoría</t>
  </si>
  <si>
    <t>Gestión de Contratación</t>
  </si>
  <si>
    <t>Gestión de Tecnologías de la Información y las Comunicaciones</t>
  </si>
  <si>
    <t>Gestión Estratégica del Talento Humano</t>
  </si>
  <si>
    <t xml:space="preserve">Gestión Financiera </t>
  </si>
  <si>
    <t xml:space="preserve">Relaciones Estratégicas </t>
  </si>
  <si>
    <t>Seguimiento y Mejora Continua</t>
  </si>
  <si>
    <t>Servicio al Ciudadano</t>
  </si>
  <si>
    <t xml:space="preserve">Gestión a la Política de Vivienda </t>
  </si>
  <si>
    <t>Gestión a la Política de Agua Potable y Saneamiento Básico</t>
  </si>
  <si>
    <t>Gestión a la Política de Espacio Urbano y Territorial</t>
  </si>
  <si>
    <t>Columna1</t>
  </si>
  <si>
    <t>ENCABEZADO</t>
  </si>
  <si>
    <t>Conceptos_Jurídicos</t>
  </si>
  <si>
    <t>Gestión_de_Contratación</t>
  </si>
  <si>
    <t>Evaluación_Independiente_y_Asesoría</t>
  </si>
  <si>
    <t>Gestión_de_Recursos_Físicos</t>
  </si>
  <si>
    <t>Gestión_de_Tecnologías_de_la_Información_y_las_Comunicaciones</t>
  </si>
  <si>
    <t>Gestión_Documental</t>
  </si>
  <si>
    <t>Gestión_Estratégica_del_Talento_Humano</t>
  </si>
  <si>
    <t>Grupo de Gestión de Recursos y Presupuesto</t>
  </si>
  <si>
    <t>Gestión_Financiera</t>
  </si>
  <si>
    <t>Grupo de Control Interno Disciplinario</t>
  </si>
  <si>
    <t>Procesos_Disciplinarios</t>
  </si>
  <si>
    <t>Procesos_Judiciales_y_Acciones_Constitucionales</t>
  </si>
  <si>
    <t>Relaciones_Estratégicas</t>
  </si>
  <si>
    <t>Saneamiento_de_activos_de_los_extintos_ICT_INURBE</t>
  </si>
  <si>
    <t>Grupo de Seguimiento y Evaluación</t>
  </si>
  <si>
    <t>Seguimiento_y_Mejora_Continua</t>
  </si>
  <si>
    <t>Servicio_al_Ciudadano</t>
  </si>
  <si>
    <t>Dirección de Inversiones en Vivienda de Interes Social</t>
  </si>
  <si>
    <t>Dirección del Sistema Habitacional</t>
  </si>
  <si>
    <t>Subdirección de Promoción y Apoyo Técnico</t>
  </si>
  <si>
    <t>Gestión_a_la_Política_de_Vivienda</t>
  </si>
  <si>
    <t>Gestión_a_la_Política_de_Agua_Potable_y_Saneamiento_Básico</t>
  </si>
  <si>
    <t>Despacho del Viceministro de Agua y Saneamiento Básico</t>
  </si>
  <si>
    <t>Grupo de Desarrollo Sostenible</t>
  </si>
  <si>
    <t>Gestión_a_la_Política_de_Espacio_Urbano_y_Territorial</t>
  </si>
  <si>
    <t>Subdirección de Políticas de Desarrollo Urbano y Territorial</t>
  </si>
  <si>
    <t>Actas Comité de Gerencia</t>
  </si>
  <si>
    <t>Informe a Entes de Control</t>
  </si>
  <si>
    <t>Manual de Calidad</t>
  </si>
  <si>
    <t>Plan de Auditoria</t>
  </si>
  <si>
    <t>Plan de Mejoramiento</t>
  </si>
  <si>
    <t>Publicaciones Informativas</t>
  </si>
  <si>
    <t>Registros Filmicos</t>
  </si>
  <si>
    <t>Registros Fotográficos</t>
  </si>
  <si>
    <t>Registros Ruedas de Prensa</t>
  </si>
  <si>
    <t>Actas de Comité de Contratación</t>
  </si>
  <si>
    <t>Convenios de Apoyo Financiero</t>
  </si>
  <si>
    <t>Convenios Interadministrativos</t>
  </si>
  <si>
    <t>Circulares Informativas</t>
  </si>
  <si>
    <t>Informes a Entes de Control</t>
  </si>
  <si>
    <t>Informe Seguimiento INURBE</t>
  </si>
  <si>
    <t>Informe Reestructuración Administrativa</t>
  </si>
  <si>
    <t>Libro radicador de Resoluciones</t>
  </si>
  <si>
    <t>Proyectos de Ley</t>
  </si>
  <si>
    <t>Consecutivo de entrada de almacen</t>
  </si>
  <si>
    <t>Consecutivo de salida de almacen</t>
  </si>
  <si>
    <t>Inventario Físico por Funcionario</t>
  </si>
  <si>
    <t>Plan de Acción Institucional</t>
  </si>
  <si>
    <t>Plan de Compras</t>
  </si>
  <si>
    <t>Informe de Seguimiento</t>
  </si>
  <si>
    <t>Política de Conservación de Backups</t>
  </si>
  <si>
    <t>Política de Seguridad de la Información</t>
  </si>
  <si>
    <t>Proyectos Tecnológicos Informaticos</t>
  </si>
  <si>
    <t>Actas del Comité de Gobierno en Línea</t>
  </si>
  <si>
    <t>Plan Estrategico TIC</t>
  </si>
  <si>
    <t>Actas de Comité de Desarrollo Administrativo</t>
  </si>
  <si>
    <t>Consecutivo de Comunicaciones Enviadas</t>
  </si>
  <si>
    <t>Consecutivo de Comunicaciones Recibidas</t>
  </si>
  <si>
    <t>Inventarios Documentales</t>
  </si>
  <si>
    <t>Transferencias Primarias</t>
  </si>
  <si>
    <t>Transferencias Secundarias</t>
  </si>
  <si>
    <t>Grupo_de_Conceptos</t>
  </si>
  <si>
    <t>Oficina_Asesora_Jurídica</t>
  </si>
  <si>
    <t>Grupo_de_Recursos_Físicos</t>
  </si>
  <si>
    <t>Actas de Comisión de Personal</t>
  </si>
  <si>
    <t>Certificado de Insuficiencia de Personal</t>
  </si>
  <si>
    <t>Certificado de Personal</t>
  </si>
  <si>
    <t>Convocatorias Públicas</t>
  </si>
  <si>
    <t>Nómina MTVC</t>
  </si>
  <si>
    <t>Plan de Bienestar Social</t>
  </si>
  <si>
    <t>Plan de Capacitación</t>
  </si>
  <si>
    <t>Grupo_de_Talento_Humano</t>
  </si>
  <si>
    <t>Informes Exógenos</t>
  </si>
  <si>
    <t>Informes Financieros</t>
  </si>
  <si>
    <t>Libro Auxiliar</t>
  </si>
  <si>
    <t>Libro Diario</t>
  </si>
  <si>
    <t>Grupo_de_Contabilidad</t>
  </si>
  <si>
    <t>Proyecto de Inversión de Abastecimiento de Agua y Manejo de Aguas Residuales en Zonas Rurales</t>
  </si>
  <si>
    <t>Proyecto de Inversión de Macroproyectos de Interés Social Nacional</t>
  </si>
  <si>
    <t>Proyecto de Inversión de Manejo de Residuos Sólidos Urbanos</t>
  </si>
  <si>
    <t>Grupo_de_Presupuesto_y_Cuentas</t>
  </si>
  <si>
    <t>Actas de Comité de Seguimiento</t>
  </si>
  <si>
    <t>Grupo_de_Control_Interno_Disciplinario</t>
  </si>
  <si>
    <t>Acción de Cumplimiento</t>
  </si>
  <si>
    <t>Acción de Grupo</t>
  </si>
  <si>
    <t>Acción de Tutela</t>
  </si>
  <si>
    <t>Procesos de Cobro Coactivo</t>
  </si>
  <si>
    <t>Procesos de Pertenencia</t>
  </si>
  <si>
    <t>Procesos Ejecutivos</t>
  </si>
  <si>
    <t>Procesos Laborales Ordinarios</t>
  </si>
  <si>
    <t>Procesos Penales</t>
  </si>
  <si>
    <t>Grupo_de_Procesos_Judiciales</t>
  </si>
  <si>
    <t>Actas de la Mesa de Concertación de Pobreza</t>
  </si>
  <si>
    <t>Plan de Desarrollo Administrativo</t>
  </si>
  <si>
    <t>Programa de Red Unidos</t>
  </si>
  <si>
    <t>Conceptos Técnicos</t>
  </si>
  <si>
    <t>Dirección_de_Inversiones_en_Vivienda_de_Interes_Social</t>
  </si>
  <si>
    <t>Plan Nacional de Desarrollo</t>
  </si>
  <si>
    <t>Dirección_del_Sistema_Habitacional</t>
  </si>
  <si>
    <t>Acción Popular</t>
  </si>
  <si>
    <t>Acuerdos del Consejo Directivo</t>
  </si>
  <si>
    <t>Circulares Normativas</t>
  </si>
  <si>
    <t>Enajenación a Ocupantes</t>
  </si>
  <si>
    <t>Enajenación a Instituciones Religiosas</t>
  </si>
  <si>
    <t>Enajenación a Instituciones</t>
  </si>
  <si>
    <t>Proyecto Vivienda Prefabricada</t>
  </si>
  <si>
    <t>Registros de Oferentes</t>
  </si>
  <si>
    <t>Subdirección_de_Promoción_y_Apoyo_Técnico</t>
  </si>
  <si>
    <t>Auditoria Programa VIS</t>
  </si>
  <si>
    <t>Bolsa de Ahorro Voluntario</t>
  </si>
  <si>
    <t>Bolsa de Concejales</t>
  </si>
  <si>
    <t>Bolsa Desastres Naturales</t>
  </si>
  <si>
    <t>Bolsa Desplazados</t>
  </si>
  <si>
    <t>Bolsa Esfuerzo Departamental</t>
  </si>
  <si>
    <t>Bolsa Macroproyectos</t>
  </si>
  <si>
    <t>Bolsa Ola Invernal</t>
  </si>
  <si>
    <t>Enajenación de Vivienda de Interes Social</t>
  </si>
  <si>
    <t>Subdirección_de_Subsidio_Familiar_de_Vivienda</t>
  </si>
  <si>
    <t>Programa de capacitación Sistema General de Participación</t>
  </si>
  <si>
    <t>Proyecto de Participación de agua potable y saneamiento básico</t>
  </si>
  <si>
    <t>Grupo_de_Política_Sectorial</t>
  </si>
  <si>
    <t>Plan Departamental de Agua y Saneamiento Básico</t>
  </si>
  <si>
    <t>Programa de Agua y Saneamiento Básico</t>
  </si>
  <si>
    <t>Programa de Gestión de Residuos Sólidos</t>
  </si>
  <si>
    <t>Programa Cultura del Agua</t>
  </si>
  <si>
    <t>Programa de Fortalecimiento Institucional</t>
  </si>
  <si>
    <t>Programa Todos por el Pacífico</t>
  </si>
  <si>
    <t>Actas Comité Técnico de Proyectos</t>
  </si>
  <si>
    <t>Proyectos de Infraestructura</t>
  </si>
  <si>
    <t>Grupo_de_Desarrollo_Sostenible</t>
  </si>
  <si>
    <t>Programa de Agua Subterranea</t>
  </si>
  <si>
    <t>Programa de Atención de Emergencias</t>
  </si>
  <si>
    <t>Programa de Calidad del Agua</t>
  </si>
  <si>
    <t>Programa de Centro Urbano del Agua</t>
  </si>
  <si>
    <t>Programa de Residuos Solidos</t>
  </si>
  <si>
    <t>Programa de Saneamiento y manejo de vertimientos y cuencas hidrográficas contaminadas (SAVER)</t>
  </si>
  <si>
    <t>Subdirección_de_Políticas_de_Desarrollo_Urbano_y_Territorial</t>
  </si>
  <si>
    <t>Proyecto macroproyecto de interes Social de primera generación</t>
  </si>
  <si>
    <t>Plan de Mejoramiento Integral de Barrios</t>
  </si>
  <si>
    <t>Proyecto de Renovación Urbana</t>
  </si>
  <si>
    <t>CÓDIGO</t>
  </si>
  <si>
    <t>No aplica</t>
  </si>
  <si>
    <t>F</t>
  </si>
  <si>
    <t>Formato</t>
  </si>
  <si>
    <t>Digital</t>
  </si>
  <si>
    <t>Físico-Digital</t>
  </si>
  <si>
    <t>Estado</t>
  </si>
  <si>
    <t>Por demanda</t>
  </si>
  <si>
    <t>Direccionamiento_Estratégico</t>
  </si>
  <si>
    <t>01</t>
  </si>
  <si>
    <t>14</t>
  </si>
  <si>
    <t>16</t>
  </si>
  <si>
    <t>10</t>
  </si>
  <si>
    <t>03</t>
  </si>
  <si>
    <t>06</t>
  </si>
  <si>
    <t>11</t>
  </si>
  <si>
    <t>12</t>
  </si>
  <si>
    <t>13</t>
  </si>
  <si>
    <t>26</t>
  </si>
  <si>
    <t>15</t>
  </si>
  <si>
    <t>Despacho del Ministro</t>
  </si>
  <si>
    <t>CONTROL DE CAMBIOS</t>
  </si>
  <si>
    <t>FECHA DE ACTUALIZACIÓN</t>
  </si>
  <si>
    <t>ACTUALIZACIÓN REALIZADA</t>
  </si>
  <si>
    <t>ELABORÓ</t>
  </si>
  <si>
    <t>REVISÓ</t>
  </si>
  <si>
    <t>APROBÓ</t>
  </si>
  <si>
    <t>INSTRUMENTOS DE GESTIÓN DE INFORMACIÓN PÚBLICA (REGISTRO DE ACTIVOS DE INFORMACIÓN, ESQUEMA DE PUBLICACIÓN, INFORMACIÓN CLASIFICADA Y RESERVADA) - DE ACUERDO A LEY 1712 DE 2014, DECRETO 103 DE 2015 Y RESOLUCIÓN 3564 DE 2015 DE MINTIC</t>
  </si>
  <si>
    <t>Se diligencian estas columnas solo cuando la información ha sido definida como "Clasificada o Reservada"</t>
  </si>
  <si>
    <t>TABLAS DE RETENCIÓN DOCUMENTAL (TRD)</t>
  </si>
  <si>
    <t>Nombre de la Categoria de la Información</t>
  </si>
  <si>
    <t>Descripción de la Categoría de la Información</t>
  </si>
  <si>
    <t>Medio de Conservación o Soporte</t>
  </si>
  <si>
    <t>Información Publicada (Lugar de Consulta)</t>
  </si>
  <si>
    <t>Idioma</t>
  </si>
  <si>
    <t>Fecha de Generación</t>
  </si>
  <si>
    <t>Frecuencia de Actualización</t>
  </si>
  <si>
    <t>Nombre del Responsable de la Producción (Propietario)</t>
  </si>
  <si>
    <t>Nombre del Responsable de la Información (Quien la emite)</t>
  </si>
  <si>
    <t>Desagragación Geográfica</t>
  </si>
  <si>
    <t>Nivel de Clasificación</t>
  </si>
  <si>
    <t>Objetivo Legítimo de la Excepción</t>
  </si>
  <si>
    <t>Fundamento Constitucional o Legal</t>
  </si>
  <si>
    <t>Fundamento Jurídico de la Excepción</t>
  </si>
  <si>
    <t>Excepción Total o Parcial</t>
  </si>
  <si>
    <t>Fecha de Calificación</t>
  </si>
  <si>
    <t>Plazo de la Clasificación o Reserva</t>
  </si>
  <si>
    <t>¿Está en la TRD?</t>
  </si>
  <si>
    <t>Código serie y subserie documental</t>
  </si>
  <si>
    <t>Serie y subserie documental</t>
  </si>
  <si>
    <t>Tiempo total de Retención (años)</t>
  </si>
  <si>
    <t>Disposición Final</t>
  </si>
  <si>
    <t>Tradición Documental</t>
  </si>
  <si>
    <t>Soporte</t>
  </si>
  <si>
    <t>SI</t>
  </si>
  <si>
    <t>34.03</t>
  </si>
  <si>
    <t>32</t>
  </si>
  <si>
    <t>48.03</t>
  </si>
  <si>
    <t>01.01</t>
  </si>
  <si>
    <t>01.02</t>
  </si>
  <si>
    <t>01.03</t>
  </si>
  <si>
    <t>01.04</t>
  </si>
  <si>
    <t>01.05</t>
  </si>
  <si>
    <t>01.06</t>
  </si>
  <si>
    <t>01.07</t>
  </si>
  <si>
    <t>08.01</t>
  </si>
  <si>
    <t>48.01</t>
  </si>
  <si>
    <t>48.02</t>
  </si>
  <si>
    <t>48.04</t>
  </si>
  <si>
    <t>48.05</t>
  </si>
  <si>
    <t>48.06</t>
  </si>
  <si>
    <t>48.07</t>
  </si>
  <si>
    <t>48.09</t>
  </si>
  <si>
    <t>7421</t>
  </si>
  <si>
    <t>44</t>
  </si>
  <si>
    <t>26.04</t>
  </si>
  <si>
    <t>34.01</t>
  </si>
  <si>
    <t>51.13</t>
  </si>
  <si>
    <t>23</t>
  </si>
  <si>
    <t>28</t>
  </si>
  <si>
    <t>31</t>
  </si>
  <si>
    <t>63</t>
  </si>
  <si>
    <t>65</t>
  </si>
  <si>
    <t>El activo esta publicado en la página web</t>
  </si>
  <si>
    <t>Enlace</t>
  </si>
  <si>
    <t>PUBLICACIÓN WEB</t>
  </si>
  <si>
    <t>UNIDAD ADMINISTRATIVA</t>
  </si>
  <si>
    <t>CODIGO DE OFICINA</t>
  </si>
  <si>
    <t>SERIES Y TIPOS DOCUMENTALES</t>
  </si>
  <si>
    <t>RETENCIÓN AG-AC</t>
  </si>
  <si>
    <t>DISPOSICIÓN FINAL</t>
  </si>
  <si>
    <t>TRADICION DOCUMENTAL</t>
  </si>
  <si>
    <t>SOPORTE</t>
  </si>
  <si>
    <t>ARCHIVO GESTIÓN</t>
  </si>
  <si>
    <t>ARCHIVO CENTRAL</t>
  </si>
  <si>
    <t>CT</t>
  </si>
  <si>
    <t>E</t>
  </si>
  <si>
    <t>M/D</t>
  </si>
  <si>
    <t>S</t>
  </si>
  <si>
    <t>O</t>
  </si>
  <si>
    <t>FISICO</t>
  </si>
  <si>
    <t>DIGITAL</t>
  </si>
  <si>
    <t>ATENCION LEGISLATIVA ESPECIALIZADA</t>
  </si>
  <si>
    <t>3</t>
  </si>
  <si>
    <t>8</t>
  </si>
  <si>
    <t>M</t>
  </si>
  <si>
    <t>19</t>
  </si>
  <si>
    <t>CONTROL POLITICO</t>
  </si>
  <si>
    <t>DISCURSOS</t>
  </si>
  <si>
    <t>INFORMES</t>
  </si>
  <si>
    <t>PROYECTOS</t>
  </si>
  <si>
    <t xml:space="preserve">Grupo de Comunicaciones Estrategicas </t>
  </si>
  <si>
    <t>34</t>
  </si>
  <si>
    <r>
      <t>Informes de Gestión</t>
    </r>
    <r>
      <rPr>
        <sz val="9"/>
        <rFont val="Verdana"/>
        <family val="2"/>
      </rPr>
      <t xml:space="preserve">
</t>
    </r>
  </si>
  <si>
    <t>PUBLICACIONES</t>
  </si>
  <si>
    <t>REGISTROS</t>
  </si>
  <si>
    <t>02</t>
  </si>
  <si>
    <t>ACTAS</t>
  </si>
  <si>
    <t>02.11</t>
  </si>
  <si>
    <t>Actas del Comité de Normalización de Cartera Minvivienda y Fonvivienda</t>
  </si>
  <si>
    <t>Grupo Conceptos</t>
  </si>
  <si>
    <t xml:space="preserve">CONCEPTOS </t>
  </si>
  <si>
    <t>18</t>
  </si>
  <si>
    <t>DERECHOS DE PETICIÓN</t>
  </si>
  <si>
    <t>Grupo de Procesos judiciales</t>
  </si>
  <si>
    <t xml:space="preserve">ACCIONES CONSTITUCIONALES </t>
  </si>
  <si>
    <t xml:space="preserve">Acción de Control Inmediato de   legalidad </t>
  </si>
  <si>
    <t>Acción de Inconstitucionalidad</t>
  </si>
  <si>
    <r>
      <t>Acción de Nulidad por Inconstitucionalidad</t>
    </r>
    <r>
      <rPr>
        <sz val="9"/>
        <color indexed="8"/>
        <rFont val="Verdana"/>
        <family val="2"/>
      </rPr>
      <t xml:space="preserve">
</t>
    </r>
  </si>
  <si>
    <t>02.03</t>
  </si>
  <si>
    <t>Actas Comité de Conciliación</t>
  </si>
  <si>
    <t>08</t>
  </si>
  <si>
    <t>CONCILIACIONES JUDICIALES</t>
  </si>
  <si>
    <r>
      <t>Conciliaciones extrajudiciales</t>
    </r>
    <r>
      <rPr>
        <sz val="9"/>
        <rFont val="Verdana"/>
        <family val="2"/>
      </rPr>
      <t/>
    </r>
  </si>
  <si>
    <t>48</t>
  </si>
  <si>
    <t xml:space="preserve">PROCESOS </t>
  </si>
  <si>
    <r>
      <t xml:space="preserve">Procesos de Expropiación </t>
    </r>
    <r>
      <rPr>
        <b/>
        <sz val="9"/>
        <rFont val="Verdana"/>
        <family val="2"/>
      </rPr>
      <t xml:space="preserve">
</t>
    </r>
  </si>
  <si>
    <t xml:space="preserve">Procesos de Llamamiento de Garantías </t>
  </si>
  <si>
    <t>Oficina  de Control Interno</t>
  </si>
  <si>
    <t>7120</t>
  </si>
  <si>
    <t>02.02</t>
  </si>
  <si>
    <t>Actas de Comité de Coordinación del Sistema de Control Interno</t>
  </si>
  <si>
    <t>3401</t>
  </si>
  <si>
    <t>34.07</t>
  </si>
  <si>
    <t xml:space="preserve">Informe de Rendición de la Cuenta Fiscal </t>
  </si>
  <si>
    <t>45</t>
  </si>
  <si>
    <t xml:space="preserve">PLANES </t>
  </si>
  <si>
    <t>45.02</t>
  </si>
  <si>
    <t>45.07</t>
  </si>
  <si>
    <t>Oficina  Asesora de Planeación</t>
  </si>
  <si>
    <t>7130</t>
  </si>
  <si>
    <t>02.09</t>
  </si>
  <si>
    <t>02.15</t>
  </si>
  <si>
    <t>Actas del Comité Institucional de Desarrollo Administrativo del Sector Vivienda Ciudad y Territorio</t>
  </si>
  <si>
    <t>40</t>
  </si>
  <si>
    <t>MANUALES</t>
  </si>
  <si>
    <t>40.01</t>
  </si>
  <si>
    <t>40.03</t>
  </si>
  <si>
    <t xml:space="preserve">Manual de Procesos y Procedimientos </t>
  </si>
  <si>
    <t>59</t>
  </si>
  <si>
    <t>SISTEMA INTEGRADO DE GESTION</t>
  </si>
  <si>
    <t>ANTEPROYECTO DE PRESUPUESTO</t>
  </si>
  <si>
    <t>51</t>
  </si>
  <si>
    <t>51.02</t>
  </si>
  <si>
    <t>Proyecto de Cooperación de Abastecimiento de Agua y Saneamiento para Zonas Rurales de Colombia</t>
  </si>
  <si>
    <t>51.03</t>
  </si>
  <si>
    <t>Proyecto de Cooperación de Renovación urbana del Centro de Administración Distrital - CAD</t>
  </si>
  <si>
    <t>51.05</t>
  </si>
  <si>
    <t>51.06</t>
  </si>
  <si>
    <r>
      <t xml:space="preserve">Proyecto de Inversión de Apoyo para el Sector de Agua Potable y Saneamiento Básico </t>
    </r>
    <r>
      <rPr>
        <b/>
        <sz val="9"/>
        <rFont val="Verdana"/>
        <family val="2"/>
      </rPr>
      <t xml:space="preserve">
</t>
    </r>
  </si>
  <si>
    <t>51.07</t>
  </si>
  <si>
    <t>Proyecto de Inversión de  Asistencia Técnica para la Reforma del sector de Agua Potable en Colombia</t>
  </si>
  <si>
    <t>51.08</t>
  </si>
  <si>
    <t xml:space="preserve">Proyecto de inversión  Consolidación de la Política de Vivienda de Interés Social y Desarrollo Territorial </t>
  </si>
  <si>
    <t>51.09</t>
  </si>
  <si>
    <t>51.10</t>
  </si>
  <si>
    <t>51.11</t>
  </si>
  <si>
    <t xml:space="preserve">Proyecto de Inversión de Reducción de la Vulnerabilidad Fiscal del Estado frente a Desastres Naturales </t>
  </si>
  <si>
    <t>51.12</t>
  </si>
  <si>
    <t xml:space="preserve">Proyecto de Inversión de Vivienda de Interés Social Urbana </t>
  </si>
  <si>
    <t>02.19</t>
  </si>
  <si>
    <t xml:space="preserve">INFORMES </t>
  </si>
  <si>
    <t xml:space="preserve">Informe de Gestión </t>
  </si>
  <si>
    <t>34.05</t>
  </si>
  <si>
    <t xml:space="preserve">Informe de Seguimiento </t>
  </si>
  <si>
    <t>PLANES</t>
  </si>
  <si>
    <t>45.01</t>
  </si>
  <si>
    <r>
      <t>Plan de Acción Institucional</t>
    </r>
    <r>
      <rPr>
        <b/>
        <sz val="9"/>
        <rFont val="Verdana"/>
        <family val="2"/>
      </rPr>
      <t xml:space="preserve">
</t>
    </r>
  </si>
  <si>
    <t>45.05</t>
  </si>
  <si>
    <t>45.10</t>
  </si>
  <si>
    <r>
      <t>Plan Indicativo Sectorial</t>
    </r>
    <r>
      <rPr>
        <sz val="9"/>
        <rFont val="Verdana"/>
        <family val="2"/>
      </rPr>
      <t xml:space="preserve">
</t>
    </r>
  </si>
  <si>
    <t>46</t>
  </si>
  <si>
    <t>POLITICAS</t>
  </si>
  <si>
    <t>46.05</t>
  </si>
  <si>
    <t>Politica en Vivienda, Ciudad y Territorio</t>
  </si>
  <si>
    <t>49</t>
  </si>
  <si>
    <t>PROGRAMAS</t>
  </si>
  <si>
    <t>49.14</t>
  </si>
  <si>
    <r>
      <t>Programa de Minorias Etnicas</t>
    </r>
    <r>
      <rPr>
        <b/>
        <sz val="9"/>
        <rFont val="Verdana"/>
        <family val="2"/>
      </rPr>
      <t xml:space="preserve">
</t>
    </r>
  </si>
  <si>
    <t>49.16</t>
  </si>
  <si>
    <t>49.17</t>
  </si>
  <si>
    <r>
      <t>Programa de Reducción de la Pobreza Extrema</t>
    </r>
    <r>
      <rPr>
        <b/>
        <sz val="9"/>
        <rFont val="Verdana"/>
        <family val="2"/>
      </rPr>
      <t xml:space="preserve">
</t>
    </r>
  </si>
  <si>
    <t>60</t>
  </si>
  <si>
    <t>SISTEMA NACIONAL DE ATENCIÓN Y REPARACION INTEGRAL A LAS VICTIMAS - SNARIV</t>
  </si>
  <si>
    <t xml:space="preserve">ACTAS </t>
  </si>
  <si>
    <t>02.10</t>
  </si>
  <si>
    <t>CIRCULARES</t>
  </si>
  <si>
    <t>13.01</t>
  </si>
  <si>
    <t>2</t>
  </si>
  <si>
    <t>45.09</t>
  </si>
  <si>
    <t>46.02</t>
  </si>
  <si>
    <t xml:space="preserve">Políticas de Gestión de la Información </t>
  </si>
  <si>
    <t>46.03</t>
  </si>
  <si>
    <t xml:space="preserve">Politica de la Tecnología de la Información y Comunicación </t>
  </si>
  <si>
    <t>46.04</t>
  </si>
  <si>
    <t>Políticas de Seguridad de la Información</t>
  </si>
  <si>
    <t>Despacho del Viceministro de Vivienda</t>
  </si>
  <si>
    <t>CONCEPTOS</t>
  </si>
  <si>
    <t>14.01</t>
  </si>
  <si>
    <t>14.02</t>
  </si>
  <si>
    <t xml:space="preserve">DERECHOS DE PETICIÓN </t>
  </si>
  <si>
    <r>
      <t>Informes a Entes de Control</t>
    </r>
    <r>
      <rPr>
        <sz val="9"/>
        <rFont val="Verdana"/>
        <family val="2"/>
      </rPr>
      <t xml:space="preserve">
</t>
    </r>
  </si>
  <si>
    <t>61</t>
  </si>
  <si>
    <t>SUBSIDIOS</t>
  </si>
  <si>
    <t>61.01</t>
  </si>
  <si>
    <r>
      <t>Subsidio Vivienda Familiar Caja de Compensación Familiar</t>
    </r>
    <r>
      <rPr>
        <b/>
        <sz val="9"/>
        <rFont val="Verdana"/>
        <family val="2"/>
      </rPr>
      <t xml:space="preserve">
</t>
    </r>
  </si>
  <si>
    <t>61.02</t>
  </si>
  <si>
    <t>Subsidio Vivenda Interes Social</t>
  </si>
  <si>
    <t>61.03</t>
  </si>
  <si>
    <t>Subsidio Fondo Nacional de Ahorro</t>
  </si>
  <si>
    <t>02.13</t>
  </si>
  <si>
    <t>Actas Comité Fiduciario</t>
  </si>
  <si>
    <t>45.12</t>
  </si>
  <si>
    <t>46.08</t>
  </si>
  <si>
    <r>
      <t xml:space="preserve">Política Habitacional </t>
    </r>
    <r>
      <rPr>
        <sz val="9"/>
        <color indexed="8"/>
        <rFont val="Verdana"/>
        <family val="2"/>
      </rPr>
      <t xml:space="preserve">  </t>
    </r>
  </si>
  <si>
    <r>
      <t>Proyectos de Ley</t>
    </r>
    <r>
      <rPr>
        <b/>
        <sz val="9"/>
        <rFont val="Verdana"/>
        <family val="2"/>
      </rPr>
      <t xml:space="preserve">
</t>
    </r>
  </si>
  <si>
    <t>Grupo Titulación y Saneamiento Predial</t>
  </si>
  <si>
    <t>ENAJENACIÓN</t>
  </si>
  <si>
    <t>26.01</t>
  </si>
  <si>
    <t>5</t>
  </si>
  <si>
    <t>26.02</t>
  </si>
  <si>
    <t>26.03</t>
  </si>
  <si>
    <t>ESCRITURACIÓN</t>
  </si>
  <si>
    <t>GRAVAMENES</t>
  </si>
  <si>
    <t>TITULACIÓN</t>
  </si>
  <si>
    <t>ZONAS DE CESIÓN</t>
  </si>
  <si>
    <t xml:space="preserve">Subdirección de Subsidio Familiar de Vivienda </t>
  </si>
  <si>
    <t>ASIGNACIÓN DE SUBSIDIO VIS</t>
  </si>
  <si>
    <t>AUDITORIAS</t>
  </si>
  <si>
    <t>Auditoria Asignación de Recursos</t>
  </si>
  <si>
    <t xml:space="preserve">BOLSAS DE RECURSOS </t>
  </si>
  <si>
    <t>Bolsa de Atentados Terroristas</t>
  </si>
  <si>
    <t>Bolsa Esfuerzo Territorial Nacional</t>
  </si>
  <si>
    <t>Bolsa Recuperadores de residuos solidos</t>
  </si>
  <si>
    <t>41</t>
  </si>
  <si>
    <t xml:space="preserve">MOVILIZACIONES   </t>
  </si>
  <si>
    <t>41.01</t>
  </si>
  <si>
    <t>Movilización de recursos</t>
  </si>
  <si>
    <t>41.02</t>
  </si>
  <si>
    <t>Movilización de recursos 20%</t>
  </si>
  <si>
    <t>57</t>
  </si>
  <si>
    <t>SISTEMAS DE INFORMACIÓN</t>
  </si>
  <si>
    <t>57.01</t>
  </si>
  <si>
    <t>Sistema de información afiliados y beneficiarios de las cajas de compensación familiar</t>
  </si>
  <si>
    <t>4</t>
  </si>
  <si>
    <t>57.02</t>
  </si>
  <si>
    <t>Sistema de Informacion Predial, Catastro e IGAC</t>
  </si>
  <si>
    <t>7222-13</t>
  </si>
  <si>
    <t>7222-13.01</t>
  </si>
  <si>
    <t>7222-23</t>
  </si>
  <si>
    <t>7222-34</t>
  </si>
  <si>
    <t>7222-34.01</t>
  </si>
  <si>
    <t>7222-34.03</t>
  </si>
  <si>
    <t>7222-51</t>
  </si>
  <si>
    <t>7222-51.16</t>
  </si>
  <si>
    <t>Proyecto Fenomeno de la Niña</t>
  </si>
  <si>
    <t>7222-51.20</t>
  </si>
  <si>
    <r>
      <t>Proyecto Promoción de oferta y demada de desplazados</t>
    </r>
    <r>
      <rPr>
        <b/>
        <sz val="9"/>
        <rFont val="Verdana"/>
        <family val="2"/>
      </rPr>
      <t xml:space="preserve">
</t>
    </r>
  </si>
  <si>
    <t>7222-51.22</t>
  </si>
  <si>
    <t>7222-51.23</t>
  </si>
  <si>
    <r>
      <t>Proyecto Vivienda Prioritaria</t>
    </r>
    <r>
      <rPr>
        <b/>
        <sz val="9"/>
        <rFont val="Verdana"/>
        <family val="2"/>
      </rPr>
      <t xml:space="preserve">
</t>
    </r>
  </si>
  <si>
    <t>7222-51.24</t>
  </si>
  <si>
    <r>
      <t>Proyecto Vivienda Saludable</t>
    </r>
    <r>
      <rPr>
        <b/>
        <sz val="9"/>
        <rFont val="Verdana"/>
        <family val="2"/>
      </rPr>
      <t xml:space="preserve">
</t>
    </r>
  </si>
  <si>
    <t>7222-53</t>
  </si>
  <si>
    <t>7222-53.01</t>
  </si>
  <si>
    <t>45.06</t>
  </si>
  <si>
    <t>49.20</t>
  </si>
  <si>
    <t>Programa de Vivienda de Interes prioritario gratituto</t>
  </si>
  <si>
    <t>51.17</t>
  </si>
  <si>
    <t>Proyecto integral desarrollo Urbano</t>
  </si>
  <si>
    <t>51.18</t>
  </si>
  <si>
    <t>51.19</t>
  </si>
  <si>
    <r>
      <t>Proyecto macroproyecto de interes Social de segunda generación</t>
    </r>
    <r>
      <rPr>
        <b/>
        <sz val="9"/>
        <rFont val="Verdana"/>
        <family val="2"/>
      </rPr>
      <t xml:space="preserve">
</t>
    </r>
  </si>
  <si>
    <t>Subdirección de políticas de desarrollo Urbano y Territorial</t>
  </si>
  <si>
    <t>Politica funcionamiento curadurias urbanas</t>
  </si>
  <si>
    <t>7232-05</t>
  </si>
  <si>
    <t>ASISTENCIA TÉCNICA</t>
  </si>
  <si>
    <t>7232-34</t>
  </si>
  <si>
    <t>7232-34.03</t>
  </si>
  <si>
    <t>7232-45</t>
  </si>
  <si>
    <t>7232-45.07</t>
  </si>
  <si>
    <t>7232-51</t>
  </si>
  <si>
    <t>7232-51.15</t>
  </si>
  <si>
    <t>Circulares informativas</t>
  </si>
  <si>
    <t>Grupo Interno Política Sectorial</t>
  </si>
  <si>
    <t xml:space="preserve">Politica en Agua y Saneamiento Básico </t>
  </si>
  <si>
    <t>REGLAMENTOS</t>
  </si>
  <si>
    <t>Reglamento Regulación de Agua  
Potable y Saneamiento Básico - RAS</t>
  </si>
  <si>
    <t>Grupo del Monitoreo del SGP de Agua Potable y Saneamiento Básico</t>
  </si>
  <si>
    <t>49.10</t>
  </si>
  <si>
    <r>
      <t>Proyectos de Ley</t>
    </r>
    <r>
      <rPr>
        <b/>
        <sz val="9"/>
        <rFont val="Ver"/>
      </rPr>
      <t xml:space="preserve">
</t>
    </r>
  </si>
  <si>
    <t>51.14</t>
  </si>
  <si>
    <t>SISTEMAS GENERAL DE PARTICIPACIÓN DE AGUA POTABLE Y SANEAMIENTO BÁSICO</t>
  </si>
  <si>
    <t xml:space="preserve"> Grupo Interno de Desarrollo Sostenible</t>
  </si>
  <si>
    <t>Programa de Ahorro  Uso eficiente del Agua</t>
  </si>
  <si>
    <t>Programa de Cambio Climático</t>
  </si>
  <si>
    <t>Programa de Gestión del Riesgo</t>
  </si>
  <si>
    <t>6</t>
  </si>
  <si>
    <t>Programa Conexiones Intradomiciliarios Acueducto y Alcantarillado</t>
  </si>
  <si>
    <t xml:space="preserve">Subdirección de Gestión Empresarial </t>
  </si>
  <si>
    <t>49.02</t>
  </si>
  <si>
    <t>49.12</t>
  </si>
  <si>
    <t>49.15</t>
  </si>
  <si>
    <t>Programa de Modernización Empresarial</t>
  </si>
  <si>
    <t>49.22</t>
  </si>
  <si>
    <t>02.17</t>
  </si>
  <si>
    <t xml:space="preserve">Grupo Interno de Evaluacion de Proyectos </t>
  </si>
  <si>
    <t>Proyectos de Agua potable y Saneamiento Basico</t>
  </si>
  <si>
    <t>Secretaría General</t>
  </si>
  <si>
    <t>02.16</t>
  </si>
  <si>
    <t>Actas de Comité Secretaría General</t>
  </si>
  <si>
    <t>34.06</t>
  </si>
  <si>
    <t>34.08</t>
  </si>
  <si>
    <t>37</t>
  </si>
  <si>
    <t>LIBROS RADICADORES</t>
  </si>
  <si>
    <t>37.02</t>
  </si>
  <si>
    <t>56</t>
  </si>
  <si>
    <t>RESOLUCIONES</t>
  </si>
  <si>
    <t>02.01</t>
  </si>
  <si>
    <t>20</t>
  </si>
  <si>
    <t>02.05</t>
  </si>
  <si>
    <t xml:space="preserve">Actas Comité de Convivencia </t>
  </si>
  <si>
    <t>02.08</t>
  </si>
  <si>
    <t>Actas Comité de Estímulos e Incentivos</t>
  </si>
  <si>
    <t>CERTIFICACIONES</t>
  </si>
  <si>
    <t>12.02</t>
  </si>
  <si>
    <t>12.03</t>
  </si>
  <si>
    <t>CONVOCATORIAS</t>
  </si>
  <si>
    <t>20.01</t>
  </si>
  <si>
    <t>30</t>
  </si>
  <si>
    <t>EVALUACION DE DESEMPEÑO</t>
  </si>
  <si>
    <t>HISTORIAS LABORALES</t>
  </si>
  <si>
    <t>80</t>
  </si>
  <si>
    <t>37.01</t>
  </si>
  <si>
    <t>Libro radicador de Actas de Posesión</t>
  </si>
  <si>
    <t>40.02</t>
  </si>
  <si>
    <t>Manual de funciones</t>
  </si>
  <si>
    <t>42</t>
  </si>
  <si>
    <t>NÓMINAS</t>
  </si>
  <si>
    <t>42.01</t>
  </si>
  <si>
    <t>42.02</t>
  </si>
  <si>
    <t>Nómina INURBE</t>
  </si>
  <si>
    <t>45.03</t>
  </si>
  <si>
    <t xml:space="preserve">  Plan de Salud Ocupacional</t>
  </si>
  <si>
    <t>49.21</t>
  </si>
  <si>
    <t>Programa Sistema Integrado de Seguridad Social y Salud en el trabajo - SG-SST</t>
  </si>
  <si>
    <t>02.12</t>
  </si>
  <si>
    <t>PROCESOS</t>
  </si>
  <si>
    <t>02.07</t>
  </si>
  <si>
    <t>Actas Comité de Ejecución Presupuestal</t>
  </si>
  <si>
    <t>02.14</t>
  </si>
  <si>
    <t>Informe Financiero</t>
  </si>
  <si>
    <t>25</t>
  </si>
  <si>
    <t>EJECUCIÓN PRESUPUESTAL</t>
  </si>
  <si>
    <t>BOLETINES DIARIOS</t>
  </si>
  <si>
    <t>12.01</t>
  </si>
  <si>
    <t>Certificado de Ingresos y Retenciones</t>
  </si>
  <si>
    <t>22</t>
  </si>
  <si>
    <t>CUENTAS POR PAGAR</t>
  </si>
  <si>
    <t>43</t>
  </si>
  <si>
    <r>
      <t xml:space="preserve">PAGOS
  </t>
    </r>
    <r>
      <rPr>
        <sz val="10"/>
        <rFont val="Arial"/>
        <family val="2"/>
      </rPr>
      <t/>
    </r>
  </si>
  <si>
    <t>43.01</t>
  </si>
  <si>
    <t>Pagos Impuestos</t>
  </si>
  <si>
    <t>43.02</t>
  </si>
  <si>
    <t>Pago Impuesto RETEICA</t>
  </si>
  <si>
    <t>43.03</t>
  </si>
  <si>
    <t>Pago Impuesto RETEFUENTE</t>
  </si>
  <si>
    <t>55</t>
  </si>
  <si>
    <t>REINTEGRO DE RECURSOS</t>
  </si>
  <si>
    <t>29</t>
  </si>
  <si>
    <t>ESTADOS FINANCIEROS</t>
  </si>
  <si>
    <t>36</t>
  </si>
  <si>
    <t>LIBROS CONTABLES</t>
  </si>
  <si>
    <t>36.01</t>
  </si>
  <si>
    <t>36.02</t>
  </si>
  <si>
    <t>36.03</t>
  </si>
  <si>
    <t>Libro de Saldos y Movimientos</t>
  </si>
  <si>
    <t xml:space="preserve"> Grupo Atención a Usuarios y Archivo</t>
  </si>
  <si>
    <t>02.06</t>
  </si>
  <si>
    <t>02.18</t>
  </si>
  <si>
    <t>Acta de Eliminación Documental</t>
  </si>
  <si>
    <t>17</t>
  </si>
  <si>
    <t>CONSECUTIVO COMUNICACIONES OFICIALES</t>
  </si>
  <si>
    <t>17.01</t>
  </si>
  <si>
    <t>17.02</t>
  </si>
  <si>
    <t>27</t>
  </si>
  <si>
    <t>ENCUESTAS DE PERCEPCIÓN</t>
  </si>
  <si>
    <t>35</t>
  </si>
  <si>
    <t>INVENTARIOS</t>
  </si>
  <si>
    <t>35.01</t>
  </si>
  <si>
    <t>PETICIONES, QUEJAS Y RECLAMOS</t>
  </si>
  <si>
    <t>50</t>
  </si>
  <si>
    <t>PROGRAMA DE GESTIÓN DOCUMENTAL</t>
  </si>
  <si>
    <t>62</t>
  </si>
  <si>
    <t>TABLA DE RETENCIÓN DOCUMENTAL</t>
  </si>
  <si>
    <t>64</t>
  </si>
  <si>
    <t>TRANSFERENCIAS DOCUMENTALES</t>
  </si>
  <si>
    <t>64.01</t>
  </si>
  <si>
    <t>64.02</t>
  </si>
  <si>
    <t>02.04</t>
  </si>
  <si>
    <t>CONTRATOS</t>
  </si>
  <si>
    <t>16.01</t>
  </si>
  <si>
    <t>Contrato de Comodato</t>
  </si>
  <si>
    <t>16.02</t>
  </si>
  <si>
    <t>Contrato de Compraventa</t>
  </si>
  <si>
    <t>16.03</t>
  </si>
  <si>
    <t>Contrato de Consultoria</t>
  </si>
  <si>
    <t>16.04</t>
  </si>
  <si>
    <r>
      <t>Contrato Interadministrativo</t>
    </r>
    <r>
      <rPr>
        <b/>
        <sz val="10"/>
        <rFont val="Arial"/>
        <family val="2"/>
      </rPr>
      <t xml:space="preserve">  </t>
    </r>
  </si>
  <si>
    <t>16.05</t>
  </si>
  <si>
    <t>Contrato de Obra</t>
  </si>
  <si>
    <t>16.06</t>
  </si>
  <si>
    <t>Contrato de Prestación de Servicios</t>
  </si>
  <si>
    <t>16.07</t>
  </si>
  <si>
    <t>Contrato de Prestación de Servicios por     
Convocatoria</t>
  </si>
  <si>
    <t>16.08</t>
  </si>
  <si>
    <t>Contrato de Suministro</t>
  </si>
  <si>
    <t>21</t>
  </si>
  <si>
    <t>CONVENIOS</t>
  </si>
  <si>
    <t>21.01</t>
  </si>
  <si>
    <t>21.02</t>
  </si>
  <si>
    <t>38</t>
  </si>
  <si>
    <t>LICENCIAS DE SOFTWARE</t>
  </si>
  <si>
    <t>39</t>
  </si>
  <si>
    <t>MANTENIMIENTO Y SOPORTE TÉCNICO</t>
  </si>
  <si>
    <t>POLÍTICAS</t>
  </si>
  <si>
    <t>46.01</t>
  </si>
  <si>
    <t>51.21</t>
  </si>
  <si>
    <t>BAJAS DE ALMACEN</t>
  </si>
  <si>
    <t>CONSECUTIVOS DE ALMACEN</t>
  </si>
  <si>
    <t>18.01</t>
  </si>
  <si>
    <t>18.02</t>
  </si>
  <si>
    <t>33</t>
  </si>
  <si>
    <t>HISTORIA DE VEHICULOS</t>
  </si>
  <si>
    <t>34.02</t>
  </si>
  <si>
    <t>Informes de Austeridad</t>
  </si>
  <si>
    <t>35.02</t>
  </si>
  <si>
    <t>35.03</t>
  </si>
  <si>
    <t>Inventario General de Bienes</t>
  </si>
  <si>
    <t>45.04</t>
  </si>
  <si>
    <t>47</t>
  </si>
  <si>
    <t>POLIZAS</t>
  </si>
  <si>
    <t>47.01</t>
  </si>
  <si>
    <t xml:space="preserve"> Póliza de Automovil</t>
  </si>
  <si>
    <t>47.02</t>
  </si>
  <si>
    <t xml:space="preserve"> Póliza de Manejo global</t>
  </si>
  <si>
    <t>47.03</t>
  </si>
  <si>
    <t xml:space="preserve"> Póliza de Responsabilidad Servidores Públicos</t>
  </si>
  <si>
    <t>47.04</t>
  </si>
  <si>
    <t xml:space="preserve"> Póliza de Responsabilidad Civil  
 Extracontractual</t>
  </si>
  <si>
    <t>47.05</t>
  </si>
  <si>
    <t>Póliza Todo riesgo y daños materiales</t>
  </si>
  <si>
    <t>Fondo Nacional de Vivienda - FONVIVIENDA</t>
  </si>
  <si>
    <t>7112-01</t>
  </si>
  <si>
    <t>7112-01.01</t>
  </si>
  <si>
    <r>
      <t xml:space="preserve">Acción de Control Inmediato de legalidad </t>
    </r>
    <r>
      <rPr>
        <sz val="9"/>
        <color indexed="8"/>
        <rFont val="Arial"/>
        <family val="2"/>
      </rPr>
      <t xml:space="preserve">
</t>
    </r>
  </si>
  <si>
    <t>7112-01.02</t>
  </si>
  <si>
    <t>7112-01.03</t>
  </si>
  <si>
    <t>7112-01.04</t>
  </si>
  <si>
    <t>7112-01.05</t>
  </si>
  <si>
    <r>
      <t>Acción de Nulidad por Inconstitucionalidad</t>
    </r>
    <r>
      <rPr>
        <sz val="9"/>
        <color indexed="8"/>
        <rFont val="Arial"/>
        <family val="2"/>
      </rPr>
      <t xml:space="preserve">
</t>
    </r>
  </si>
  <si>
    <t>7112-01.06</t>
  </si>
  <si>
    <t>7112-01.07</t>
  </si>
  <si>
    <t>7112-02</t>
  </si>
  <si>
    <t>7112-02.01</t>
  </si>
  <si>
    <t>ACUERDOS</t>
  </si>
  <si>
    <t>03.01</t>
  </si>
  <si>
    <t>7411-04</t>
  </si>
  <si>
    <t>7412-05</t>
  </si>
  <si>
    <t>06.01</t>
  </si>
  <si>
    <r>
      <t xml:space="preserve">Circulares Informativas
</t>
    </r>
    <r>
      <rPr>
        <sz val="9"/>
        <rFont val="Arial"/>
        <family val="2"/>
      </rPr>
      <t>Circular</t>
    </r>
  </si>
  <si>
    <t>06.02</t>
  </si>
  <si>
    <t>10.01</t>
  </si>
  <si>
    <t>10.02</t>
  </si>
  <si>
    <t>7410-10.03</t>
  </si>
  <si>
    <t>7112-07</t>
  </si>
  <si>
    <t>7112-07.01</t>
  </si>
  <si>
    <r>
      <t>Conciliaciones extrajudiciales</t>
    </r>
    <r>
      <rPr>
        <sz val="9"/>
        <rFont val="Arial"/>
        <family val="2"/>
      </rPr>
      <t/>
    </r>
  </si>
  <si>
    <t>7411-08</t>
  </si>
  <si>
    <t>7413-09</t>
  </si>
  <si>
    <t>7112-11</t>
  </si>
  <si>
    <t>7112-11.01</t>
  </si>
  <si>
    <t>7112-11.02</t>
  </si>
  <si>
    <r>
      <t xml:space="preserve">Procesos de Expropiación </t>
    </r>
    <r>
      <rPr>
        <sz val="9"/>
        <rFont val="Arial"/>
        <family val="2"/>
      </rPr>
      <t/>
    </r>
  </si>
  <si>
    <t>7112-11.03</t>
  </si>
  <si>
    <t xml:space="preserve">Procesos de Llamamiento de Garantía  </t>
  </si>
  <si>
    <t>7112-11.04</t>
  </si>
  <si>
    <t>7112-11.05</t>
  </si>
  <si>
    <t>7112-11.06</t>
  </si>
  <si>
    <r>
      <t>Procesos Laborales Ordinarios</t>
    </r>
    <r>
      <rPr>
        <b/>
        <sz val="9"/>
        <rFont val="Arial"/>
        <family val="2"/>
      </rPr>
      <t xml:space="preserve">
</t>
    </r>
  </si>
  <si>
    <t>7112-11.08</t>
  </si>
  <si>
    <t xml:space="preserve">Programa de Vivienda de Interes prioritario </t>
  </si>
  <si>
    <t xml:space="preserve">Proyecto macroproyecto de Vivienda de interes Social </t>
  </si>
  <si>
    <t>13.07</t>
  </si>
  <si>
    <t>Nacional</t>
  </si>
  <si>
    <t>Municipal</t>
  </si>
  <si>
    <t xml:space="preserve">PROCESO </t>
  </si>
  <si>
    <t>LIDER</t>
  </si>
  <si>
    <t>NO</t>
  </si>
  <si>
    <t>ACTIVOS DEL PROCESO:</t>
  </si>
  <si>
    <t>Propietario del Activo</t>
  </si>
  <si>
    <t>CLASIFICACIÓN DEL ACTIVO</t>
  </si>
  <si>
    <t>VALORACIÓN DEL ACTIVO</t>
  </si>
  <si>
    <r>
      <t xml:space="preserve">FORMATO: </t>
    </r>
    <r>
      <rPr>
        <sz val="11"/>
        <rFont val="Arial"/>
        <family val="2"/>
      </rPr>
      <t>LEVANTAMIENTO DE ACTIVOS DE INFORMACIÓN</t>
    </r>
    <r>
      <rPr>
        <b/>
        <sz val="11"/>
        <rFont val="Arial"/>
        <family val="2"/>
      </rPr>
      <t xml:space="preserve">
PROCESO: </t>
    </r>
    <r>
      <rPr>
        <sz val="11"/>
        <rFont val="Arial"/>
        <family val="2"/>
      </rPr>
      <t>GESTIÓN DE TECNOLOGÍAS DE LA INFORMACIÓN Y LAS COMUNICACIONES</t>
    </r>
  </si>
  <si>
    <t>IDENTIFICACIÓN DEL ACTIVO</t>
  </si>
  <si>
    <t>Desagregación Geográfica</t>
  </si>
  <si>
    <t>Área / Dependencia
Responsable de la Producción de la Información</t>
  </si>
  <si>
    <t>Activo de información asociado</t>
  </si>
  <si>
    <t>Derechos de Acceso al activo de información</t>
  </si>
  <si>
    <t>Código TRD</t>
  </si>
  <si>
    <t>Líder del proceso: Director de Espacio Urbano y Territorial</t>
  </si>
  <si>
    <t>Líder del proceso: Director de Desarrollo Sectorial DDS y Director de Programas DP.</t>
  </si>
  <si>
    <t>Líder del proceso: Director de Inversiones en Vivienda de Interés Social -DIVIS y Director del Sistema Habitacional -DSH</t>
  </si>
  <si>
    <t>Jorge Arcecio Cañaveral Rojas</t>
  </si>
  <si>
    <t>Líder del proceso: Asesor del Despacho del Ministro Agenda Legislativa - Asesor del Despacho del Ministro Asuntos Internacionales y Cooperación. (Grado 18 - 16)</t>
  </si>
  <si>
    <t xml:space="preserve">Luz Amparo Hernandez Solano </t>
  </si>
  <si>
    <t xml:space="preserve">Carlos Gabriel Gutierrez Pacheco </t>
  </si>
  <si>
    <t>Excel, word, PDF, PowerPoint</t>
  </si>
  <si>
    <t>PONENCIAS DE CONTROL POLÍTICO</t>
  </si>
  <si>
    <t>ACTAS Y ACUERDOS ÓRGANO COLEGIADO DE ADMINISTRACIÓN Y DECISIÓN - OCAD</t>
  </si>
  <si>
    <t>BANCO DE PROGRAMAS Y PROYECTOS DE INVERSIÓN NACIONAL  - BPIN</t>
  </si>
  <si>
    <t>MODIFICACIONES PRESUPUESTALES</t>
  </si>
  <si>
    <t>REPORTE DE AVANCE A LA GESTIÓN - FURAG</t>
  </si>
  <si>
    <t>OFERTA INSTITUCIONAL VIVIENDA DE INTERÉS SOCIAL</t>
  </si>
  <si>
    <t>BOLSA DE RECURSOS</t>
  </si>
  <si>
    <t>FORMULACIÓN DE POLITICAS E INSTRUMENTACIÓN NORMATIVA</t>
  </si>
  <si>
    <t>DECRETOS</t>
  </si>
  <si>
    <t>CERTIFICADOS DE DISPONIBILIDAD PRESUPUESTAL</t>
  </si>
  <si>
    <t>BOLETÍNES DIARIOS DE TESORERÍA</t>
  </si>
  <si>
    <t>HISTORIALES DE BIENES INMUEBLES</t>
  </si>
  <si>
    <t>NOTIFICACIONES</t>
  </si>
  <si>
    <t>ORDENES DE COMPRA</t>
  </si>
  <si>
    <t>HISTORIALES DE VEHÍCULOS</t>
  </si>
  <si>
    <t>SERVICIOS PÚBLICOS</t>
  </si>
  <si>
    <t>ESTUDIOS TÉCNICOS PARA PROYECTOS NORMATIVOS</t>
  </si>
  <si>
    <t>INFORMES A ENTES DE CONTROL</t>
  </si>
  <si>
    <t xml:space="preserve">PROCESOS DE ATENCIÓN LEGISLATIVA ESPECIALIZADA </t>
  </si>
  <si>
    <t>INFORME DE SEGUIMIENTO A MEDIOS DE COMUNICACIÓN</t>
  </si>
  <si>
    <t>INFORMES DE GESTIÓN</t>
  </si>
  <si>
    <t>PROGRAMA DE PUBLICACIONES</t>
  </si>
  <si>
    <t>REGISTROS AUDIOVISUALES</t>
  </si>
  <si>
    <t>ACCIONES DE CUMPLIMIENTO</t>
  </si>
  <si>
    <t>ACCIONES DE GRUPO</t>
  </si>
  <si>
    <t>ACCIONES DE INCONSTITUCIONALIDAD</t>
  </si>
  <si>
    <t>ACCIONES DE NULIDAD POR INCONSTITUCIONALIDAD</t>
  </si>
  <si>
    <t>ACCIONES DE TUTELA</t>
  </si>
  <si>
    <t>ACCIONES POPULARES</t>
  </si>
  <si>
    <t>ACTAS COMITÉ DE CONCILIACIÓN</t>
  </si>
  <si>
    <t>CONCEPTOS JURÍDICOS</t>
  </si>
  <si>
    <t>ACTAS DE COMITÉ DE CONCILIACIÓN</t>
  </si>
  <si>
    <t>CONCILIACIONES EXTRAJUDICIALES</t>
  </si>
  <si>
    <t>PROCESOS DE ACCIÓN DE DOMINIO</t>
  </si>
  <si>
    <t>PROCESOS DE COBRO COACTIVO</t>
  </si>
  <si>
    <t>PROCESOS DE CONTROVERSIA CONTRACTUAL</t>
  </si>
  <si>
    <t>PROCESOS DE EXPROPIACIÓN</t>
  </si>
  <si>
    <t>PROCESOS DE LLAMAMIENTO DE GARANTÍAS</t>
  </si>
  <si>
    <t>PROCESOS DE NULIDAD SIMPLE</t>
  </si>
  <si>
    <t>PROCESOS DE NULIDAD Y RESTABLECIMIENTO DEL DERECHO</t>
  </si>
  <si>
    <t>PROCESOS DE PERTENENCIA</t>
  </si>
  <si>
    <t>PROCESOS DE REPARACIÓN DIRECTA</t>
  </si>
  <si>
    <t>PROCESOS DE RESTITUCIÓN DE TIERRA</t>
  </si>
  <si>
    <t>PROCESOS EJECUTIVOS</t>
  </si>
  <si>
    <t>PROCESOS EJECUTIVOS CONEXOS</t>
  </si>
  <si>
    <t>PROCESOS EJECUTIVOS HIPOTECARIOS</t>
  </si>
  <si>
    <t>PROCESOS EJECUTIVOS SINGULARES</t>
  </si>
  <si>
    <t>PROCESOS JUDICIALES ACCIÓN RESOLUTORIA</t>
  </si>
  <si>
    <t>PROCESOS JUDICIALES INDEMNIZACIÓN POR RESPONSABILIDAD CIVIL</t>
  </si>
  <si>
    <t>PROCESOS JUDICIALES PRESCRIPCIÓN OBLIGACIÓN HIPOTECARIA</t>
  </si>
  <si>
    <t>PROCESOS JUDICIALES SIMULACIÓN</t>
  </si>
  <si>
    <t>PROCESOS LABORALES ORDINARIOS</t>
  </si>
  <si>
    <t>PROCESOS ORDINARIOS CIVILES</t>
  </si>
  <si>
    <t>PROCESOS ORDINARIOS LABORALES</t>
  </si>
  <si>
    <t>PROCESOS PENALES</t>
  </si>
  <si>
    <t>ACTAS DE COMITÉ DE COORDINACIÓN DEL SISTEMA DE CONTROL INTERNO</t>
  </si>
  <si>
    <t>INFORMES POR DISPOSICIÓN NORMATIVA</t>
  </si>
  <si>
    <t>PLANES DE AUDITORIAS</t>
  </si>
  <si>
    <t>PLANES DE MEJORAMIENTO INSTITUCIONAL</t>
  </si>
  <si>
    <t>ACTAS COMITÉ DE GERENCIA</t>
  </si>
  <si>
    <t>ACTAS COMITÉ INSTITUCIONAL DE GESTIÓN Y DESEMPEÑO</t>
  </si>
  <si>
    <t>ACTAS COMITÉ SECTORIAL DE GESTIÓN Y DESEMPEÑO</t>
  </si>
  <si>
    <t>INFORMES A OTRAS ENTIDADES</t>
  </si>
  <si>
    <t>INFORME DE RENDICIÓN DE CUENTAS Y PARTICIPACIÓN CIUDADANA</t>
  </si>
  <si>
    <t>INFORMES DE GESTIÓN INSTITUCIONAL</t>
  </si>
  <si>
    <t>PLAN ANTICORRUPCIÓN DE ATENCIÓN AL CIUDADANO (INCLUYE RENDICIÓN DE CUENTAS Y PARTICIPACIÓN CIUDADANA)</t>
  </si>
  <si>
    <t>PLAN DE ACCIÓN INSTITUCIONAL</t>
  </si>
  <si>
    <t>PLAN ESTRATÉGICO INSTITUCIONAL</t>
  </si>
  <si>
    <t>PLAN ESTRATÉGICO SECTORIAL</t>
  </si>
  <si>
    <t>REPORTES A TABLEROS DE CONTROL</t>
  </si>
  <si>
    <t>INFORMES DE  IMPLEMENTACIÓN DEL MIPG</t>
  </si>
  <si>
    <t>INSTRUMENTOS DE LOS PROCESOS DEL SISTEMA INTEGRADO DE GESTIÓN</t>
  </si>
  <si>
    <t>MANUAL DEL MODELO INTEGRADO DE PLANEACIÓNY GESTIÓN</t>
  </si>
  <si>
    <t>POLÍTICAS DE GESTIÓN DEL MODELO INTEGRADO DE PLANEACCIÓN Y GESTIÓN</t>
  </si>
  <si>
    <t>ACTAS DE COMITÉ DE GOBIERNO EN LÍNEA</t>
  </si>
  <si>
    <t>CIRCULARES INFORMATIVAS</t>
  </si>
  <si>
    <t>PLANES DE SEGURIDAD DE LA INFORMACIÓN</t>
  </si>
  <si>
    <t xml:space="preserve">PLANES ESTRATÉGICOS DE LAS TECNOLOGÍAS DE LA INFORMACIÓN </t>
  </si>
  <si>
    <t>POLÍTICA DE LA TECNOLOGÍA DE LA INFORMACIÓN Y DE LA COMUNICACIÓN</t>
  </si>
  <si>
    <t>POLÍTICAS DE GESTIÓN DE LA INFORMACIÓN</t>
  </si>
  <si>
    <t>INFORMES DE MANTENIMIENTO Y SOPORTE TÉCNICO</t>
  </si>
  <si>
    <t>PROGRAMA DE CONSERVACIÓN DE BACK UPS</t>
  </si>
  <si>
    <t>PROYECTOS TECNOLÓGICOS INFORMÁTICOS</t>
  </si>
  <si>
    <t>CONCEPTOS TÉCNICOS</t>
  </si>
  <si>
    <t>SUBSIDIO FONDO NACIONAL DEL AHORRO</t>
  </si>
  <si>
    <t>SUBSIDIO VIVIENDA FAMILIAR CAJA DE COMPENSACIÓN FAMILIAR</t>
  </si>
  <si>
    <t>SUBSIDIO VIVIENDA INTERÉS SOCIAL</t>
  </si>
  <si>
    <t>INFORME A IMPLEMENTACIÓN DE LOS PROGRAMAS PARA EL DESARROLLO DE LA POLÍTICA DE VIVIENDA</t>
  </si>
  <si>
    <t>ESTUDIOS TÉCNICOS PARA PROYECTOS NORMATIVOS DE DESARROLLO URBANO Y TERRITORIAL</t>
  </si>
  <si>
    <t>PROYECTOS INTEGRALES DE DESARROLLO URBANO</t>
  </si>
  <si>
    <t>PROYECTOS MACROPROYECTOS DE INTERÉS SOCIAL DE PRIMERA GENERACIÓN</t>
  </si>
  <si>
    <t>PROYECTOS MACROPROYECTOS DE INTERÉS SOCIAL DE SEGUNDA GENERACIÓN</t>
  </si>
  <si>
    <t>INFORMES DE ASISTENCIA TÉCNICA</t>
  </si>
  <si>
    <t>PROYECTOS TASA COMPENSADA (RESOLUCIÓN 300 / 2015 MVCT)</t>
  </si>
  <si>
    <t>PROYECTO DE MEJORAMIENTO INTEGRAL DE BARRIOS</t>
  </si>
  <si>
    <t>PROYECTOS DE EQUIPAMIENTOS</t>
  </si>
  <si>
    <t>PROYECTOS DE RENOVACIÓN URBANA</t>
  </si>
  <si>
    <t>ESTUDIO PARA LA VIABILIDAD DE CURADORES URBANOS</t>
  </si>
  <si>
    <t>PROYECTOS NORMATIVOS DE DESARROLLO URBANO Y TERRITORIAL</t>
  </si>
  <si>
    <t>INFORMES DE FUNCIONAMIENTO CURADURÍAS URBANAS</t>
  </si>
  <si>
    <t>PROGRAMA DE VIVIENDA DE INTERES PRIORITARIO PARA AHORRADORES VIPA</t>
  </si>
  <si>
    <t>PROGRAMA DE VIVIENDA GRATUITA PVG 1</t>
  </si>
  <si>
    <t>PROGRAMA DE VIVIENDA GRATUITA PVG 2</t>
  </si>
  <si>
    <t>PROGRAMAS DE VIVIENDA NUEVAS ADMINISTRACIONES</t>
  </si>
  <si>
    <t>PROGRAMA , VIVIENDA SALUDABLE</t>
  </si>
  <si>
    <t>PROGRAMA FENOMENO  DE LA NIÑA</t>
  </si>
  <si>
    <t>PROGRAMA PROMOCIÓN DE OFERTA Y DEMANDA DE DESPLAZADOS</t>
  </si>
  <si>
    <t>PROYECTOS  DECLARADOS EN INCUMPLIMIENTO</t>
  </si>
  <si>
    <t>REGISTROS DE OFERENTES</t>
  </si>
  <si>
    <t>PROCESO DE AUTORIZACIÓN DE MOVILIZACIÓN DE RECURSOS</t>
  </si>
  <si>
    <t>PROCESO DE AUTORIZACIÓN DE MOVILIZACIÓN DE RECURSOS DEL 20%</t>
  </si>
  <si>
    <t>PROCESO DE AUTORIZACIÓN PAGOS</t>
  </si>
  <si>
    <t>PROCESOS DE ENAJENACIÓN DE VIVIENDA</t>
  </si>
  <si>
    <t>PROCESOS ADMINISTRATIVO SANCIONATORIO SUBSIDIO LEGALIZADO</t>
  </si>
  <si>
    <t>PROCESOS ADMINISTRATIVO SANCIONATORIO-SUBSIDIO NO LEGALIZADO Y DE RECHAZO</t>
  </si>
  <si>
    <t>SISTEMA DE INFORMACIÓN AFILIADOS Y BENEFICIARIOS DE LAS CAJAS DE COMPENSACIÓN FAMILIAR</t>
  </si>
  <si>
    <t>SISTEMA DE INFORMACIÓN PREDIAL, CATASTRO E IGAC</t>
  </si>
  <si>
    <t>PROGRAMAS DE VIVIENDA</t>
  </si>
  <si>
    <t>POLÍTICA HABITACIONAL</t>
  </si>
  <si>
    <t>PROCESOS DE  ENAJENACIÓN A INSTITUCIONES RELIGIOSAS E IGLESIAS</t>
  </si>
  <si>
    <t>PROCESOS DE CESIÓN A TÍTULO GRATUITO</t>
  </si>
  <si>
    <t>PROCESOS DE CESIÓN A TÍTULO GRATUITO DE BIENES DE USO PÚBLICO Y/O ZONAS DE CESIÓN</t>
  </si>
  <si>
    <t xml:space="preserve">PROCESOS DE ENAJENACIÓN A OCUPANTES </t>
  </si>
  <si>
    <t>PROCESOS DE LEVANTAMIENTO GRAVÁMENES</t>
  </si>
  <si>
    <t>PROCESOS DE TRANSFERENCIA DE DOMINIO</t>
  </si>
  <si>
    <t>PROGRAMAS NACIONALES DE TITULACIÓN</t>
  </si>
  <si>
    <t>ESTUDIOS DE POLÍTICA EN AGUA Y SANEAMIENTO BÁSICO</t>
  </si>
  <si>
    <t>INFORMES DE ASISTENCIA TECNICA AL SISTEMA GENERAL DE PARTICIPACIÓN</t>
  </si>
  <si>
    <t>INFORMES DEL SISTEMA GENERAL DE PARTICIPACIÓN DE AGUA POTABLE Y SANEAMIENTO BÁSICO</t>
  </si>
  <si>
    <t>PROGRAMA DE CAPACITACIÓN SISTEMA GENERAL DE PARTICIPACIÓN</t>
  </si>
  <si>
    <t xml:space="preserve"> PROYECTO DE PARTICIPACIÓN DE AGUA POTABLE Y SANEAMIENTO BÁSICO</t>
  </si>
  <si>
    <t>PLAN INTEGRAL DE GESTIÓN DE 
DE CAMBIO CLIMÁTICO SECTORIAL</t>
  </si>
  <si>
    <t>INFORMES DE ASISTENCIA TÉCNICA A PROGRAMAS DE GESTIÓN DEL RIESGO</t>
  </si>
  <si>
    <t>PROGRAMAS ATENCIÓN DE EMERGENCIAS</t>
  </si>
  <si>
    <t>PROGRAMAS DE AGUA SUBTERRÁNEA</t>
  </si>
  <si>
    <t>PROGRAMAS DE AHORRO USO EFICIENTE DEL AGUA</t>
  </si>
  <si>
    <t>PROGRAMAS DE CALIDAD DEL AGUA</t>
  </si>
  <si>
    <t>PROGRAMAS DE CENTRO URBANO DEL AGUA</t>
  </si>
  <si>
    <t>PROGRAMAS DE RESIDUOS SOLIDOS</t>
  </si>
  <si>
    <t>PROGRAMAS DE SANEAMIENTO Y MANEJO DE VERTIMIENTOS Y CUENCAS HIDROGRÁFICAS CONTAMINADAS (SAVER)</t>
  </si>
  <si>
    <t>INFORMES AL PLAN NACIONAL DE DESARROLLO</t>
  </si>
  <si>
    <t>PLANES DEPARTAMENTAL DE AGUA Y SANEAMIENTO BÁSICO</t>
  </si>
  <si>
    <t>PROGRAMAS CONEXIONES INTRADOMICILIARIOS ACUEDUCTO Y ALCANTARILLADO</t>
  </si>
  <si>
    <t>Programas de cooperación internacional</t>
  </si>
  <si>
    <t>PROCESOS DE SOLICITUDES DE GIRO DIRECTO</t>
  </si>
  <si>
    <t>PROCESOS DE SOLICITUDES DE REGISTRO CUENTAS MAESTRAS</t>
  </si>
  <si>
    <t>PLANES DE GESTIÓN SOCIAL</t>
  </si>
  <si>
    <t>ACTAS DE COMITÉ TÉCNICO DE PROYECTOS</t>
  </si>
  <si>
    <t>PROYECTOS DE INFRAESTRUCTURA</t>
  </si>
  <si>
    <t>PROYECTOS DE AGUA POTABLE Y SANEAMIENTO BÁSICO</t>
  </si>
  <si>
    <t>LIBRO RADICADOR DE RESOLUCIONES</t>
  </si>
  <si>
    <t>PROYECTOS NORMATIVOS</t>
  </si>
  <si>
    <t>PROCESOS DISCIPLINARIOS</t>
  </si>
  <si>
    <t>ACTAS COMITÉ DE CONVIVENCIA LABORAL</t>
  </si>
  <si>
    <t>ACTAS DE COMISIÓN DE PERSONAL</t>
  </si>
  <si>
    <t>ACTAS DE COMITÉ DE ESTÍMALOS E INCENTIVOS</t>
  </si>
  <si>
    <t>CERTIFICACIÓN DE PERSONAL</t>
  </si>
  <si>
    <t>CERTIFICACIONES DE INSUFICIENCIA DE PERSONAL</t>
  </si>
  <si>
    <t>CONVOCATORIAS PÚBLICAS</t>
  </si>
  <si>
    <t>LIBRO RADICADO DE ACTAS DE POSESIÓN</t>
  </si>
  <si>
    <t>MANUALES ESPECÍFICOS DE FUNCIONES, REQUISITOS Y COMPETENCIAS LABORALES</t>
  </si>
  <si>
    <t>PLAN DE SALUD OCUPACIONAL</t>
  </si>
  <si>
    <t>PLANES DE TRABAJO ANUAL DEL SISTEMA DE GESTIÓN DE SEGURIDAD Y SALUD EN EL TRABAJO</t>
  </si>
  <si>
    <t>PLANES INSTITUCIONALES DE CAPACITACIÓN - PIC</t>
  </si>
  <si>
    <t>PROGRAMAS DE BIENESTAR SOCIAL</t>
  </si>
  <si>
    <t>INFORMES DE SEGUIMIENTO EJECUCIÓN PRESUPUESTAL</t>
  </si>
  <si>
    <t>INFORMES EXÓGENAS</t>
  </si>
  <si>
    <t>LIBRO DE VIGENCIAS FUTURAS</t>
  </si>
  <si>
    <t>ACTAS DE ELIMINACIÓN DOCUMENTAL</t>
  </si>
  <si>
    <t>AUTORIZACIONES DE MOVILIZACIÓN DE RECURSOS</t>
  </si>
  <si>
    <t>CONSECUTIVOS DE COMUNICACIONES OFICIALES ENVIADAS</t>
  </si>
  <si>
    <t>CONSECUTIVOS DE COMUNICACIONES OFICIALES RECIBIDAS</t>
  </si>
  <si>
    <t>BANCOS TERMINOLÓGICOS DE SERIES Y SUBSERIES DOCUMENTALES</t>
  </si>
  <si>
    <t>CUADROS DE CLASIFICACIÓN DOCUMENTAL</t>
  </si>
  <si>
    <t>INVENTARIOS DOCUMENTALES DE ARCHIVO CENTRAL</t>
  </si>
  <si>
    <t>PLANES INSTITUCIONALES DE ARCHIVOS</t>
  </si>
  <si>
    <t>PROGRAMAS DE GESTIÓN DOCUMENTAL</t>
  </si>
  <si>
    <t>TABLAS DE CONTROL DE ACCESO</t>
  </si>
  <si>
    <t>TABLAS DE RETENCIÓN DOCUMENTAL</t>
  </si>
  <si>
    <t>TABLAS DE VALORACIÓN DOCUMENTAL</t>
  </si>
  <si>
    <t>PLANES DE CONSERVACIÓN DOCUMENTAL</t>
  </si>
  <si>
    <t>PLANES DE PRESERVACIÓN DIGITAL A LARGO PLAZO</t>
  </si>
  <si>
    <t>PLANES DE TRANSFERENCIAS DOCUMENTALES PRIMARIAS</t>
  </si>
  <si>
    <t>PLANES DE TRANSFERENCIAS DOCUMENTALES SECUNDARIAS</t>
  </si>
  <si>
    <t>Planillas de control de comunicaciones oficiales.</t>
  </si>
  <si>
    <t>ACTAS DE COMITÉ DE CONTRATACIÓN</t>
  </si>
  <si>
    <t>CONTRATOS DE COMODATO</t>
  </si>
  <si>
    <t>CONTRATOS DE COMPRAVENTA</t>
  </si>
  <si>
    <t>CONTRATOS DE CONSULTORÍA</t>
  </si>
  <si>
    <t>CONTRATOS DE OBRA</t>
  </si>
  <si>
    <t>CONTRATOS DE PRESTACIÓN DE SERVICIOS</t>
  </si>
  <si>
    <t>CONTRATOS DE SUMINISTRO</t>
  </si>
  <si>
    <t>CONTRATOS INTERADMINISTRATIVOS</t>
  </si>
  <si>
    <t>CONVENIOS DE APOYO FINANCIERO</t>
  </si>
  <si>
    <t>CONVENIOS INTERADMINISTRATIVOS</t>
  </si>
  <si>
    <t>COMPROBANTES DE BAJAS DE ALMACÉN</t>
  </si>
  <si>
    <t>COMPROBANTES DE EGRESO DE BIENES DE ALMACÉN</t>
  </si>
  <si>
    <t>COMPROBANTES DE INGRESO DE BIENES DE ALMACÉN</t>
  </si>
  <si>
    <t>INFORMES DE AUSTERIDAD</t>
  </si>
  <si>
    <t>INVENTARIO FÍSICO POR FUNCIONAMIENTO</t>
  </si>
  <si>
    <t>INVENTARIO GENERAL DE ELEMENTOS</t>
  </si>
  <si>
    <t xml:space="preserve">PLANES ANUALES DE ADQUISICIONES </t>
  </si>
  <si>
    <t>PÓLIZA DE AUTOMÓVIL</t>
  </si>
  <si>
    <t>PÓLIZA DE MANEJO GLOBAL</t>
  </si>
  <si>
    <t>PÓLIZA DE RESPONSABILIDAD CIVIL EXTRACONTRACTUAL</t>
  </si>
  <si>
    <t>PÓLIZA DE RESPONSABILIDAD SERVIDORES PÚBLICOS</t>
  </si>
  <si>
    <t>PÓLIZA TODO RIESGO Y DAÑOS MATERIALES</t>
  </si>
  <si>
    <t>dependencia10</t>
  </si>
  <si>
    <t>dependencia11</t>
  </si>
  <si>
    <t>dependencia12</t>
  </si>
  <si>
    <t>dependencia13</t>
  </si>
  <si>
    <t>dependencia14</t>
  </si>
  <si>
    <t>dependencia15</t>
  </si>
  <si>
    <t>dependencia16</t>
  </si>
  <si>
    <t>dependencia17</t>
  </si>
  <si>
    <t>dependencia18</t>
  </si>
  <si>
    <t>dependencia19</t>
  </si>
  <si>
    <t>dependencia20</t>
  </si>
  <si>
    <t>dependencia21</t>
  </si>
  <si>
    <t>dependencia22</t>
  </si>
  <si>
    <t>dependencia23</t>
  </si>
  <si>
    <t>dependencia24</t>
  </si>
  <si>
    <t>dependencia25</t>
  </si>
  <si>
    <t>dependencia26</t>
  </si>
  <si>
    <t>dependencia27</t>
  </si>
  <si>
    <t>dependencia28</t>
  </si>
  <si>
    <t>dependencia29</t>
  </si>
  <si>
    <t>dependencia30</t>
  </si>
  <si>
    <t>dependencia31</t>
  </si>
  <si>
    <t>dependencia32</t>
  </si>
  <si>
    <t>dependencia33</t>
  </si>
  <si>
    <t>dependencia34</t>
  </si>
  <si>
    <t>dependencia35</t>
  </si>
  <si>
    <t>dependencia36</t>
  </si>
  <si>
    <t>dependencia37</t>
  </si>
  <si>
    <t>dependencia38</t>
  </si>
  <si>
    <t>dependencia39</t>
  </si>
  <si>
    <t>dependencia40</t>
  </si>
  <si>
    <t>dependencia41</t>
  </si>
  <si>
    <t>dependencia42</t>
  </si>
  <si>
    <t>dependencia43</t>
  </si>
  <si>
    <t>dependencia1</t>
  </si>
  <si>
    <t>dependencia2</t>
  </si>
  <si>
    <t>dependencia3</t>
  </si>
  <si>
    <t>dependencia4</t>
  </si>
  <si>
    <t>dependencia5</t>
  </si>
  <si>
    <t>dependencia6</t>
  </si>
  <si>
    <t>dependencia7</t>
  </si>
  <si>
    <t>dependencia8</t>
  </si>
  <si>
    <t>dependencia9</t>
  </si>
  <si>
    <t>Grupo de Presupuesto y Proyectos de Inversión</t>
  </si>
  <si>
    <t>es nuevo</t>
  </si>
  <si>
    <t>Grupo de Planeación y Seguimiento</t>
  </si>
  <si>
    <t>Grupo de Innovación y Mejoramiento Institucional</t>
  </si>
  <si>
    <t>Grupo de Apoyo Tecnológico - GAT</t>
  </si>
  <si>
    <t>Grupo de Monitoreo del Sistema General de Participaciones de Agua Potable y Saneamiento Básico</t>
  </si>
  <si>
    <t>Grupo Interno de Evaluación de Proyectos</t>
  </si>
  <si>
    <t>Español</t>
  </si>
  <si>
    <t>Actualización de los Activos de información</t>
  </si>
  <si>
    <t>dependencia44</t>
  </si>
  <si>
    <t>dependencia45</t>
  </si>
  <si>
    <t>dependencia46</t>
  </si>
  <si>
    <t>dependencia47</t>
  </si>
  <si>
    <t>dependencia48</t>
  </si>
  <si>
    <t>dependencia49</t>
  </si>
  <si>
    <t>dependencia50</t>
  </si>
  <si>
    <t>Grupo de Procesos Sancionatorios y Acompañamiento Social</t>
  </si>
  <si>
    <t>Subdirección de Política y Apoyo Técnico</t>
  </si>
  <si>
    <t xml:space="preserve">Subdirección de Acompañamiento y Evaluación </t>
  </si>
  <si>
    <t>Dirección de Política y Regulación</t>
  </si>
  <si>
    <t>Dirección de Infraestructura y Desarrollo Empresarial</t>
  </si>
  <si>
    <t>Grupo de Evaluación y Proyectos</t>
  </si>
  <si>
    <t>Subdirección de Desarrollo Empresarial</t>
  </si>
  <si>
    <t>Subdirección de Programas</t>
  </si>
  <si>
    <t>Subdirección de Asistencia Técnica y Operaciones urbanas Integrales</t>
  </si>
  <si>
    <t>24.12</t>
  </si>
  <si>
    <t>24.19</t>
  </si>
  <si>
    <t>32.4</t>
  </si>
  <si>
    <t>32.10</t>
  </si>
  <si>
    <t>34.8</t>
  </si>
  <si>
    <t>INFORMES DE SEGUIMIENTO A MEDIOS DE COMUNICACIÓN</t>
  </si>
  <si>
    <t>MANUALES DE IMAGEN CORPORATIVA</t>
  </si>
  <si>
    <t>MANUALES ESTRATÉGICOS DE COMUNICACIONES INTERNAS Y EXTERNAS</t>
  </si>
  <si>
    <t>PLANES DE COMUNICACIONES</t>
  </si>
  <si>
    <t>ACTAS DE SUBCOMITE SECTORIAL DE DEFENSA JURÍDICA DEL ESTADO DEL SECTOR ADMINISTRATIVO DE VIVIENDA, CIUDAD Y TERRITORIO</t>
  </si>
  <si>
    <t>2.21</t>
  </si>
  <si>
    <t>1.1</t>
  </si>
  <si>
    <t>1.2</t>
  </si>
  <si>
    <t>1.3</t>
  </si>
  <si>
    <t>1.4</t>
  </si>
  <si>
    <t>1.5</t>
  </si>
  <si>
    <t>1.6</t>
  </si>
  <si>
    <t>ACCIONES CONSTITUCIONALES ACCIONES DE CUMPLIMIENTO</t>
  </si>
  <si>
    <t>ACCIONES CONSTITUCIONALES ACCIONES DE GRUPO</t>
  </si>
  <si>
    <t>ACCIONES CONSTITUCIONALES ACCIONES DE INCONSTITUCIONALIDAD</t>
  </si>
  <si>
    <t>ACCIONES CONSTITUCIONALES ACCIONES DE NULIDAD POR INCONSTITUCIONALIDAD</t>
  </si>
  <si>
    <t>ACCIONES CONSTITUCIONALES ACCIONES DE TUTELA</t>
  </si>
  <si>
    <t>ACCIONES CONSTITUCIONALES ACCIONES POPULARES</t>
  </si>
  <si>
    <t>10.1</t>
  </si>
  <si>
    <t>2.1</t>
  </si>
  <si>
    <t>11.2</t>
  </si>
  <si>
    <t>38.4</t>
  </si>
  <si>
    <t>38.9</t>
  </si>
  <si>
    <t>38.10</t>
  </si>
  <si>
    <t>38.12</t>
  </si>
  <si>
    <t>38.13</t>
  </si>
  <si>
    <t>38.14</t>
  </si>
  <si>
    <t>38.15</t>
  </si>
  <si>
    <t>38.16</t>
  </si>
  <si>
    <t>38.18</t>
  </si>
  <si>
    <t>38.19</t>
  </si>
  <si>
    <t>38.23</t>
  </si>
  <si>
    <t>38.24</t>
  </si>
  <si>
    <t>38.25</t>
  </si>
  <si>
    <t>38.26</t>
  </si>
  <si>
    <t>38.27</t>
  </si>
  <si>
    <t>38.28</t>
  </si>
  <si>
    <t>38.29</t>
  </si>
  <si>
    <t>38.30</t>
  </si>
  <si>
    <t>38.31</t>
  </si>
  <si>
    <t>38.32</t>
  </si>
  <si>
    <t>38.33</t>
  </si>
  <si>
    <t>38.34</t>
  </si>
  <si>
    <t>2.8</t>
  </si>
  <si>
    <t>2.14</t>
  </si>
  <si>
    <t>24.1</t>
  </si>
  <si>
    <t>24.18</t>
  </si>
  <si>
    <t>24.22</t>
  </si>
  <si>
    <t>34.3</t>
  </si>
  <si>
    <t>34.12</t>
  </si>
  <si>
    <t>ACTAS DE COMITÉ SECTORIAL DE AUDITORÍA EN EL SECTOR ADMINISTRATIVO DE VIVIENDA, CIUDAD Y TERRITORIO Y LA RED ANTICORRUPCIÓN SECTORIAL</t>
  </si>
  <si>
    <t>INFORMES DE RENDICIÓN DE CUENTA FISCAL</t>
  </si>
  <si>
    <t>INFORMES EJECUTIVOS EVALUACION AL SISTEMA DE CONTROL INTERNO</t>
  </si>
  <si>
    <t>PLANES ANUALES DE AUDITORIAS</t>
  </si>
  <si>
    <t>F/E</t>
  </si>
  <si>
    <t>2.2</t>
  </si>
  <si>
    <t>2.3</t>
  </si>
  <si>
    <t>2.12</t>
  </si>
  <si>
    <t>24.3</t>
  </si>
  <si>
    <t>24.14</t>
  </si>
  <si>
    <t>ACTAS DE COMITÉ INSTITUCIONAL DE GESTIÓN Y DESEMPEÑO</t>
  </si>
  <si>
    <t>2.19</t>
  </si>
  <si>
    <t>3.1</t>
  </si>
  <si>
    <t>42.5</t>
  </si>
  <si>
    <t>ACTAS DE ÓRGANO COLEGIADO DE ADMINISTRACIÓN Y DECISIÓN - OCAD</t>
  </si>
  <si>
    <t>ACUERDOS ÓRGANO COLEGIADO DE ADMINISTRACIÓN Y DECISIÓN - OCAD</t>
  </si>
  <si>
    <t>PROYECTOS DE INVERSIÓN</t>
  </si>
  <si>
    <t>ANTEPROYECTOS DE PRESUPUESTO</t>
  </si>
  <si>
    <t>34.1</t>
  </si>
  <si>
    <t>34.6</t>
  </si>
  <si>
    <t>34.22</t>
  </si>
  <si>
    <t>34.23</t>
  </si>
  <si>
    <t>PLANES ANTICORRUPCIÓN Y ATENCIÓN AL CIUDADANO</t>
  </si>
  <si>
    <t>PLANES DE ACCIÓN INSTITUCIONAL</t>
  </si>
  <si>
    <t>PLANES ESTRATÉGICOS INSTITUCIONALES</t>
  </si>
  <si>
    <t>PLANES ESTRATÉGICOS SECTORIALES</t>
  </si>
  <si>
    <t>REPORTE DE AVANCE A LA GESTIÓN –  CONSEJO NACIONAL DE POLÍTICA ECONÓMICA Y SOCIAL (CONPES)</t>
  </si>
  <si>
    <t xml:space="preserve">REPORTE DE AVANCE A LA GESTIÓN –  SISTEMA DE INFORMACIÓN Y GESTIÓN PARA LA GOBERNABILIDAD DEMOCRÁTICA (SIGOB)
</t>
  </si>
  <si>
    <t>REPORTE DE AVANCE A LA GESTIÓN –  SISTEMA INTEGRADO DE INFORMACIÓN PARA EL POSCONFLICTO (SIIPO)</t>
  </si>
  <si>
    <t>REPORTE DE AVANCE A LA GESTIÓN –  SISTEMA NACIONAL DE EVALUACIÓN DE GESTIÓN Y RESULTADOS (SINERGIA)</t>
  </si>
  <si>
    <t>24.5</t>
  </si>
  <si>
    <t>24.8</t>
  </si>
  <si>
    <t>24.13</t>
  </si>
  <si>
    <t>24.26</t>
  </si>
  <si>
    <t>32.7</t>
  </si>
  <si>
    <t>36.2</t>
  </si>
  <si>
    <t>INFORMES DE AUDITORÍA AL SISTEMA INTEGRADO DE GESTIÓN</t>
  </si>
  <si>
    <t>INFORMES DE GESTIÓN DE INDICADORES</t>
  </si>
  <si>
    <t xml:space="preserve">INFORMES DE SEGUIMIENTO AL MODELO INTEGRADO DE PLANEACIÓN Y CONTROL - MIPG </t>
  </si>
  <si>
    <t>MANUALES DEL MODELO INTEGRADO DE PLANEACIÓN Y GESTIÓN</t>
  </si>
  <si>
    <t>POLÍTICAS DE GESTIÓN DEL MODELO INTEGRADO DE PLANEACIÓN Y GESTIÓN</t>
  </si>
  <si>
    <t>INSTRUMENTOS DEL SISTEMA INTEGRADO DE GESTIÓN</t>
  </si>
  <si>
    <t>REPORTES DE AVANCE A LA GESTIÓN - FURAG</t>
  </si>
  <si>
    <t>2.10</t>
  </si>
  <si>
    <t>7.2</t>
  </si>
  <si>
    <t>28.1</t>
  </si>
  <si>
    <t>32.3</t>
  </si>
  <si>
    <t>34.10</t>
  </si>
  <si>
    <t>34.15</t>
  </si>
  <si>
    <t>34.19</t>
  </si>
  <si>
    <t>36.1</t>
  </si>
  <si>
    <t>36.3</t>
  </si>
  <si>
    <t>INVENTARIOS DE ACTIVOS DE INFORMACIÓN</t>
  </si>
  <si>
    <t xml:space="preserve">MANUALES DE GOBIERNO EN LÍNEA </t>
  </si>
  <si>
    <t>PLANES DE CONTINGENCIA DE LA INFORMACIÓN</t>
  </si>
  <si>
    <t>POLÍTICAS DE LA TECNOLOGÍA DE LA INFORMACIÓN Y DE LA COMUNICACIÓN</t>
  </si>
  <si>
    <t>PROGRAMAS DE CONSERVACIÓN DE BACK UPS</t>
  </si>
  <si>
    <t>24.15</t>
  </si>
  <si>
    <t>40.13</t>
  </si>
  <si>
    <t>42.15</t>
  </si>
  <si>
    <t>10.2</t>
  </si>
  <si>
    <t>40.18</t>
  </si>
  <si>
    <t>40.19</t>
  </si>
  <si>
    <t>42.9</t>
  </si>
  <si>
    <t>PROGRAMAS DE SUBSIDIO FONDO NACIONAL DEL AHORRO</t>
  </si>
  <si>
    <t>PROGRAMAS DE SUBSIDIO VIVIENDA FAMILIAR CAJA DE COMPENSACIÓN FAMILIAR</t>
  </si>
  <si>
    <t>PROYECTOS DE SUBSIDIO VIVIENDA INTERÉS SOCIAL</t>
  </si>
  <si>
    <t>INFORMES A IMPLEMENTACIÓN DE LOS PROGRAMAS PARA EL DESARROLLO DE LA POLÍTICA DE VIVIENDA</t>
  </si>
  <si>
    <t>24.2</t>
  </si>
  <si>
    <t>42.10</t>
  </si>
  <si>
    <t>42.11</t>
  </si>
  <si>
    <t>42.12</t>
  </si>
  <si>
    <t>42.13</t>
  </si>
  <si>
    <t>Subdirección de Asistencia Tecnica y Operaciones Urbanas Integrales</t>
  </si>
  <si>
    <t>PROYECTOS DE MEJORAMIENTO INTEGRAL DE BARRIOS</t>
  </si>
  <si>
    <t xml:space="preserve">PROYECTOS TASA COMPENSADA </t>
  </si>
  <si>
    <t>24.6</t>
  </si>
  <si>
    <t>42.3</t>
  </si>
  <si>
    <t>42.6</t>
  </si>
  <si>
    <t>42.8</t>
  </si>
  <si>
    <t>42.14</t>
  </si>
  <si>
    <t>19.2</t>
  </si>
  <si>
    <t>24.11</t>
  </si>
  <si>
    <t>ESTUDIOS PARA LA VIABILIDAD DE CURADORES URBANOS</t>
  </si>
  <si>
    <t>41.1</t>
  </si>
  <si>
    <t>41.2</t>
  </si>
  <si>
    <t>41.3</t>
  </si>
  <si>
    <t>41.4</t>
  </si>
  <si>
    <t>41.5</t>
  </si>
  <si>
    <t>41.6</t>
  </si>
  <si>
    <t>41.7</t>
  </si>
  <si>
    <t>42.1</t>
  </si>
  <si>
    <t>PROGRAMAS DE VIVIENDA DE INTERES PRIORITARIO PARA AHORRADORES VIPA</t>
  </si>
  <si>
    <t>PROGRAMAS DE VIVIENDA GRATUITA PVG 1</t>
  </si>
  <si>
    <t>PROGRAMAS DE VIVIENDA GRATUITA PVG 2</t>
  </si>
  <si>
    <t>PROGRAMAS FENOMENO  DE LA NIÑA</t>
  </si>
  <si>
    <t>PROGRAMAS PROMOCIÓN DE OFERTA Y DEMANDA DE DESPLAZADOS</t>
  </si>
  <si>
    <t>PROGRAMAS VIVIENDA SALUDABLE</t>
  </si>
  <si>
    <t>CONVOCATORIAS PARA BOLSAS DE AHORRO VOLUNTARIO</t>
  </si>
  <si>
    <t>CONVOCATORIAS PARA BOLSAS DE ATENTADOS TERRORISTAS</t>
  </si>
  <si>
    <t>CONVOCATORIAS PARA BOLSAS DE CONCEJALES</t>
  </si>
  <si>
    <t>CONVOCATORIAS PARA BOLSAS DE DESASTRES NATURALES</t>
  </si>
  <si>
    <t>CONVOCATORIAS PARA BOLSAS DE DESPLAZADOS</t>
  </si>
  <si>
    <t>CONVOCATORIAS PARA BOLSAS DE ESFUERZO DEPARTAMENTAL</t>
  </si>
  <si>
    <t>CONVOCATORIAS PARA BOLSAS DE ESFUERZO TERRITORIAL NACIONAL</t>
  </si>
  <si>
    <t>CONVOCATORIAS PARA BOLSAS DE MACROPROYECTOS</t>
  </si>
  <si>
    <t>CONVOCATORIAS PARA BOLSAS DE OLA INVERNAL</t>
  </si>
  <si>
    <t>CONVOCATORIAS PARA BOLSAS DE RECUPERADORES DE RESIDUOS SOLIDOS</t>
  </si>
  <si>
    <t>PROCESOS DE AUTORIZACIÓN DE MOVILIZACIÓN DE RECURSOS</t>
  </si>
  <si>
    <t>PROCESOS DE AUTORIZACIÓN DE MOVILIZACIÓN DE RECURSOS DEL 20%</t>
  </si>
  <si>
    <t>PROCESOS DE AUTORIZACIÓN PAGOS</t>
  </si>
  <si>
    <t>15.1</t>
  </si>
  <si>
    <t>15.2</t>
  </si>
  <si>
    <t>15.3</t>
  </si>
  <si>
    <t>15.4</t>
  </si>
  <si>
    <t>15.5</t>
  </si>
  <si>
    <t>15.6</t>
  </si>
  <si>
    <t>15.7</t>
  </si>
  <si>
    <t>15.8</t>
  </si>
  <si>
    <t>15.9</t>
  </si>
  <si>
    <t>15.10</t>
  </si>
  <si>
    <t>38.1</t>
  </si>
  <si>
    <t>38.2</t>
  </si>
  <si>
    <t>38.6</t>
  </si>
  <si>
    <t>38.7</t>
  </si>
  <si>
    <t>38.8</t>
  </si>
  <si>
    <t>38.11</t>
  </si>
  <si>
    <t>40.20</t>
  </si>
  <si>
    <t>38.35</t>
  </si>
  <si>
    <t>PROCESOS DE ACOMPAÑAMIENTO SOCIAL</t>
  </si>
  <si>
    <t>Subdirección de Subsidio y Ejecución de Vivienda Rural</t>
  </si>
  <si>
    <t>38.36</t>
  </si>
  <si>
    <t>38.37</t>
  </si>
  <si>
    <t>PROCESOS DE POSTULACIÓN A SUBSIDIO FAMILIAR DE VIVIENDA RURAL NUEVA</t>
  </si>
  <si>
    <t>PROCESOS DE POSTULACIÓN A SUBSIDIO FAMILIAR DE VIVIENDA RURAL MEJORAMIENTO</t>
  </si>
  <si>
    <t>36.5</t>
  </si>
  <si>
    <t>POLÍTICAS HABITACIONALES</t>
  </si>
  <si>
    <t>39.1</t>
  </si>
  <si>
    <t>39.2</t>
  </si>
  <si>
    <t>39.3</t>
  </si>
  <si>
    <t>39.5</t>
  </si>
  <si>
    <t>39.6</t>
  </si>
  <si>
    <t>40.22</t>
  </si>
  <si>
    <t>Dirección de Vivienda Rural</t>
  </si>
  <si>
    <t>INFORME A ENTES DE CONTROL</t>
  </si>
  <si>
    <t>34.28</t>
  </si>
  <si>
    <t>PLANES NACIONALES DE CONSTRUCCIONES Y MEJORAMIENTO DE VIVIENDA DE INTERÉS SOCIAL RURAL</t>
  </si>
  <si>
    <t>PROCESOS DE CONVOCATORIA DE SUBSIDIO DE VIVIENDA INTERÉS SOCIAL RURAL</t>
  </si>
  <si>
    <t>Subdirección de Acompañamiento y Evaluación</t>
  </si>
  <si>
    <t xml:space="preserve">INFORMES MONITOREO Y EVALUACIÓN DE POLÍTICA </t>
  </si>
  <si>
    <t>INFORMES PROGRAMAS Y PROYECTOS</t>
  </si>
  <si>
    <t>CIRCULARES DISPOSITIVAS</t>
  </si>
  <si>
    <t>19.1</t>
  </si>
  <si>
    <t>49.01</t>
  </si>
  <si>
    <t>REGLAMENTOS REGULACIÓN DE AGUA POTABLE Y SANEAMIENTO BÁSICO RAS</t>
  </si>
  <si>
    <t>24.16</t>
  </si>
  <si>
    <t>24.21</t>
  </si>
  <si>
    <t>40.11</t>
  </si>
  <si>
    <t>42.7</t>
  </si>
  <si>
    <t>INFORMES DE PARTICIPACIÓN CIUDADANA</t>
  </si>
  <si>
    <t>INFORMES DE VISITA TÉCNICAS DE MONITOREO</t>
  </si>
  <si>
    <t>PROGRAMAS DE CAPACITACIÓN SISTEMA GENERAL DE PARTICIPACIÓN</t>
  </si>
  <si>
    <t>PROYECTOS DE PARTICIPACIÓN DE AGUA POTABLE Y SANEAMIENTO BÁSICO</t>
  </si>
  <si>
    <t>24.7</t>
  </si>
  <si>
    <t>34.26</t>
  </si>
  <si>
    <t>40.17</t>
  </si>
  <si>
    <t>PLANES INTEGRALES DE GESTIÓN DEL CAMBIO CLIMÁTICO SECTORIAL</t>
  </si>
  <si>
    <t>PLANES DEPARTAMENTALES DE AGUA Y SANEAMIENTO BÁSICO</t>
  </si>
  <si>
    <t>PROGRAMAS DE COOPERACIÓN INTERNACIONAL</t>
  </si>
  <si>
    <t>38.20</t>
  </si>
  <si>
    <t>38.21</t>
  </si>
  <si>
    <t>2.15</t>
  </si>
  <si>
    <t>42.4</t>
  </si>
  <si>
    <t>2.11</t>
  </si>
  <si>
    <t>2.18</t>
  </si>
  <si>
    <t>3.2</t>
  </si>
  <si>
    <t>3.3</t>
  </si>
  <si>
    <t>7.1</t>
  </si>
  <si>
    <t>26.3</t>
  </si>
  <si>
    <t>ACTAS DE COMITÉ DEL CONSEJO DE LA MEDALLA</t>
  </si>
  <si>
    <t xml:space="preserve">ACTAS DE NEGOCIACIÓN SINDICAL </t>
  </si>
  <si>
    <t>LIBROS RADICADORES DE RESOLUCIONES</t>
  </si>
  <si>
    <t>2.4</t>
  </si>
  <si>
    <t>2.7</t>
  </si>
  <si>
    <t>2.9</t>
  </si>
  <si>
    <t>2.13</t>
  </si>
  <si>
    <t>24.23</t>
  </si>
  <si>
    <t>26.2</t>
  </si>
  <si>
    <t>32.9</t>
  </si>
  <si>
    <t>34.4</t>
  </si>
  <si>
    <t>34.5</t>
  </si>
  <si>
    <t>34.7</t>
  </si>
  <si>
    <t>34.14</t>
  </si>
  <si>
    <t>34.16</t>
  </si>
  <si>
    <t>34.21</t>
  </si>
  <si>
    <t>34.24</t>
  </si>
  <si>
    <t>36.4</t>
  </si>
  <si>
    <t>40.1</t>
  </si>
  <si>
    <t>40.2</t>
  </si>
  <si>
    <t>40.3</t>
  </si>
  <si>
    <t>40.9</t>
  </si>
  <si>
    <t>40.21</t>
  </si>
  <si>
    <t>40.23</t>
  </si>
  <si>
    <t>ACTAS DE COMITÉ DE CONVIVENCIA LABORAL</t>
  </si>
  <si>
    <t>ACTAS DE COMITÉ DE ÉTICA</t>
  </si>
  <si>
    <t>ACTAS DE COMITÉ PARITARIO DE SEGURIDAD Y SALUD EN EL TRABAJO - COPASST</t>
  </si>
  <si>
    <t>INFORMES ESTADÍSTICOS DE INCIDENTES, ACCIDENTES DE TRABAJO, ENFERMEDAD LABORAL Y AUSENTISMO</t>
  </si>
  <si>
    <t>LIBROS RADICADORES DE ACTAS DE POSESIÓN</t>
  </si>
  <si>
    <t>MANUALES ESPECÍFICOS DE FUNCIONES, REQUISITOS Y COMPETENCIAS LABORALES DE LA PLANTA DE PERSONAL</t>
  </si>
  <si>
    <t xml:space="preserve">PLANES ANUALES DE EMPLEOS VACANTES </t>
  </si>
  <si>
    <t xml:space="preserve">PLANES ANUALES DE INCENTIVOS INSTITUCIONALES </t>
  </si>
  <si>
    <t xml:space="preserve">PLANES DE BIENESTAR SOCIAL </t>
  </si>
  <si>
    <t xml:space="preserve">PLANES DE PREVISIÓN DE RECURSOS HUMANOS </t>
  </si>
  <si>
    <t>PLANES DE TRABAJO ANUAL  DEL SISTEMA DE GESTIÓN DE SEGURIDAD Y SALUD EN EL TRABAJO</t>
  </si>
  <si>
    <t xml:space="preserve">PLANES ESTRATÉGICOS DE TALENTO HUMANO </t>
  </si>
  <si>
    <t>POLÍTICAS DE SEGURIDAD Y SALUD EN EL TRABAJO</t>
  </si>
  <si>
    <t>PROGRAMAS DE ESTÍMULOS E INCENTIVOS</t>
  </si>
  <si>
    <t>PROGRAMAS DE INDUCCIÓN</t>
  </si>
  <si>
    <t>PROGRAMAS DE RE-INDUCCIÓN</t>
  </si>
  <si>
    <t>PROGRAMAS DEL SISTEMA DE GESTIÓN DE SEGURIDAD Y SALUD EN EL TRABAJO</t>
  </si>
  <si>
    <t>PROGRAMAS PREVENTIVOS Y DE SALUD EN EL TRABAJO</t>
  </si>
  <si>
    <t xml:space="preserve">   </t>
  </si>
  <si>
    <t>2.16</t>
  </si>
  <si>
    <t>8.1</t>
  </si>
  <si>
    <t>8.2</t>
  </si>
  <si>
    <t>11.1</t>
  </si>
  <si>
    <t>18.1</t>
  </si>
  <si>
    <t>18.2</t>
  </si>
  <si>
    <t>24.24</t>
  </si>
  <si>
    <t>24.25</t>
  </si>
  <si>
    <t>30.1</t>
  </si>
  <si>
    <t>30.2</t>
  </si>
  <si>
    <t>30.3</t>
  </si>
  <si>
    <t>ACTAS DE COMITÉ TECNICO DE SOSTENIBILIDAD CONTABLE</t>
  </si>
  <si>
    <t xml:space="preserve">COMPROBANTES CONTABLES DE EGRESO </t>
  </si>
  <si>
    <t xml:space="preserve">COMPROBANTES CONTABLES DE INGRESO </t>
  </si>
  <si>
    <t>CONCILIACIONES BANCARIAS</t>
  </si>
  <si>
    <t xml:space="preserve">ESTADOS FINANCIEROS DE PROPÓSITO ESPECIAL </t>
  </si>
  <si>
    <t xml:space="preserve">ESTADOS FINANCIEROS DE PROPÓSITO GENERAL </t>
  </si>
  <si>
    <t>INFORMES FINANCIEROS</t>
  </si>
  <si>
    <t xml:space="preserve">LIBROS DIARIOS </t>
  </si>
  <si>
    <t>LIBROS MAYORES</t>
  </si>
  <si>
    <t>LIBROS SALDOS Y MOVIMIENTOS</t>
  </si>
  <si>
    <t>LIBROS CONTABLES AUXILIARES</t>
  </si>
  <si>
    <t>XLM</t>
  </si>
  <si>
    <t xml:space="preserve">NATIVO </t>
  </si>
  <si>
    <t>LIBROS DE VIGENCIAS FUTURAS</t>
  </si>
  <si>
    <t>5.1</t>
  </si>
  <si>
    <t>5.2</t>
  </si>
  <si>
    <t>16.1</t>
  </si>
  <si>
    <t>16.2</t>
  </si>
  <si>
    <t>16.3</t>
  </si>
  <si>
    <t>16.4</t>
  </si>
  <si>
    <t>16.5</t>
  </si>
  <si>
    <t>40.4</t>
  </si>
  <si>
    <t>BOLETINES DE DEUDORES MOROSOS DEL ESTADO</t>
  </si>
  <si>
    <t>BOLETINES DIARIOS DE TESORERÍA</t>
  </si>
  <si>
    <t xml:space="preserve">DECLARACIONES DE GRAVAMEN A LOS MOVIMIENTOS FINANCIEROS </t>
  </si>
  <si>
    <t>DECLARACIONES DE IMPUESTO SOBRE LAS VENTAS – IVA</t>
  </si>
  <si>
    <t xml:space="preserve">DECLARACIONES DE RENTA Y COMPLEMENTARIOS </t>
  </si>
  <si>
    <t xml:space="preserve">DECLARACIONES DE RETENCIONES EN LA FUENTE </t>
  </si>
  <si>
    <t xml:space="preserve">DECLARACIONES DEL IMPUESTO AL PATRIMONIO </t>
  </si>
  <si>
    <t>PROGRAMAS ANUALES MENSUALIZADOS DE CAJA PAC</t>
  </si>
  <si>
    <t>2.20</t>
  </si>
  <si>
    <t>34.20</t>
  </si>
  <si>
    <t>ACTAS DE SEGURIDAD VIAL</t>
  </si>
  <si>
    <t>PLANES ESTRATÉGICOS DE SEGURIDAD VIAL</t>
  </si>
  <si>
    <t>REGISTROS DE OPERACIONES DE CAJA MENOR</t>
  </si>
  <si>
    <t>2.17</t>
  </si>
  <si>
    <t>12.1</t>
  </si>
  <si>
    <t>12.2</t>
  </si>
  <si>
    <t>24.10</t>
  </si>
  <si>
    <t>24.17</t>
  </si>
  <si>
    <t>25.1</t>
  </si>
  <si>
    <t>25.2</t>
  </si>
  <si>
    <t>25.3</t>
  </si>
  <si>
    <t>25.4</t>
  </si>
  <si>
    <t>25.5</t>
  </si>
  <si>
    <t>25.6</t>
  </si>
  <si>
    <t>25.7</t>
  </si>
  <si>
    <t>25.8</t>
  </si>
  <si>
    <t>26.1</t>
  </si>
  <si>
    <t>34.9</t>
  </si>
  <si>
    <t>34.13</t>
  </si>
  <si>
    <t>34.25</t>
  </si>
  <si>
    <t>35.1</t>
  </si>
  <si>
    <t>35.2</t>
  </si>
  <si>
    <t>INFORMES DE ENCUESTAS DE PERCEPCIÓN</t>
  </si>
  <si>
    <t>INFORMES DE PETICIONES, QUEJAS Y RECLAMOS</t>
  </si>
  <si>
    <t>INSTRUMENTOS DE CONTROL DE COMUNICACIONES OFICIALES</t>
  </si>
  <si>
    <t>PLANES INSTITUCIONALES PARA LA PREVENCIÓN Y ATENCIÓN DE DESASTRES</t>
  </si>
  <si>
    <t>2.6</t>
  </si>
  <si>
    <t>13.1</t>
  </si>
  <si>
    <t>13.2</t>
  </si>
  <si>
    <t>13.3</t>
  </si>
  <si>
    <t>13.4</t>
  </si>
  <si>
    <t>13.5</t>
  </si>
  <si>
    <t>13.6</t>
  </si>
  <si>
    <t>13.7</t>
  </si>
  <si>
    <t>13.8</t>
  </si>
  <si>
    <t>13.9</t>
  </si>
  <si>
    <t>13.10</t>
  </si>
  <si>
    <t>14.1</t>
  </si>
  <si>
    <t>14.2</t>
  </si>
  <si>
    <t>32.2</t>
  </si>
  <si>
    <t>32.5</t>
  </si>
  <si>
    <t>38.3</t>
  </si>
  <si>
    <t xml:space="preserve">CONTRATOS DE INTERVENTORÍA </t>
  </si>
  <si>
    <t xml:space="preserve">CONTRATOS DE SEGUROS </t>
  </si>
  <si>
    <t>CONTRATOS DE SUMINISTROS</t>
  </si>
  <si>
    <t>CONTRATOS POR ORDEN DE COMPRA</t>
  </si>
  <si>
    <t>MANUALES DE CONTRATACIÓN</t>
  </si>
  <si>
    <t>MANUALES DE INTERVENTORÍA</t>
  </si>
  <si>
    <t>PROCESOS CONTRACTUALES DECLARADOS DESIERTOS</t>
  </si>
  <si>
    <t>2.5</t>
  </si>
  <si>
    <t>9.1</t>
  </si>
  <si>
    <t>9.2</t>
  </si>
  <si>
    <t>9.3</t>
  </si>
  <si>
    <t>24.9</t>
  </si>
  <si>
    <t>28.2</t>
  </si>
  <si>
    <t>28.3</t>
  </si>
  <si>
    <t>32.1</t>
  </si>
  <si>
    <t>34.2</t>
  </si>
  <si>
    <t>34.11</t>
  </si>
  <si>
    <t>34.17</t>
  </si>
  <si>
    <t>38.17</t>
  </si>
  <si>
    <t>40.15</t>
  </si>
  <si>
    <t>ACTAS DE COMITÉ DE COMERCIALIZACIÓN DE BIENES MUEBLES</t>
  </si>
  <si>
    <t>COMPROBANTES DE BAJA DE BIENES DE ALMACÉN</t>
  </si>
  <si>
    <t>INVENTARIOS DE BIENES DEVOLUTIVOS</t>
  </si>
  <si>
    <t>INVENTARIOS GENERALES DE BIENES MUEBLES E INMUEBLES</t>
  </si>
  <si>
    <t>MANUALES  DE BUENAS PRÁCTICAS AMBIENTALES EN EL MINISTERIO DE VIVIENDA, CIUDAD Y TERRITORIO.</t>
  </si>
  <si>
    <t xml:space="preserve">PLANES DE MANTENIMIENTO DE MAQUINARIA Y EQUIPO </t>
  </si>
  <si>
    <t>PLANES DEL SISTEMA DE GESTIÓN AMBIENTAL</t>
  </si>
  <si>
    <t xml:space="preserve">PROCESOS DE RECLAMACIÓN SOBRE SINIESTROS </t>
  </si>
  <si>
    <t xml:space="preserve">PROGRAMAS DE MANTENIMIENTO DE BIENES Y EQUIPOS </t>
  </si>
  <si>
    <t>HISTORIALES DE MAQUINARIA Y EQUIPOS</t>
  </si>
  <si>
    <t>Grupo_de_Tesorería</t>
  </si>
  <si>
    <t>Grupo_de_Planeación_y_Seguimiento</t>
  </si>
  <si>
    <t>Grupo_de_Innovación_y_Mejoramiento_Institucional</t>
  </si>
  <si>
    <t>Grupo_de_Presupuesto_y_Proyectos_de_Inversión</t>
  </si>
  <si>
    <t>Subdirección_de_Asistencia_Técnica_y_Operaciones_urbanas_Integrales</t>
  </si>
  <si>
    <t>Subdirección_de_Desarrollo_Empresarial</t>
  </si>
  <si>
    <t>Grupo_de_Evaluación_y_Proyectos</t>
  </si>
  <si>
    <t>Dirección_de_Infraestructura_y_Desarrollo_Empresarial</t>
  </si>
  <si>
    <t>Dirección_de_Política_y_Regulación</t>
  </si>
  <si>
    <t>Grupo_de_Monitoreo_del_Sistema_General_de_Participaciones_de_Agua_Potable_y_Saneamiento_Básico</t>
  </si>
  <si>
    <t>Dirección_de_Espacio_Territorial_</t>
  </si>
  <si>
    <t>Subdireccion_de_Proyectos</t>
  </si>
  <si>
    <t>Subdirección_de_Programas</t>
  </si>
  <si>
    <t>Grupo_de_Titulacion_y_Saneamiento_Predial</t>
  </si>
  <si>
    <t>Subdireccion_de_Subsidio_y_Ejecución_de_Vivienda_Rural</t>
  </si>
  <si>
    <t>Grupo_de_Procesos_Sancionatorios_y_Acompañamiento_Social</t>
  </si>
  <si>
    <t>Direccion_de_Vivienda_Rural_</t>
  </si>
  <si>
    <t>Subdirección_de_Política_y_Apoyo_Técnico</t>
  </si>
  <si>
    <t>Subdirección_de_Acompañamiento_y_Evaluación_</t>
  </si>
  <si>
    <t>Grupo_de_Atención_al_Usuario_y_Archivo_</t>
  </si>
  <si>
    <t>Subdirección_de_Servicios_Administativos_</t>
  </si>
  <si>
    <t>Despacho_del_Ministro</t>
  </si>
  <si>
    <t>Grupo_de_Acciones_Constitucionales</t>
  </si>
  <si>
    <t>Subdirección_de_Finanzas_y_Presupuesto</t>
  </si>
  <si>
    <t>Oficina_de_Tecnologias_de_la_información_y_las_comunicaciones</t>
  </si>
  <si>
    <t>Grupo de Apoyo Tecnológico</t>
  </si>
  <si>
    <t>Grupo_de_Apoyo_Tecnológico</t>
  </si>
  <si>
    <t xml:space="preserve">Grupo de Contratos </t>
  </si>
  <si>
    <t>Grupo_de_Contratos_</t>
  </si>
  <si>
    <t>Grupo_de_Comunicaciones_Estrategicas</t>
  </si>
  <si>
    <t>Oficina de Control interno</t>
  </si>
  <si>
    <t>Oficina_de_Control_interno</t>
  </si>
  <si>
    <t>Oficina_Asesora_de_Planeación</t>
  </si>
  <si>
    <t>Gestión_de_Comunicaciones_Internas_y_Externas</t>
  </si>
  <si>
    <t>MT</t>
  </si>
  <si>
    <t xml:space="preserve">.pdf, .xls
</t>
  </si>
  <si>
    <t xml:space="preserve">REGISTRO OFERENTES </t>
  </si>
  <si>
    <t>xlsx</t>
  </si>
  <si>
    <t>38.38</t>
  </si>
  <si>
    <t>PROCESOS DE TRANSFERENCIA DE PREDIOS</t>
  </si>
  <si>
    <t>24.27</t>
  </si>
  <si>
    <t>24.28</t>
  </si>
  <si>
    <t>24.29</t>
  </si>
  <si>
    <t>24.4</t>
  </si>
  <si>
    <t>34.18</t>
  </si>
  <si>
    <t>40.6</t>
  </si>
  <si>
    <t>40.14</t>
  </si>
  <si>
    <t>42.2</t>
  </si>
  <si>
    <t>38.22</t>
  </si>
  <si>
    <t>24.20</t>
  </si>
  <si>
    <t>31.1</t>
  </si>
  <si>
    <t>falta incluirlos en los procesos</t>
  </si>
  <si>
    <t>Rodolfo Martinez Quintero</t>
  </si>
  <si>
    <t xml:space="preserve">Dania Paola Asprilla Yurgaqui </t>
  </si>
  <si>
    <t>Adriana Sabogal Moreno</t>
  </si>
  <si>
    <t>Ana Martilde Avendaño
Lorena del Castillo</t>
  </si>
  <si>
    <t>Juan David Ching
Jose Andres Rios
Daniel Eduardo Contreras</t>
  </si>
  <si>
    <t>Natalia Duarte Caceres
Gloria Patricia Tovar Alzate </t>
  </si>
  <si>
    <t>Juan Ricardo Villamizar</t>
  </si>
  <si>
    <t>Nelson Alirio Muñoz</t>
  </si>
  <si>
    <t>Neil Javier Vanegas</t>
  </si>
  <si>
    <t>Valeria Herran Ocampo</t>
  </si>
  <si>
    <t>Jorge Alberto Moreno Villareal </t>
  </si>
  <si>
    <t>Ricardo Valderrama Fonseca</t>
  </si>
  <si>
    <t>Olga Yaneth Aragon Sanchez 
Martha Garay Castro</t>
  </si>
  <si>
    <r>
      <t xml:space="preserve">Kevin Leonardo Barrionuevo Cabrera
</t>
    </r>
    <r>
      <rPr>
        <sz val="14"/>
        <rFont val="Arial"/>
        <family val="2"/>
      </rPr>
      <t>Funcionario Oficina TIC</t>
    </r>
    <r>
      <rPr>
        <b/>
        <sz val="14"/>
        <rFont val="Arial"/>
        <family val="2"/>
      </rPr>
      <t xml:space="preserve">
John Jairo Enciso Alarcón</t>
    </r>
    <r>
      <rPr>
        <sz val="14"/>
        <rFont val="Arial"/>
        <family val="2"/>
      </rPr>
      <t xml:space="preserve">
Contratista Oficina TIC</t>
    </r>
  </si>
  <si>
    <t xml:space="preserve">WORD, EXCEL, PDF, MSG, AVI, MP4, JPEG, BMP
</t>
  </si>
  <si>
    <t>PDF, .jpeg, WAVE, MOV</t>
  </si>
  <si>
    <t>PDF, JPEG, BMP</t>
  </si>
  <si>
    <t>.msg, .pdf, .pdf</t>
  </si>
  <si>
    <t>e-mail, .pdf, .xls</t>
  </si>
  <si>
    <t>.pdf, msg</t>
  </si>
  <si>
    <t>.msg, .pdf</t>
  </si>
  <si>
    <t>.xls, msg, .pdf, .pdf</t>
  </si>
  <si>
    <t>.pdf, .xls, .pdf</t>
  </si>
  <si>
    <t>Tipo de activoTI / TO</t>
  </si>
  <si>
    <t>Se identifica como ICC</t>
  </si>
  <si>
    <t>TO</t>
  </si>
  <si>
    <t>TI</t>
  </si>
  <si>
    <r>
      <rPr>
        <b/>
        <sz val="11"/>
        <color theme="1"/>
        <rFont val="Calibri"/>
        <family val="2"/>
        <scheme val="minor"/>
      </rPr>
      <t>Físico</t>
    </r>
    <r>
      <rPr>
        <sz val="11"/>
        <color theme="1"/>
        <rFont val="Calibri"/>
        <family val="2"/>
        <scheme val="minor"/>
      </rPr>
      <t xml:space="preserve">: nombre del sitio físico en donde se encuentra el activo, puede ser el nombre de una oficina, el nombre de un archivo, caja fuerte, escritorio, A-Z,  etc.  </t>
    </r>
  </si>
  <si>
    <r>
      <rPr>
        <b/>
        <sz val="11"/>
        <color theme="1"/>
        <rFont val="Calibri"/>
        <family val="2"/>
        <scheme val="minor"/>
      </rPr>
      <t>Electrónico</t>
    </r>
    <r>
      <rPr>
        <sz val="11"/>
        <color theme="1"/>
        <rFont val="Calibri"/>
        <family val="2"/>
        <scheme val="minor"/>
      </rPr>
      <t>: Si el activo de información esta almacenado en un medio digital o electrónico, se debe escribir el recurso en donde se encuentra el activo disponible, puede ser el nombre de un servidor de archivos, servidor de aplicaciones, computador de escritorio, base de datos, sistema de gestión documental, medio, cinta, etc</t>
    </r>
  </si>
  <si>
    <r>
      <rPr>
        <b/>
        <sz val="11"/>
        <color theme="1"/>
        <rFont val="Calibri"/>
        <family val="2"/>
        <scheme val="minor"/>
      </rPr>
      <t>Objetivo Legítimo de la Excepción</t>
    </r>
    <r>
      <rPr>
        <sz val="11"/>
        <color theme="1"/>
        <rFont val="Calibri"/>
        <family val="2"/>
        <scheme val="minor"/>
      </rPr>
      <t>: La identificación de la excepción que, dentro de las previstas en los artículos 18 y 19 de la Ley 1712 de 2014, cobija la calificación de información reservada o clasificada</t>
    </r>
  </si>
  <si>
    <r>
      <rPr>
        <b/>
        <sz val="11"/>
        <color theme="1"/>
        <rFont val="Calibri"/>
        <family val="2"/>
        <scheme val="minor"/>
      </rPr>
      <t>Fundamento Constitucional o Legal</t>
    </r>
    <r>
      <rPr>
        <sz val="11"/>
        <color theme="1"/>
        <rFont val="Calibri"/>
        <family val="2"/>
        <scheme val="minor"/>
      </rPr>
      <t>: El fundamento constitucional o legal que justifican la clasificación o reserva, señalando expresamente la norma, artículo, inciso o párrafo que la ampara</t>
    </r>
  </si>
  <si>
    <r>
      <rPr>
        <b/>
        <sz val="11"/>
        <color theme="1"/>
        <rFont val="Calibri"/>
        <family val="2"/>
        <scheme val="minor"/>
      </rPr>
      <t>Fundamento Jurídico de la Excepción</t>
    </r>
    <r>
      <rPr>
        <sz val="11"/>
        <color theme="1"/>
        <rFont val="Calibri"/>
        <family val="2"/>
        <scheme val="minor"/>
      </rPr>
      <t>: Mención de la norma jurídica que sirve como fundamento jurídico para la clasificación o reserva de la información</t>
    </r>
  </si>
  <si>
    <r>
      <t xml:space="preserve">Excepción Total o Parcial: </t>
    </r>
    <r>
      <rPr>
        <sz val="11"/>
        <color theme="1"/>
        <rFont val="Calibri"/>
        <family val="2"/>
        <scheme val="minor"/>
      </rPr>
      <t>Según sea integral o parcial la calificación, las partes o secciones clasificadas o reservadas</t>
    </r>
  </si>
  <si>
    <r>
      <rPr>
        <b/>
        <sz val="11"/>
        <color theme="1"/>
        <rFont val="Calibri"/>
        <family val="2"/>
        <scheme val="minor"/>
      </rPr>
      <t xml:space="preserve">Fecha de Calificación: </t>
    </r>
    <r>
      <rPr>
        <sz val="11"/>
        <color theme="1"/>
        <rFont val="Calibri"/>
        <family val="2"/>
        <scheme val="minor"/>
      </rPr>
      <t xml:space="preserve">Fecha de la calificación de la información clasificada o reservada </t>
    </r>
  </si>
  <si>
    <r>
      <rPr>
        <b/>
        <sz val="11"/>
        <color theme="1"/>
        <rFont val="Calibri"/>
        <family val="2"/>
        <scheme val="minor"/>
      </rPr>
      <t>Plazo de la Clasificación o Reserva</t>
    </r>
    <r>
      <rPr>
        <sz val="11"/>
        <color theme="1"/>
        <rFont val="Calibri"/>
        <family val="2"/>
        <scheme val="minor"/>
      </rPr>
      <t>: El tiempo que cobija la clasificación o reserva</t>
    </r>
  </si>
  <si>
    <r>
      <rPr>
        <b/>
        <sz val="11"/>
        <color theme="1"/>
        <rFont val="Calibri"/>
        <family val="2"/>
        <scheme val="minor"/>
      </rPr>
      <t>Confidencialidad</t>
    </r>
    <r>
      <rPr>
        <sz val="11"/>
        <color theme="1"/>
        <rFont val="Calibri"/>
        <family val="2"/>
        <scheme val="minor"/>
      </rPr>
      <t>: Impacto que se tendría si el activo de información fuera accedido por personas no autorizadas: 
1=Datos Abiertos: Información de interés general y puede ser de conocimiento de cualquier persona, dentro y fuera de la entidad, pero no se ha publicado en el sitio web y no implica daños a terceros ni a las actividades y procesos de la entidad. 
2=Pública: Es el dato calificado como tal según los mandatos de la ley o de la Constitución Política y todos aquellos que no sean semiprivados o privados, de conformidad con la ley 1266 de 2008. Son públicos, entre otros, los datos contenidos en documentos públicos, sentencias judiciales debidamente ejecutoriadas que no estén sometidos a reserva y los relativos al estado civil de las personas. 
3=Pública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 2014. 
4=Publica Reservada: Solo tendrán carácter reservado las informaciones y documentos expresamente sometidos a reserva por la Constitución o la ley, y en especial: los protegidos por el secreto comercial o industrial, los relacionados con la defensa o seguridad nacionales, los amparados por el secreto profesional, los que involucren derechos a la privacidad e intimidad de las personas, incluidas en las hojas de vida, la historia laboral y los expedientes pensionales, los datos genéticos humanos  y demás registros de personal que obren en los archivos de las instituciones públicas o privadas, así como la historia clínica, los relativos a las condiciones financieras de las operaciones de crédito público y tesorería que realice la nación.
Si la clasificación es Datos abiertos o Publica  la confidencialidad podría ser 1 o 2, si la clasificación  es Publica Clasificada la confidencialidad seria 3. Si la clasificación  es Publica Reservada la confidencialidad seria 4.
1 -Datos Abiertos
2 -Pública
3 -Pública Clasificada
4 -Publica Reservada</t>
    </r>
  </si>
  <si>
    <r>
      <rPr>
        <b/>
        <sz val="11"/>
        <color theme="1"/>
        <rFont val="Calibri"/>
        <family val="2"/>
        <scheme val="minor"/>
      </rPr>
      <t>Integridad</t>
    </r>
    <r>
      <rPr>
        <sz val="11"/>
        <color theme="1"/>
        <rFont val="Calibri"/>
        <family val="2"/>
        <scheme val="minor"/>
      </rPr>
      <t>: Impacto que se tendría si la exactitud y estado completo de la información y métodos de procesamiento fuera alterado: 4=La información es base para la toma de decisiones estratégicas de alto nivel administrativo o técnico o es fundamental para salvaguardar la integridad de los individuos de la organización, 3=Es aquella en la cual se basan las decisiones de la operación del negocio, su modificación no autorizada reviste un impacto directo sobre la misión del Ministerio de Vivienda Ciudad y Territorio. 2=Es aquella en la cual se basan las decisiones de la operación del proceso, su modificación no autorizada impacta el proceso. 1=La modificación no autorizada representa una pérdida insignificante para el proceso.
4 - Muy Alto
3 - Alto
2 - Medio
1 - Bajo</t>
    </r>
  </si>
  <si>
    <r>
      <rPr>
        <b/>
        <sz val="11"/>
        <color theme="1"/>
        <rFont val="Calibri"/>
        <family val="2"/>
        <scheme val="minor"/>
      </rPr>
      <t>Disponibilidad</t>
    </r>
    <r>
      <rPr>
        <sz val="11"/>
        <color theme="1"/>
        <rFont val="Calibri"/>
        <family val="2"/>
        <scheme val="minor"/>
      </rPr>
      <t>: Impacto que se tendría si los usuarios autorizados no tuvieran acceso a los activos de  información en el momento que lo requieran:  4=El tiempo máximo para recuperar la información y volver a iniciar el procesamiento es menor a un día, 3=El tiempo máximo para recuperar la información y volver a iniciar el procesamiento debe ser menor a tres días., 2=El tiempo máximo para recuperar la información y volver a iniciar el procesamiento debe ser menor a una semana., 1=El tiempo de recuperación de la información no es inmediato, puede esperar, por lo menos, una semana sin traer consecuencia alguna . 
4-Muy Alto
3-Alto
2-Medio
1-Bajo</t>
    </r>
  </si>
  <si>
    <r>
      <t>VERSIÓN:5</t>
    </r>
    <r>
      <rPr>
        <sz val="11"/>
        <rFont val="Arial"/>
        <family val="2"/>
      </rPr>
      <t>.0</t>
    </r>
  </si>
  <si>
    <r>
      <rPr>
        <b/>
        <sz val="11"/>
        <color theme="1"/>
        <rFont val="Calibri"/>
        <family val="2"/>
        <scheme val="minor"/>
      </rPr>
      <t>Objetivo</t>
    </r>
    <r>
      <rPr>
        <sz val="11"/>
        <color theme="1"/>
        <rFont val="Calibri"/>
        <family val="2"/>
        <scheme val="minor"/>
      </rPr>
      <t>: Dar  las  directrices  para  identificar y  clasificar los  activos  de  información  de  los procesos, con el propósito de mantener actualizado el inventario de estos, así como contar con un insumo completo y preciso para la gestión de riesgos de Seguridad de la Informacióny  la definición de las medidas de protección adecuadas de la información.</t>
    </r>
  </si>
  <si>
    <r>
      <rPr>
        <b/>
        <sz val="11"/>
        <color theme="1"/>
        <rFont val="Calibri"/>
        <family val="2"/>
        <scheme val="minor"/>
      </rPr>
      <t xml:space="preserve">ACTIVOS DEL PROCESO: </t>
    </r>
    <r>
      <rPr>
        <sz val="11"/>
        <color theme="1"/>
        <rFont val="Calibri"/>
        <family val="2"/>
        <scheme val="minor"/>
      </rPr>
      <t>Campo de tipo lista desplagable que  muestra todos los procesos de acuerdo con el mapa de procesos del Ministerio. Se debe seleccionar un proceso.</t>
    </r>
  </si>
  <si>
    <r>
      <rPr>
        <b/>
        <sz val="11"/>
        <color theme="1"/>
        <rFont val="Calibri"/>
        <family val="2"/>
        <scheme val="minor"/>
      </rPr>
      <t xml:space="preserve">Área / Dependencia: </t>
    </r>
    <r>
      <rPr>
        <sz val="11"/>
        <color theme="1"/>
        <rFont val="Calibri"/>
        <family val="2"/>
        <scheme val="minor"/>
      </rPr>
      <t>Campo de tipo lista desplegable que muestra las dependencias responsables de la identificacion de los activos de información, se debe selecciónar una dependencia la cual hace parte de un proceso del Ministerio.</t>
    </r>
  </si>
  <si>
    <r>
      <rPr>
        <b/>
        <sz val="11"/>
        <color theme="1"/>
        <rFont val="Calibri"/>
        <family val="2"/>
        <scheme val="minor"/>
      </rPr>
      <t>ID</t>
    </r>
    <r>
      <rPr>
        <sz val="11"/>
        <color theme="1"/>
        <rFont val="Calibri"/>
        <family val="2"/>
        <scheme val="minor"/>
      </rPr>
      <t>: Número que identifica al activo de información, este campo se diligencia automaticamente una vez se seleccione el tipo de activo.</t>
    </r>
  </si>
  <si>
    <r>
      <t xml:space="preserve">Activo tipo informacion que se encuentra en las TRD: </t>
    </r>
    <r>
      <rPr>
        <sz val="11"/>
        <color theme="1"/>
        <rFont val="Calibri"/>
        <family val="2"/>
        <scheme val="minor"/>
      </rPr>
      <t>Campo tipo lista de valores que muestra las series y subseries de las tabals de retencion documentos de acuerdo con el campo Área o dependencia.</t>
    </r>
  </si>
  <si>
    <t>Instalaciones</t>
  </si>
  <si>
    <r>
      <rPr>
        <b/>
        <sz val="11"/>
        <color theme="1"/>
        <rFont val="Calibri"/>
        <family val="2"/>
        <scheme val="minor"/>
      </rPr>
      <t>Tipo  de Activo</t>
    </r>
    <r>
      <rPr>
        <sz val="11"/>
        <color theme="1"/>
        <rFont val="Calibri"/>
        <family val="2"/>
        <scheme val="minor"/>
      </rPr>
      <t xml:space="preserve">: Campo  de tipo lista desplegable que  contiene  la  definición  del  tipo  de  activo  de información, solo se puede seleccionar un tipo de activo por fila diligenciada. Los tipos de activos de información son:
</t>
    </r>
    <r>
      <rPr>
        <b/>
        <sz val="11"/>
        <color theme="1"/>
        <rFont val="Calibri"/>
        <family val="2"/>
        <scheme val="minor"/>
      </rPr>
      <t xml:space="preserve">INFORMACIÓN: </t>
    </r>
    <r>
      <rPr>
        <sz val="11"/>
        <color theme="1"/>
        <rFont val="Calibri"/>
        <family val="2"/>
        <scheme val="minor"/>
      </rPr>
      <t xml:space="preserve">corresponde a todos los documentos físicos y/o electrónicos  como: actas, acuerdos, circulares, informes, manuales,planes, carpetas,archivo de gestión, SharePoint, OneDrive, entre  otros.
</t>
    </r>
    <r>
      <rPr>
        <b/>
        <sz val="11"/>
        <color theme="1"/>
        <rFont val="Calibri"/>
        <family val="2"/>
        <scheme val="minor"/>
      </rPr>
      <t>SOFTWARE</t>
    </r>
    <r>
      <rPr>
        <sz val="11"/>
        <color theme="1"/>
        <rFont val="Calibri"/>
        <family val="2"/>
        <scheme val="minor"/>
      </rPr>
      <t xml:space="preserve">: corresponde  a software  de  aplicación,  software  del  sistema, herramientas  de desarrollo  y  utilidades; por ejemplo: SEVEN,  KACTUS,  SIGEVAS, entre otros.
</t>
    </r>
    <r>
      <rPr>
        <b/>
        <sz val="11"/>
        <color theme="1"/>
        <rFont val="Calibri"/>
        <family val="2"/>
        <scheme val="minor"/>
      </rPr>
      <t>HARDWARE</t>
    </r>
    <r>
      <rPr>
        <sz val="11"/>
        <color theme="1"/>
        <rFont val="Calibri"/>
        <family val="2"/>
        <scheme val="minor"/>
      </rPr>
      <t xml:space="preserve">: componentes físicos, como Servidores, Switch, Router, Modem, Token,Biométricos, discos duros, entre otros.
</t>
    </r>
    <r>
      <rPr>
        <b/>
        <sz val="11"/>
        <color theme="1"/>
        <rFont val="Calibri"/>
        <family val="2"/>
        <scheme val="minor"/>
      </rPr>
      <t>SERVICIO</t>
    </r>
    <r>
      <rPr>
        <sz val="11"/>
        <color theme="1"/>
        <rFont val="Calibri"/>
        <family val="2"/>
        <scheme val="minor"/>
      </rPr>
      <t xml:space="preserve">: categoría que corresponde a los servicios tecnológicos o no que prestan los diferentes procesos del Ministerio.
</t>
    </r>
    <r>
      <rPr>
        <b/>
        <sz val="11"/>
        <color theme="1"/>
        <rFont val="Calibri"/>
        <family val="2"/>
        <scheme val="minor"/>
      </rPr>
      <t xml:space="preserve">PERSONAS: </t>
    </r>
    <r>
      <rPr>
        <sz val="11"/>
        <color theme="1"/>
        <rFont val="Calibri"/>
        <family val="2"/>
        <scheme val="minor"/>
      </rPr>
      <t xml:space="preserve">Recurso humano colaboradores de Planta o  Contratistas. Colaborado que posee información valiosa para el MVCT. 
</t>
    </r>
    <r>
      <rPr>
        <b/>
        <sz val="11"/>
        <color theme="1"/>
        <rFont val="Calibri"/>
        <family val="2"/>
        <scheme val="minor"/>
      </rPr>
      <t xml:space="preserve">INSTALACIONES: </t>
    </r>
    <r>
      <rPr>
        <sz val="11"/>
        <color theme="1"/>
        <rFont val="Calibri"/>
        <family val="2"/>
        <scheme val="minor"/>
      </rPr>
      <t>Categoria que corresponde a las áreas seguras del Ministerio. ejmplo: Tesorerias, archivos, depachos, etc.</t>
    </r>
  </si>
  <si>
    <r>
      <rPr>
        <b/>
        <sz val="11"/>
        <color theme="1"/>
        <rFont val="Calibri"/>
        <family val="2"/>
        <scheme val="minor"/>
      </rPr>
      <t>Nombre del Activo</t>
    </r>
    <r>
      <rPr>
        <sz val="11"/>
        <color theme="1"/>
        <rFont val="Calibri"/>
        <family val="2"/>
        <scheme val="minor"/>
      </rPr>
      <t xml:space="preserve">: Campo calculado por el formulario. </t>
    </r>
    <r>
      <rPr>
        <b/>
        <sz val="11"/>
        <color theme="1"/>
        <rFont val="Calibri"/>
        <family val="2"/>
        <scheme val="minor"/>
      </rPr>
      <t>No se debe diligenciar</t>
    </r>
  </si>
  <si>
    <r>
      <t xml:space="preserve">Código TRD: </t>
    </r>
    <r>
      <rPr>
        <sz val="11"/>
        <color theme="1"/>
        <rFont val="Calibri"/>
        <family val="2"/>
        <scheme val="minor"/>
      </rPr>
      <t>Campo calculado por el formulario</t>
    </r>
    <r>
      <rPr>
        <b/>
        <sz val="11"/>
        <color theme="1"/>
        <rFont val="Calibri"/>
        <family val="2"/>
        <scheme val="minor"/>
      </rPr>
      <t>, No se debe diligenciar</t>
    </r>
  </si>
  <si>
    <r>
      <t xml:space="preserve">Estado:  </t>
    </r>
    <r>
      <rPr>
        <sz val="11"/>
        <color theme="1"/>
        <rFont val="Calibri"/>
        <family val="2"/>
        <scheme val="minor"/>
      </rPr>
      <t>FÍSICO: corresponde a todos los documentos físicos como: actas, acuerdos, circulares, informes, manuales, planes, carpetas, archivo de gestión, entre otros.
 -ELECTRÓNICO (Información Digital): correspondea la información contenida en los Sistemas de Informacióno en medio digital como SharePoint, OneDrive, entre  otros. 
-FISICO –ELECTRONICO: corresponde  a  la  información contenida tanto  en medios físicos como electrónicos</t>
    </r>
  </si>
  <si>
    <r>
      <rPr>
        <b/>
        <sz val="11"/>
        <color theme="1"/>
        <rFont val="Calibri"/>
        <family val="2"/>
        <scheme val="minor"/>
      </rPr>
      <t>Descripción  del Activo</t>
    </r>
    <r>
      <rPr>
        <sz val="11"/>
        <color theme="1"/>
        <rFont val="Calibri"/>
        <family val="2"/>
        <scheme val="minor"/>
      </rPr>
      <t>: Campo en el cual se debe diligenciar una  descripción breve  del  activo  de información.</t>
    </r>
  </si>
  <si>
    <r>
      <t xml:space="preserve">Formato en que se encuentra el Activo :  </t>
    </r>
    <r>
      <rPr>
        <sz val="11"/>
        <color theme="1"/>
        <rFont val="Calibri"/>
        <family val="2"/>
        <scheme val="minor"/>
      </rPr>
      <t>Campo de tipo lista desplagable que hace referencia al tipo de formato en el que se encuentra el activo, "Sistema de Información del Ministerio, , excel, word, pdf, entre otros.</t>
    </r>
  </si>
  <si>
    <r>
      <rPr>
        <b/>
        <sz val="11"/>
        <color theme="1"/>
        <rFont val="Calibri"/>
        <family val="2"/>
        <scheme val="minor"/>
      </rPr>
      <t>Idioma</t>
    </r>
    <r>
      <rPr>
        <sz val="11"/>
        <color theme="1"/>
        <rFont val="Calibri"/>
        <family val="2"/>
        <scheme val="minor"/>
      </rPr>
      <t>: Campo de tipo lista desplegable que hace referencia al idioma en el que se encuentra el activo de información, "Español".</t>
    </r>
  </si>
  <si>
    <r>
      <t xml:space="preserve">Desagregación Geográfica: </t>
    </r>
    <r>
      <rPr>
        <sz val="11"/>
        <color theme="1"/>
        <rFont val="Calibri"/>
        <family val="2"/>
        <scheme val="minor"/>
      </rPr>
      <t>Campo de tipo lista desplegable que hace referencia a si la informacion se puede encontrar a nivel nacional, municipal o no aplica.</t>
    </r>
  </si>
  <si>
    <r>
      <t xml:space="preserve">Proceso: </t>
    </r>
    <r>
      <rPr>
        <sz val="11"/>
        <color theme="1"/>
        <rFont val="Calibri"/>
        <family val="2"/>
        <scheme val="minor"/>
      </rPr>
      <t>Campo calculado por el formulario</t>
    </r>
    <r>
      <rPr>
        <b/>
        <sz val="11"/>
        <color theme="1"/>
        <rFont val="Calibri"/>
        <family val="2"/>
        <scheme val="minor"/>
      </rPr>
      <t>. No se debe diligenciar</t>
    </r>
  </si>
  <si>
    <r>
      <rPr>
        <b/>
        <sz val="11"/>
        <color theme="1"/>
        <rFont val="Calibri"/>
        <family val="2"/>
        <scheme val="minor"/>
      </rPr>
      <t>Área / Dependencia Responsable de la Producción de la Información</t>
    </r>
    <r>
      <rPr>
        <sz val="11"/>
        <color theme="1"/>
        <rFont val="Calibri"/>
        <family val="2"/>
        <scheme val="minor"/>
      </rPr>
      <t xml:space="preserve">: Campo calculado por el formulario. </t>
    </r>
    <r>
      <rPr>
        <b/>
        <sz val="11"/>
        <color theme="1"/>
        <rFont val="Calibri"/>
        <family val="2"/>
        <scheme val="minor"/>
      </rPr>
      <t>No se debe diligenciar</t>
    </r>
  </si>
  <si>
    <r>
      <rPr>
        <b/>
        <sz val="11"/>
        <color theme="1"/>
        <rFont val="Calibri"/>
        <family val="2"/>
        <scheme val="minor"/>
      </rPr>
      <t>Propietario del Activo</t>
    </r>
    <r>
      <rPr>
        <sz val="11"/>
        <color theme="1"/>
        <rFont val="Calibri"/>
        <family val="2"/>
        <scheme val="minor"/>
      </rPr>
      <t xml:space="preserve">: Campo calculado por el formulario, se muestra el líder o líderes del proceso. </t>
    </r>
    <r>
      <rPr>
        <b/>
        <sz val="11"/>
        <color theme="1"/>
        <rFont val="Calibri"/>
        <family val="2"/>
        <scheme val="minor"/>
      </rPr>
      <t>No se debe diligenciar</t>
    </r>
  </si>
  <si>
    <r>
      <t xml:space="preserve">Custodio  dependencia responsable de la custodia y acceso a la información :  </t>
    </r>
    <r>
      <rPr>
        <sz val="11"/>
        <color theme="1"/>
        <rFont val="Calibri"/>
        <family val="2"/>
        <scheme val="minor"/>
      </rPr>
      <t xml:space="preserve">Campo de lista desplagable, se debe seleccionar la dependencia o del área encargada de administrar y hacer efectivos los controles de seguridad (Toma de copias de seguridad, asignar privilegios de:  Acceso, Modificaciones, Borrado) que el propietario de la información ha definido. </t>
    </r>
  </si>
  <si>
    <r>
      <rPr>
        <b/>
        <sz val="11"/>
        <color theme="1"/>
        <rFont val="Calibri"/>
        <family val="2"/>
        <scheme val="minor"/>
      </rPr>
      <t>Activo de información asociado:</t>
    </r>
    <r>
      <rPr>
        <sz val="11"/>
        <color theme="1"/>
        <rFont val="Calibri"/>
        <family val="2"/>
        <scheme val="minor"/>
      </rPr>
      <t xml:space="preserve">  Campo en el cual se deben relacionar los activo(s) de información relacionado con activo que se esta identificando, por ejemplo  Sistema de información ,  activos asociados: servidor en donde esta el activo sistema de información almacenado.  Si el activo tiene información adicional relacionada en otro medio, se menciona. Ejem. DCs o DVDs con planos, o con mapas, o fotos, etc.(s)</t>
    </r>
  </si>
  <si>
    <r>
      <rPr>
        <b/>
        <sz val="11"/>
        <color theme="1"/>
        <rFont val="Calibri"/>
        <family val="2"/>
        <scheme val="minor"/>
      </rPr>
      <t>Responsable:</t>
    </r>
    <r>
      <rPr>
        <sz val="11"/>
        <color theme="1"/>
        <rFont val="Calibri"/>
        <family val="2"/>
        <scheme val="minor"/>
      </rPr>
      <t xml:space="preserve"> Campo en el cual se debe indicar el nombre y cargo del funcionario que genera la información, con privilegios o competencia para administrar y disponer de su contenido.</t>
    </r>
  </si>
  <si>
    <r>
      <rPr>
        <b/>
        <sz val="11"/>
        <color theme="1"/>
        <rFont val="Calibri"/>
        <family val="2"/>
        <scheme val="minor"/>
      </rPr>
      <t>Derechos de Acceso al activo de información</t>
    </r>
    <r>
      <rPr>
        <sz val="11"/>
        <color theme="1"/>
        <rFont val="Calibri"/>
        <family val="2"/>
        <scheme val="minor"/>
      </rPr>
      <t>: Campo de lista desplegable, se debe seleccionar los derechos de acceso: Se debe escribir el tipo de acceso que tiene autorizado el usuario a la información (L, E, B,T) donde cada letra significa:
(L) lectura, consulta.
(E) escritura, modificación.
(B) borrado, eliminación.
(T) todos los permisos
Estos campos del grupo acceso deben ser diligenciados de manera obligatoria, bajo el supuesto que cualquier activo de información debe tener como mínimo un usuario.
Esta columna se diligencia solamente para los tipos de Activo de información o software.</t>
    </r>
  </si>
  <si>
    <r>
      <t xml:space="preserve">Tipo de activoTI / TO: </t>
    </r>
    <r>
      <rPr>
        <sz val="11"/>
        <color theme="1"/>
        <rFont val="Calibri"/>
        <family val="2"/>
        <scheme val="minor"/>
      </rPr>
      <t>Campo de lista desplagable, se debe seleccionar si se trata el activo de TI- Infraestructura de tecnologías de iinformación o TO- Tecnologías de operación</t>
    </r>
  </si>
  <si>
    <r>
      <t xml:space="preserve">Se identifica como ICC:  </t>
    </r>
    <r>
      <rPr>
        <sz val="11"/>
        <color theme="1"/>
        <rFont val="Calibri"/>
        <family val="2"/>
        <scheme val="minor"/>
      </rPr>
      <t>Campo de lista desplagable, se debe seleccionar si el activo hace parte de las infraestructuras críticas de Ministerio.</t>
    </r>
  </si>
  <si>
    <r>
      <rPr>
        <b/>
        <sz val="11"/>
        <color theme="1"/>
        <rFont val="Calibri"/>
        <family val="2"/>
        <scheme val="minor"/>
      </rPr>
      <t>El activo esta publicado en la página web</t>
    </r>
    <r>
      <rPr>
        <sz val="11"/>
        <color theme="1"/>
        <rFont val="Calibri"/>
        <family val="2"/>
        <scheme val="minor"/>
      </rPr>
      <t>: campo de lista de valores "SI" o "NO".</t>
    </r>
  </si>
  <si>
    <r>
      <rPr>
        <b/>
        <sz val="11"/>
        <color theme="1"/>
        <rFont val="Calibri"/>
        <family val="2"/>
        <scheme val="minor"/>
      </rPr>
      <t xml:space="preserve">Enlace: </t>
    </r>
    <r>
      <rPr>
        <sz val="11"/>
        <color theme="1"/>
        <rFont val="Calibri"/>
        <family val="2"/>
        <scheme val="minor"/>
      </rPr>
      <t>Campo que debe diligenciarse en caso en que el campo anterior tenga un valor de "SI", y se debe indicar la url en donde se puede tener acceso al activo de información.</t>
    </r>
  </si>
  <si>
    <r>
      <rPr>
        <b/>
        <sz val="11"/>
        <color theme="1"/>
        <rFont val="Calibri"/>
        <family val="2"/>
        <scheme val="minor"/>
      </rPr>
      <t>Periodicidad de la información</t>
    </r>
    <r>
      <rPr>
        <sz val="11"/>
        <color theme="1"/>
        <rFont val="Calibri"/>
        <family val="2"/>
        <scheme val="minor"/>
      </rPr>
      <t>: Campo de tipo lista desplagable, se debe seleccionar la frecuencia con que se genera, actualiza, o modifica la información. Puede ser: Diaria, semanal, quincenal, mensual, trimestral, semestral,etc.</t>
    </r>
  </si>
  <si>
    <r>
      <t xml:space="preserve">Fecha más antigua con que se cuenta con la Información: </t>
    </r>
    <r>
      <rPr>
        <sz val="11"/>
        <color theme="1"/>
        <rFont val="Calibri"/>
        <family val="2"/>
        <scheme val="minor"/>
      </rPr>
      <t>Campo tipo fecha, se debe indicar desde qué fecha se cuenta con la información. El formato es: dd/mm/AAAA se debe colocar el separador /.</t>
    </r>
  </si>
  <si>
    <r>
      <t xml:space="preserve">Última fecha de actualización: </t>
    </r>
    <r>
      <rPr>
        <sz val="11"/>
        <color theme="1"/>
        <rFont val="Calibri"/>
        <family val="2"/>
        <scheme val="minor"/>
      </rPr>
      <t xml:space="preserve"> Campo de tipo fecha, se debe indicar cual es la fecha más reciente con la que se cuenta el activo de información, El formato es: dd/mm/AAAA se debe colocar el separador /.</t>
    </r>
  </si>
  <si>
    <r>
      <t xml:space="preserve">Datos Personales: </t>
    </r>
    <r>
      <rPr>
        <sz val="11"/>
        <color theme="1"/>
        <rFont val="Calibri"/>
        <family val="2"/>
        <scheme val="minor"/>
      </rPr>
      <t>Campo de tipo lista desplegable, se debe seleccionar si el activo de información contiene, almacena, conserva, o guarda Datos Personales?: Si o No</t>
    </r>
  </si>
  <si>
    <r>
      <rPr>
        <b/>
        <sz val="11"/>
        <color theme="1"/>
        <rFont val="Calibri"/>
        <family val="2"/>
        <scheme val="minor"/>
      </rPr>
      <t>Tipo de Dato</t>
    </r>
    <r>
      <rPr>
        <sz val="11"/>
        <color theme="1"/>
        <rFont val="Calibri"/>
        <family val="2"/>
        <scheme val="minor"/>
      </rPr>
      <t>:  Si la respuesta en la anterior columna fue SI, se diligencia esta columna, de lo contario no, campo de tipo lista desplagable, se debe seleccionar el tipo de dato que maneja el activo de información.
Según ley 1581  los Datos Personales se  clasifican en: públicos, semiprivados, privados. Seleccionar  una opción.
Dato público: 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Dato privado: Es el dato que por su naturaleza íntima o reservada sólo es relevante para el titular.</t>
    </r>
  </si>
  <si>
    <r>
      <rPr>
        <b/>
        <sz val="11"/>
        <color theme="1"/>
        <rFont val="Calibri"/>
        <family val="2"/>
        <scheme val="minor"/>
      </rPr>
      <t>Niveles de Clasificación</t>
    </r>
    <r>
      <rPr>
        <sz val="11"/>
        <color theme="1"/>
        <rFont val="Calibri"/>
        <family val="2"/>
        <scheme val="minor"/>
      </rPr>
      <t>: Campo de tipo lista desplegable, se debe seleccionar  una opción según ley 1712: 
Publica: Es toda información que un sujeto obligado genere, obtenga, adquiera, o controle en su calidad de tal. Toda información en posesión, bajo control o custodia de un sujeto obligado es pública y no podrá ser reservada o limitada sino por disposición constitucional o legal.
Clasificada: Es 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El acceso a la información pública clasificada podrá ser rechazado o denegado de manera motivada y por escrito, siempre que el acceso pudiere causar un daño a los siguientes derechos: derecho a Ia intimidad, a Ia vida, Ia salud o Ia seguridad y los secretos comerciales, industriales y profesionales.
Reservada: Es la información que estando en poder o custodia de un sujeto obligado en su calidad de tal, es exceptuada de acceso a la ciudadanía por daño a intereses públicos y bajo cumplimiento de la totalidad de los requisitos consagrados en el artículo 19 de la ley 1712. El acceso denegado a la información pública reservada podrá ser rechazado o denegado de manera motivada y por escrito en las siguientes circunstancias, siempre que dicho acceso estuviere expresamente prohibido por una norma legal o constitucional: defensa y seguridad nacional, seguridad publica, relaciones internacionales, prevenci6n, investigación y persecución de los delitos, debido proceso y Ia igualdad de las partes en los procesos judiciales, administración efectiva de Ia justicia, derechos de Ia infancia y Ia adolescencia, estabilidad macroeconómica y financiera del país, satud publica.</t>
    </r>
  </si>
  <si>
    <t>Los siguientes campos se deben diligenciar si en el campo anterior se selecciono "clasificada" o "reservada".</t>
  </si>
  <si>
    <t>Campos de lista desplegable, se debe sellecionar una de las opciones</t>
  </si>
  <si>
    <r>
      <rPr>
        <b/>
        <sz val="11"/>
        <color theme="1"/>
        <rFont val="Calibri"/>
        <family val="2"/>
        <scheme val="minor"/>
      </rPr>
      <t>Criticidad del Activo / Total Promedio</t>
    </r>
    <r>
      <rPr>
        <sz val="11"/>
        <color theme="1"/>
        <rFont val="Calibri"/>
        <family val="2"/>
        <scheme val="minor"/>
      </rPr>
      <t>: Campo calculado por el formulario. No se debe diligenciar</t>
    </r>
  </si>
  <si>
    <r>
      <t xml:space="preserve">CÓDIGO: </t>
    </r>
    <r>
      <rPr>
        <sz val="11"/>
        <rFont val="Arial"/>
        <family val="2"/>
      </rPr>
      <t>GTI-F-05</t>
    </r>
  </si>
  <si>
    <t>Activo tipo informacion que se encuentra en las TRD</t>
  </si>
  <si>
    <t>Activo tipo informacion que NO se encuentra en las TRD</t>
  </si>
  <si>
    <r>
      <t xml:space="preserve">Activo tipo informacion que NO se encuentra en las TRD: </t>
    </r>
    <r>
      <rPr>
        <sz val="11"/>
        <color theme="1"/>
        <rFont val="Calibri"/>
        <family val="2"/>
        <scheme val="minor"/>
      </rPr>
      <t>Campo abierto para colocar el nombre del activo de información que se quiere identificar, aplica para cualquier tipo de activo informacion, software, instalaciones,etc.</t>
    </r>
  </si>
  <si>
    <r>
      <t>FECHA: 07</t>
    </r>
    <r>
      <rPr>
        <sz val="11"/>
        <rFont val="Arial"/>
        <family val="2"/>
      </rPr>
      <t>/03/2023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</si>
</sst>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
    <numFmt numFmtId="165" formatCode="dd/mm/yyyy;@"/>
  </numFmts>
  <fonts count="60">
    <font>
      <sz val="11"/>
      <color theme="1"/>
      <name val="Calibri"/>
      <family val="2"/>
      <scheme val="minor"/>
    </font>
    <font>
      <sz val="9"/>
      <color indexed="81"/>
      <name val="Tahoma"/>
      <family val="2"/>
    </font>
    <font>
      <b/>
      <sz val="11"/>
      <color theme="1"/>
      <name val="Calibri"/>
      <family val="2"/>
      <scheme val="minor"/>
    </font>
    <font>
      <sz val="11"/>
      <color indexed="81"/>
      <name val="Tahoma"/>
      <family val="2"/>
    </font>
    <font>
      <sz val="10"/>
      <name val="Arial"/>
      <family val="2"/>
    </font>
    <font>
      <b/>
      <sz val="11"/>
      <color indexed="81"/>
      <name val="Tahoma"/>
      <family val="2"/>
    </font>
    <font>
      <b/>
      <sz val="9"/>
      <color indexed="81"/>
      <name val="Tahoma"/>
      <family val="2"/>
    </font>
    <font>
      <sz val="11"/>
      <color theme="1"/>
      <name val="Gill Sans MT"/>
      <family val="2"/>
    </font>
    <font>
      <b/>
      <sz val="11"/>
      <color theme="1"/>
      <name val="Gill Sans MT"/>
      <family val="2"/>
    </font>
    <font>
      <sz val="10"/>
      <color theme="1"/>
      <name val="Gill Sans MT"/>
      <family val="2"/>
    </font>
    <font>
      <b/>
      <sz val="10"/>
      <color theme="1"/>
      <name val="Gill Sans MT"/>
      <family val="2"/>
    </font>
    <font>
      <sz val="11"/>
      <color rgb="FF000000"/>
      <name val="Gill Sans MT"/>
      <family val="2"/>
    </font>
    <font>
      <sz val="10"/>
      <name val="Gill Sans MT"/>
      <family val="2"/>
    </font>
    <font>
      <b/>
      <sz val="10"/>
      <color theme="1"/>
      <name val="Calibri"/>
      <family val="2"/>
      <scheme val="minor"/>
    </font>
    <font>
      <sz val="10"/>
      <color theme="1"/>
      <name val="Calibri"/>
      <family val="2"/>
      <scheme val="minor"/>
    </font>
    <font>
      <b/>
      <sz val="11"/>
      <color rgb="FF000000"/>
      <name val="Gill Sans MT"/>
      <family val="2"/>
    </font>
    <font>
      <sz val="11"/>
      <name val="Gill Sans MT"/>
      <family val="2"/>
    </font>
    <font>
      <sz val="10"/>
      <color indexed="81"/>
      <name val="Tahoma"/>
      <family val="2"/>
    </font>
    <font>
      <b/>
      <sz val="10"/>
      <color indexed="81"/>
      <name val="Tahoma"/>
      <family val="2"/>
    </font>
    <font>
      <b/>
      <u/>
      <sz val="10"/>
      <color indexed="81"/>
      <name val="Tahoma"/>
      <family val="2"/>
    </font>
    <font>
      <u/>
      <sz val="10"/>
      <color theme="10"/>
      <name val="Arial"/>
      <family val="2"/>
    </font>
    <font>
      <b/>
      <sz val="11"/>
      <name val="Gill Sans MT"/>
      <family val="2"/>
    </font>
    <font>
      <u/>
      <sz val="11"/>
      <name val="Gill Sans MT"/>
      <family val="2"/>
    </font>
    <font>
      <b/>
      <sz val="9"/>
      <name val="Verdana"/>
      <family val="2"/>
    </font>
    <font>
      <sz val="9"/>
      <name val="Verdana"/>
      <family val="2"/>
    </font>
    <font>
      <sz val="10"/>
      <color theme="1" tint="4.9989318521683403E-2"/>
      <name val="Arial"/>
      <family val="2"/>
    </font>
    <font>
      <b/>
      <sz val="12"/>
      <name val="Arial"/>
      <family val="2"/>
    </font>
    <font>
      <b/>
      <sz val="12"/>
      <color indexed="8"/>
      <name val="Arial"/>
      <family val="2"/>
    </font>
    <font>
      <sz val="14"/>
      <name val="Arial"/>
      <family val="2"/>
    </font>
    <font>
      <b/>
      <sz val="14"/>
      <name val="Arial"/>
      <family val="2"/>
    </font>
    <font>
      <sz val="11"/>
      <color theme="1" tint="4.9989318521683403E-2"/>
      <name val="Arial"/>
      <family val="2"/>
    </font>
    <font>
      <b/>
      <sz val="12"/>
      <color theme="1"/>
      <name val="Arial"/>
      <family val="2"/>
    </font>
    <font>
      <b/>
      <sz val="8"/>
      <name val="Verdana"/>
      <family val="2"/>
    </font>
    <font>
      <sz val="8"/>
      <color theme="1"/>
      <name val="Verdana"/>
      <family val="2"/>
    </font>
    <font>
      <sz val="9"/>
      <color indexed="8"/>
      <name val="Verdana"/>
      <family val="2"/>
    </font>
    <font>
      <b/>
      <sz val="9"/>
      <name val="Ver"/>
    </font>
    <font>
      <b/>
      <sz val="10"/>
      <name val="Arial"/>
      <family val="2"/>
    </font>
    <font>
      <sz val="9"/>
      <color indexed="8"/>
      <name val="Arial"/>
      <family val="2"/>
    </font>
    <font>
      <sz val="9"/>
      <name val="Arial"/>
      <family val="2"/>
    </font>
    <font>
      <b/>
      <sz val="9"/>
      <name val="Arial"/>
      <family val="2"/>
    </font>
    <font>
      <sz val="10"/>
      <color rgb="FF5C1E55"/>
      <name val="Arial"/>
      <family val="2"/>
    </font>
    <font>
      <b/>
      <sz val="11"/>
      <color theme="1"/>
      <name val="Arial"/>
      <family val="2"/>
    </font>
    <font>
      <b/>
      <sz val="14"/>
      <color theme="1"/>
      <name val="Arial"/>
      <family val="2"/>
    </font>
    <font>
      <sz val="14"/>
      <color theme="1"/>
      <name val="Arial"/>
      <family val="2"/>
    </font>
    <font>
      <b/>
      <sz val="11"/>
      <color theme="0"/>
      <name val="Arial"/>
      <family val="2"/>
    </font>
    <font>
      <sz val="13"/>
      <color theme="2" tint="-0.89999084444715716"/>
      <name val="Arial"/>
      <family val="2"/>
    </font>
    <font>
      <sz val="11"/>
      <color theme="0"/>
      <name val="Arial"/>
      <family val="2"/>
    </font>
    <font>
      <sz val="11"/>
      <color theme="2" tint="-0.89999084444715716"/>
      <name val="Arial"/>
      <family val="2"/>
    </font>
    <font>
      <b/>
      <sz val="11"/>
      <color theme="2" tint="-0.89999084444715716"/>
      <name val="Arial"/>
      <family val="2"/>
    </font>
    <font>
      <sz val="11"/>
      <name val="Arial"/>
      <family val="2"/>
    </font>
    <font>
      <b/>
      <sz val="11"/>
      <name val="Arial"/>
      <family val="2"/>
    </font>
    <font>
      <sz val="8"/>
      <name val="Arial"/>
      <family val="2"/>
    </font>
    <font>
      <b/>
      <sz val="8"/>
      <name val="Arial"/>
      <family val="2"/>
    </font>
    <font>
      <b/>
      <sz val="9"/>
      <color rgb="FF000000"/>
      <name val="Tahoma"/>
      <family val="2"/>
    </font>
    <font>
      <sz val="8"/>
      <color theme="1"/>
      <name val="Arial"/>
      <family val="2"/>
    </font>
    <font>
      <b/>
      <sz val="10"/>
      <color theme="1"/>
      <name val="Arial Narrow"/>
      <family val="2"/>
    </font>
    <font>
      <b/>
      <sz val="8"/>
      <color theme="1"/>
      <name val="Arial"/>
      <family val="2"/>
    </font>
    <font>
      <sz val="9"/>
      <color theme="1"/>
      <name val="Arial"/>
      <family val="2"/>
    </font>
    <font>
      <sz val="8"/>
      <color rgb="FFFF0000"/>
      <name val="Arial"/>
      <family val="2"/>
    </font>
    <font>
      <sz val="9"/>
      <color rgb="FFFF0000"/>
      <name val="Arial"/>
      <family val="2"/>
    </font>
  </fonts>
  <fills count="3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C1EFFF"/>
        <bgColor indexed="64"/>
      </patternFill>
    </fill>
    <fill>
      <patternFill patternType="solid">
        <fgColor theme="6" tint="0.39997558519241921"/>
        <bgColor indexed="64"/>
      </patternFill>
    </fill>
    <fill>
      <patternFill patternType="solid">
        <fgColor rgb="FFD2ECB6"/>
        <bgColor indexed="64"/>
      </patternFill>
    </fill>
    <fill>
      <patternFill patternType="solid">
        <fgColor rgb="FFEBC8C7"/>
        <bgColor indexed="64"/>
      </patternFill>
    </fill>
    <fill>
      <patternFill patternType="solid">
        <fgColor rgb="FFD3CAE0"/>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5" tint="0.39997558519241921"/>
        <bgColor indexed="64"/>
      </patternFill>
    </fill>
    <fill>
      <patternFill patternType="solid">
        <fgColor theme="7" tint="-0.249977111117893"/>
        <bgColor theme="1"/>
      </patternFill>
    </fill>
    <fill>
      <patternFill patternType="solid">
        <fgColor theme="7" tint="0.39997558519241921"/>
        <bgColor theme="1"/>
      </patternFill>
    </fill>
    <fill>
      <patternFill patternType="solid">
        <fgColor theme="6" tint="0.79998168889431442"/>
        <bgColor indexed="64"/>
      </patternFill>
    </fill>
    <fill>
      <patternFill patternType="solid">
        <fgColor theme="3" tint="0.39997558519241921"/>
        <bgColor indexed="64"/>
      </patternFill>
    </fill>
    <fill>
      <patternFill patternType="solid">
        <fgColor indexed="2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59999389629810485"/>
        <bgColor theme="1"/>
      </patternFill>
    </fill>
    <fill>
      <patternFill patternType="solid">
        <fgColor theme="8" tint="-0.249977111117893"/>
        <bgColor indexed="64"/>
      </patternFill>
    </fill>
    <fill>
      <patternFill patternType="solid">
        <fgColor rgb="FF00D661"/>
        <bgColor indexed="64"/>
      </patternFill>
    </fill>
    <fill>
      <patternFill patternType="solid">
        <fgColor rgb="FFFF5050"/>
        <bgColor indexed="64"/>
      </patternFill>
    </fill>
    <fill>
      <patternFill patternType="solid">
        <fgColor rgb="FFCCCC00"/>
        <bgColor indexed="64"/>
      </patternFill>
    </fill>
    <fill>
      <patternFill patternType="solid">
        <fgColor theme="3" tint="0.59999389629810485"/>
        <bgColor indexed="64"/>
      </patternFill>
    </fill>
    <fill>
      <patternFill patternType="solid">
        <fgColor theme="6"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auto="1"/>
      </bottom>
      <diagonal/>
    </border>
    <border>
      <left/>
      <right style="medium">
        <color indexed="64"/>
      </right>
      <top style="thin">
        <color auto="1"/>
      </top>
      <bottom/>
      <diagonal/>
    </border>
    <border>
      <left style="medium">
        <color indexed="64"/>
      </left>
      <right/>
      <top style="thin">
        <color auto="1"/>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4" fillId="0" borderId="0"/>
    <xf numFmtId="0" fontId="20" fillId="0" borderId="0" applyNumberFormat="0" applyFill="0" applyBorder="0" applyAlignment="0" applyProtection="0"/>
  </cellStyleXfs>
  <cellXfs count="396">
    <xf numFmtId="0" fontId="0" fillId="0" borderId="0" xfId="0"/>
    <xf numFmtId="0" fontId="7" fillId="0" borderId="0" xfId="0" applyFont="1"/>
    <xf numFmtId="0" fontId="4" fillId="5" borderId="1" xfId="0" applyFont="1" applyFill="1" applyBorder="1" applyAlignment="1">
      <alignment horizontal="center" vertical="center" wrapText="1"/>
    </xf>
    <xf numFmtId="0" fontId="10" fillId="3" borderId="1" xfId="0" applyFont="1" applyFill="1" applyBorder="1" applyAlignment="1">
      <alignment horizontal="center"/>
    </xf>
    <xf numFmtId="0" fontId="9" fillId="0" borderId="1" xfId="0" applyFont="1" applyBorder="1"/>
    <xf numFmtId="0" fontId="15"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1" xfId="0" applyFont="1" applyBorder="1"/>
    <xf numFmtId="0" fontId="0" fillId="0" borderId="1" xfId="0" applyBorder="1"/>
    <xf numFmtId="0" fontId="10" fillId="3" borderId="4" xfId="0" applyFont="1" applyFill="1" applyBorder="1" applyAlignment="1">
      <alignment horizontal="center"/>
    </xf>
    <xf numFmtId="0" fontId="12" fillId="8" borderId="3"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12" fillId="11" borderId="9" xfId="0" applyFont="1" applyFill="1" applyBorder="1" applyAlignment="1">
      <alignment horizontal="center" vertical="center" wrapText="1"/>
    </xf>
    <xf numFmtId="0" fontId="4" fillId="12" borderId="10" xfId="0" applyFont="1" applyFill="1" applyBorder="1" applyAlignment="1">
      <alignment horizontal="center" vertical="center" wrapText="1"/>
    </xf>
    <xf numFmtId="0" fontId="9" fillId="0" borderId="0" xfId="0" applyFont="1"/>
    <xf numFmtId="0" fontId="8" fillId="0" borderId="4" xfId="0" applyFont="1" applyBorder="1" applyAlignment="1">
      <alignment horizontal="center" wrapText="1"/>
    </xf>
    <xf numFmtId="0" fontId="7" fillId="0" borderId="4" xfId="0" applyFont="1" applyBorder="1" applyAlignment="1">
      <alignment horizontal="center"/>
    </xf>
    <xf numFmtId="0" fontId="7" fillId="0" borderId="5" xfId="0" applyFont="1" applyBorder="1" applyAlignment="1">
      <alignment horizontal="center"/>
    </xf>
    <xf numFmtId="0" fontId="8" fillId="0" borderId="1" xfId="0" applyFont="1" applyBorder="1" applyAlignment="1">
      <alignment horizontal="center"/>
    </xf>
    <xf numFmtId="0" fontId="10" fillId="0" borderId="1" xfId="0" applyFont="1" applyBorder="1" applyAlignment="1">
      <alignment horizontal="center"/>
    </xf>
    <xf numFmtId="0" fontId="13" fillId="0" borderId="6" xfId="0" applyFont="1" applyBorder="1"/>
    <xf numFmtId="0" fontId="9" fillId="0" borderId="6" xfId="0" applyFont="1" applyBorder="1"/>
    <xf numFmtId="0" fontId="7" fillId="0" borderId="0" xfId="0" applyFont="1" applyAlignment="1">
      <alignment horizontal="center"/>
    </xf>
    <xf numFmtId="14" fontId="0" fillId="0" borderId="0" xfId="0" applyNumberFormat="1"/>
    <xf numFmtId="2" fontId="9" fillId="0" borderId="0" xfId="0" applyNumberFormat="1" applyFont="1"/>
    <xf numFmtId="0" fontId="12" fillId="6" borderId="7" xfId="0" applyFont="1" applyFill="1" applyBorder="1" applyAlignment="1">
      <alignment horizontal="left" vertical="center" wrapText="1"/>
    </xf>
    <xf numFmtId="0" fontId="12" fillId="9" borderId="8" xfId="0" applyFont="1" applyFill="1" applyBorder="1" applyAlignment="1">
      <alignment horizontal="left" vertical="center"/>
    </xf>
    <xf numFmtId="0" fontId="12" fillId="7" borderId="8" xfId="0" applyFont="1" applyFill="1" applyBorder="1" applyAlignment="1">
      <alignment horizontal="left" vertical="center"/>
    </xf>
    <xf numFmtId="0" fontId="4" fillId="5" borderId="1" xfId="0" applyFont="1" applyFill="1" applyBorder="1" applyAlignment="1">
      <alignment horizontal="left" vertical="center" wrapText="1"/>
    </xf>
    <xf numFmtId="0" fontId="0" fillId="0" borderId="0" xfId="0" applyAlignment="1">
      <alignment horizontal="center"/>
    </xf>
    <xf numFmtId="0" fontId="16" fillId="0" borderId="1" xfId="1" applyFont="1" applyBorder="1" applyAlignment="1">
      <alignment horizontal="center" vertical="center" wrapText="1"/>
    </xf>
    <xf numFmtId="0" fontId="16" fillId="0" borderId="1" xfId="1" applyFont="1" applyBorder="1" applyAlignment="1">
      <alignment horizontal="center" vertical="center"/>
    </xf>
    <xf numFmtId="0" fontId="22" fillId="0" borderId="1" xfId="2" applyFont="1" applyFill="1" applyBorder="1" applyAlignment="1">
      <alignment horizontal="center" vertical="center"/>
    </xf>
    <xf numFmtId="0" fontId="16" fillId="0" borderId="1" xfId="1" applyFont="1" applyBorder="1" applyAlignment="1">
      <alignment horizontal="center"/>
    </xf>
    <xf numFmtId="0" fontId="21" fillId="0" borderId="1" xfId="1" applyFont="1" applyBorder="1" applyAlignment="1">
      <alignment horizontal="center" vertical="center" wrapText="1"/>
    </xf>
    <xf numFmtId="0" fontId="22" fillId="0" borderId="1" xfId="2" applyFont="1" applyFill="1" applyBorder="1" applyAlignment="1">
      <alignment horizontal="center" vertical="center" wrapText="1"/>
    </xf>
    <xf numFmtId="0" fontId="7" fillId="0" borderId="1" xfId="0" applyFont="1" applyBorder="1" applyAlignment="1">
      <alignment horizontal="center"/>
    </xf>
    <xf numFmtId="0" fontId="16" fillId="0" borderId="8" xfId="1" applyFont="1" applyBorder="1" applyAlignment="1">
      <alignment vertical="center" wrapText="1"/>
    </xf>
    <xf numFmtId="0" fontId="16" fillId="0" borderId="2" xfId="1" applyFont="1" applyBorder="1" applyAlignment="1">
      <alignment vertical="center" wrapText="1"/>
    </xf>
    <xf numFmtId="0" fontId="16" fillId="0" borderId="8"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8" xfId="1" applyFont="1" applyBorder="1" applyAlignment="1">
      <alignment horizontal="center" vertical="center"/>
    </xf>
    <xf numFmtId="0" fontId="16" fillId="0" borderId="7" xfId="1" applyFont="1" applyBorder="1" applyAlignment="1">
      <alignment horizontal="center" vertical="center"/>
    </xf>
    <xf numFmtId="0" fontId="16" fillId="0" borderId="2" xfId="1" applyFont="1" applyBorder="1" applyAlignment="1">
      <alignment horizontal="center" vertical="center"/>
    </xf>
    <xf numFmtId="0" fontId="14" fillId="0" borderId="1" xfId="0" applyFont="1" applyBorder="1" applyAlignment="1">
      <alignment horizontal="center"/>
    </xf>
    <xf numFmtId="0" fontId="11" fillId="0" borderId="0" xfId="0" applyFont="1" applyAlignment="1">
      <alignment horizontal="center" vertical="center"/>
    </xf>
    <xf numFmtId="0" fontId="7" fillId="0" borderId="3" xfId="0" applyFont="1" applyBorder="1" applyAlignment="1">
      <alignment horizontal="center"/>
    </xf>
    <xf numFmtId="0" fontId="22" fillId="0" borderId="8" xfId="2" applyFont="1" applyFill="1" applyBorder="1" applyAlignment="1">
      <alignment horizontal="center" vertical="center" wrapText="1"/>
    </xf>
    <xf numFmtId="0" fontId="22" fillId="0" borderId="8" xfId="2" applyFont="1" applyFill="1" applyBorder="1" applyAlignment="1">
      <alignment horizontal="center" vertical="center"/>
    </xf>
    <xf numFmtId="0" fontId="16" fillId="15" borderId="1" xfId="1" applyFont="1" applyFill="1" applyBorder="1" applyAlignment="1">
      <alignment horizontal="center" vertical="center" wrapText="1"/>
    </xf>
    <xf numFmtId="0" fontId="16" fillId="15" borderId="1" xfId="1" applyFont="1" applyFill="1" applyBorder="1" applyAlignment="1">
      <alignment horizontal="center" vertical="center"/>
    </xf>
    <xf numFmtId="0" fontId="22" fillId="15" borderId="1" xfId="2" applyFont="1" applyFill="1" applyBorder="1" applyAlignment="1">
      <alignment horizontal="center" vertical="center" wrapText="1"/>
    </xf>
    <xf numFmtId="0" fontId="16" fillId="15" borderId="8" xfId="1" applyFont="1" applyFill="1" applyBorder="1" applyAlignment="1">
      <alignment horizontal="center" vertical="center" wrapText="1"/>
    </xf>
    <xf numFmtId="0" fontId="16" fillId="15" borderId="8" xfId="1" applyFont="1" applyFill="1" applyBorder="1" applyAlignment="1">
      <alignment vertical="center" wrapText="1"/>
    </xf>
    <xf numFmtId="0" fontId="22" fillId="15" borderId="8" xfId="2" applyFont="1" applyFill="1" applyBorder="1" applyAlignment="1">
      <alignment horizontal="center" vertical="center" wrapText="1"/>
    </xf>
    <xf numFmtId="0" fontId="16" fillId="15" borderId="2" xfId="1" applyFont="1" applyFill="1" applyBorder="1" applyAlignment="1">
      <alignment horizontal="center" vertical="center" wrapText="1"/>
    </xf>
    <xf numFmtId="0" fontId="16" fillId="15" borderId="8" xfId="1" applyFont="1" applyFill="1" applyBorder="1" applyAlignment="1">
      <alignment horizontal="center" vertical="center"/>
    </xf>
    <xf numFmtId="0" fontId="16" fillId="15" borderId="8" xfId="1" applyFont="1" applyFill="1" applyBorder="1" applyAlignment="1">
      <alignment vertical="center"/>
    </xf>
    <xf numFmtId="0" fontId="22" fillId="15" borderId="8" xfId="2" applyFont="1" applyFill="1" applyBorder="1" applyAlignment="1">
      <alignment horizontal="center" vertical="center"/>
    </xf>
    <xf numFmtId="0" fontId="22" fillId="15" borderId="1" xfId="2" applyFont="1" applyFill="1" applyBorder="1" applyAlignment="1">
      <alignment horizontal="center" vertical="center"/>
    </xf>
    <xf numFmtId="0" fontId="16" fillId="15" borderId="2" xfId="1" applyFont="1" applyFill="1" applyBorder="1" applyAlignment="1">
      <alignment vertical="center" wrapText="1"/>
    </xf>
    <xf numFmtId="0" fontId="22" fillId="15" borderId="2" xfId="2" applyFont="1" applyFill="1" applyBorder="1" applyAlignment="1">
      <alignment horizontal="center" vertical="center" wrapText="1"/>
    </xf>
    <xf numFmtId="0" fontId="22" fillId="15" borderId="1" xfId="2" applyFont="1" applyFill="1" applyBorder="1" applyAlignment="1">
      <alignment horizontal="center" wrapText="1"/>
    </xf>
    <xf numFmtId="0" fontId="21" fillId="0" borderId="1" xfId="1" applyFont="1" applyBorder="1" applyAlignment="1">
      <alignment horizontal="left" vertical="center" wrapText="1"/>
    </xf>
    <xf numFmtId="0" fontId="0" fillId="17" borderId="0" xfId="0" applyFill="1"/>
    <xf numFmtId="0" fontId="2" fillId="0" borderId="0" xfId="0" applyFont="1"/>
    <xf numFmtId="0" fontId="0" fillId="13" borderId="0" xfId="0" applyFill="1"/>
    <xf numFmtId="0" fontId="0" fillId="19" borderId="0" xfId="0" applyFill="1"/>
    <xf numFmtId="0" fontId="0" fillId="20" borderId="0" xfId="0" applyFill="1"/>
    <xf numFmtId="0" fontId="0" fillId="4" borderId="0" xfId="0" applyFill="1"/>
    <xf numFmtId="0" fontId="0" fillId="21" borderId="0" xfId="0" applyFill="1"/>
    <xf numFmtId="0" fontId="0" fillId="16" borderId="0" xfId="0" applyFill="1"/>
    <xf numFmtId="0" fontId="0" fillId="14" borderId="0" xfId="0" applyFill="1"/>
    <xf numFmtId="49" fontId="2" fillId="0" borderId="0" xfId="0" applyNumberFormat="1" applyFont="1"/>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left" vertical="center" wrapText="1"/>
      <protection locked="0"/>
    </xf>
    <xf numFmtId="0" fontId="25" fillId="0" borderId="19" xfId="0" applyFont="1" applyBorder="1" applyAlignment="1">
      <alignment horizontal="center" vertical="center"/>
    </xf>
    <xf numFmtId="0" fontId="25" fillId="0" borderId="20"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14" fontId="28" fillId="0" borderId="1" xfId="0" applyNumberFormat="1" applyFont="1" applyBorder="1" applyAlignment="1">
      <alignment horizontal="center" vertical="center"/>
    </xf>
    <xf numFmtId="0" fontId="27" fillId="5" borderId="1" xfId="0" applyFont="1" applyFill="1" applyBorder="1" applyAlignment="1">
      <alignment horizontal="center" vertical="center" wrapText="1"/>
    </xf>
    <xf numFmtId="0" fontId="30" fillId="0" borderId="0" xfId="0" applyFont="1" applyAlignment="1" applyProtection="1">
      <alignment horizontal="center" vertical="center"/>
      <protection locked="0"/>
    </xf>
    <xf numFmtId="0" fontId="0" fillId="0" borderId="0" xfId="0" applyAlignment="1">
      <alignment horizontal="justify" vertical="center" wrapText="1"/>
    </xf>
    <xf numFmtId="0" fontId="0" fillId="0" borderId="1" xfId="0" applyBorder="1" applyAlignment="1">
      <alignment horizontal="justify" vertical="center" wrapText="1"/>
    </xf>
    <xf numFmtId="0" fontId="31" fillId="24" borderId="27" xfId="0" applyFont="1" applyFill="1" applyBorder="1" applyAlignment="1">
      <alignment horizontal="center" vertical="center" wrapText="1"/>
    </xf>
    <xf numFmtId="0" fontId="31" fillId="24" borderId="28" xfId="0" applyFont="1" applyFill="1" applyBorder="1" applyAlignment="1">
      <alignment horizontal="center" vertical="center" wrapText="1"/>
    </xf>
    <xf numFmtId="0" fontId="31" fillId="24" borderId="29" xfId="0" applyFont="1" applyFill="1" applyBorder="1" applyAlignment="1">
      <alignment horizontal="center" vertical="center" wrapText="1"/>
    </xf>
    <xf numFmtId="0" fontId="0" fillId="0" borderId="4" xfId="0" applyBorder="1" applyAlignment="1">
      <alignment horizontal="justify" vertical="center" wrapText="1"/>
    </xf>
    <xf numFmtId="0" fontId="0" fillId="0" borderId="19" xfId="0" applyBorder="1" applyAlignment="1">
      <alignment horizontal="justify" vertical="center" wrapText="1"/>
    </xf>
    <xf numFmtId="0" fontId="31" fillId="24" borderId="30" xfId="0" applyFont="1" applyFill="1" applyBorder="1" applyAlignment="1">
      <alignment horizontal="center" vertical="center" wrapText="1"/>
    </xf>
    <xf numFmtId="0" fontId="32" fillId="26" borderId="1" xfId="0" applyFont="1" applyFill="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center" vertical="center"/>
    </xf>
    <xf numFmtId="0" fontId="0" fillId="0" borderId="0" xfId="0" applyAlignment="1">
      <alignment horizontal="left" vertical="top"/>
    </xf>
    <xf numFmtId="0" fontId="0" fillId="0" borderId="0" xfId="0" applyAlignment="1">
      <alignment horizontal="center" vertical="center"/>
    </xf>
    <xf numFmtId="0" fontId="32" fillId="26" borderId="1" xfId="0" applyFont="1" applyFill="1" applyBorder="1" applyAlignment="1">
      <alignment horizontal="left" vertical="top" wrapText="1"/>
    </xf>
    <xf numFmtId="0" fontId="33" fillId="0" borderId="1" xfId="0" applyFont="1" applyBorder="1" applyAlignment="1">
      <alignment horizontal="left" vertical="top" wrapText="1"/>
    </xf>
    <xf numFmtId="0" fontId="31" fillId="27" borderId="28" xfId="0" applyFont="1" applyFill="1" applyBorder="1" applyAlignment="1">
      <alignment horizontal="center" vertical="center" wrapText="1"/>
    </xf>
    <xf numFmtId="0" fontId="31" fillId="24" borderId="31" xfId="0" applyFont="1" applyFill="1" applyBorder="1" applyAlignment="1">
      <alignment horizontal="center" vertical="center" wrapText="1"/>
    </xf>
    <xf numFmtId="2" fontId="32" fillId="15" borderId="1" xfId="0" applyNumberFormat="1" applyFont="1" applyFill="1" applyBorder="1" applyAlignment="1">
      <alignment horizontal="center" vertical="center" wrapText="1"/>
    </xf>
    <xf numFmtId="2" fontId="33" fillId="15" borderId="1" xfId="0" applyNumberFormat="1" applyFont="1" applyFill="1" applyBorder="1" applyAlignment="1">
      <alignment horizontal="center" vertical="center" wrapText="1"/>
    </xf>
    <xf numFmtId="0" fontId="0" fillId="15" borderId="1" xfId="0" applyFill="1" applyBorder="1" applyAlignment="1">
      <alignment horizontal="center" vertical="center"/>
    </xf>
    <xf numFmtId="0" fontId="0" fillId="15" borderId="0" xfId="0" applyFill="1" applyAlignment="1">
      <alignment horizontal="center" vertical="center"/>
    </xf>
    <xf numFmtId="0" fontId="32" fillId="15" borderId="1" xfId="0" applyFont="1" applyFill="1" applyBorder="1" applyAlignment="1">
      <alignment horizontal="left" vertical="top" wrapText="1"/>
    </xf>
    <xf numFmtId="0" fontId="33" fillId="15" borderId="1" xfId="0" applyFont="1" applyFill="1" applyBorder="1" applyAlignment="1">
      <alignment horizontal="left" vertical="top" wrapText="1"/>
    </xf>
    <xf numFmtId="0" fontId="0" fillId="15" borderId="1" xfId="0" applyFill="1" applyBorder="1" applyAlignment="1">
      <alignment horizontal="left" vertical="top"/>
    </xf>
    <xf numFmtId="0" fontId="0" fillId="15" borderId="0" xfId="0" applyFill="1" applyAlignment="1">
      <alignment horizontal="left" vertical="top"/>
    </xf>
    <xf numFmtId="0" fontId="32" fillId="15" borderId="1" xfId="0" applyFont="1" applyFill="1" applyBorder="1" applyAlignment="1">
      <alignment horizontal="center" vertical="center" wrapText="1"/>
    </xf>
    <xf numFmtId="0" fontId="32" fillId="15" borderId="1" xfId="0" applyFont="1" applyFill="1" applyBorder="1" applyAlignment="1">
      <alignment horizontal="center" vertical="center"/>
    </xf>
    <xf numFmtId="0" fontId="0" fillId="0" borderId="1" xfId="0" applyBorder="1" applyAlignment="1">
      <alignment horizontal="left" vertical="top" wrapText="1"/>
    </xf>
    <xf numFmtId="0" fontId="40" fillId="0" borderId="0" xfId="0" applyFont="1" applyAlignment="1" applyProtection="1">
      <alignment horizontal="center" vertical="center"/>
      <protection locked="0"/>
    </xf>
    <xf numFmtId="0" fontId="40"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40" fillId="0" borderId="0" xfId="0" applyFont="1" applyProtection="1">
      <protection locked="0"/>
    </xf>
    <xf numFmtId="0" fontId="45" fillId="0" borderId="0" xfId="0" applyFont="1" applyProtection="1">
      <protection locked="0"/>
    </xf>
    <xf numFmtId="0" fontId="47" fillId="0" borderId="0" xfId="0" applyFont="1" applyProtection="1">
      <protection locked="0"/>
    </xf>
    <xf numFmtId="0" fontId="48" fillId="5" borderId="17" xfId="0" applyFont="1" applyFill="1" applyBorder="1" applyAlignment="1" applyProtection="1">
      <alignment horizontal="center" vertical="center"/>
      <protection hidden="1"/>
    </xf>
    <xf numFmtId="0" fontId="48" fillId="5" borderId="18" xfId="0" applyFont="1" applyFill="1" applyBorder="1" applyAlignment="1" applyProtection="1">
      <alignment horizontal="center" vertical="center" wrapText="1"/>
      <protection hidden="1"/>
    </xf>
    <xf numFmtId="0" fontId="48" fillId="23" borderId="18" xfId="0" applyFont="1" applyFill="1" applyBorder="1" applyAlignment="1">
      <alignment horizontal="center" vertical="center" wrapText="1"/>
    </xf>
    <xf numFmtId="0" fontId="47" fillId="0" borderId="0" xfId="0" applyFont="1"/>
    <xf numFmtId="0" fontId="30" fillId="0" borderId="0" xfId="0" applyFont="1" applyAlignment="1" applyProtection="1">
      <alignment horizontal="center" vertical="center" wrapText="1"/>
      <protection locked="0"/>
    </xf>
    <xf numFmtId="0" fontId="30" fillId="2" borderId="0" xfId="0" applyFont="1" applyFill="1" applyAlignment="1" applyProtection="1">
      <alignment horizontal="center" vertical="center" wrapText="1"/>
      <protection locked="0"/>
    </xf>
    <xf numFmtId="14" fontId="30" fillId="2" borderId="0" xfId="0" applyNumberFormat="1" applyFont="1" applyFill="1" applyAlignment="1" applyProtection="1">
      <alignment horizontal="center" vertical="center" wrapText="1"/>
      <protection locked="0"/>
    </xf>
    <xf numFmtId="0" fontId="30" fillId="2" borderId="0" xfId="0" applyFont="1" applyFill="1" applyAlignment="1" applyProtection="1">
      <alignment horizontal="center" vertical="center"/>
      <protection locked="0"/>
    </xf>
    <xf numFmtId="0" fontId="30" fillId="2" borderId="0" xfId="0" applyFont="1" applyFill="1" applyAlignment="1">
      <alignment horizontal="center" vertical="center"/>
    </xf>
    <xf numFmtId="1" fontId="30" fillId="2" borderId="0" xfId="0" applyNumberFormat="1" applyFont="1" applyFill="1" applyAlignment="1">
      <alignment horizontal="center" vertical="center"/>
    </xf>
    <xf numFmtId="1" fontId="49" fillId="0" borderId="0" xfId="0" applyNumberFormat="1" applyFont="1" applyAlignment="1">
      <alignment horizontal="center" vertical="center"/>
    </xf>
    <xf numFmtId="0" fontId="30" fillId="0" borderId="0" xfId="0" applyFont="1" applyProtection="1">
      <protection locked="0"/>
    </xf>
    <xf numFmtId="1" fontId="49" fillId="0" borderId="0" xfId="0" applyNumberFormat="1"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0" xfId="0" applyFont="1" applyAlignment="1" applyProtection="1">
      <alignment horizontal="center" vertical="center" wrapText="1"/>
      <protection locked="0"/>
    </xf>
    <xf numFmtId="0" fontId="25" fillId="0" borderId="0" xfId="0" applyFont="1" applyProtection="1">
      <protection locked="0"/>
    </xf>
    <xf numFmtId="0" fontId="50" fillId="5" borderId="18" xfId="0" applyFont="1" applyFill="1" applyBorder="1" applyAlignment="1" applyProtection="1">
      <alignment horizontal="center" vertical="center" wrapText="1"/>
      <protection hidden="1"/>
    </xf>
    <xf numFmtId="0" fontId="51" fillId="0" borderId="1" xfId="0" applyFont="1" applyBorder="1" applyAlignment="1">
      <alignment horizontal="left" vertical="top" wrapText="1"/>
    </xf>
    <xf numFmtId="0" fontId="51" fillId="0" borderId="1" xfId="0" applyFont="1" applyBorder="1" applyAlignment="1">
      <alignment vertical="top" wrapText="1"/>
    </xf>
    <xf numFmtId="49" fontId="51" fillId="0" borderId="1" xfId="0" applyNumberFormat="1" applyFont="1" applyBorder="1" applyAlignment="1">
      <alignment horizontal="left" vertical="top" wrapText="1"/>
    </xf>
    <xf numFmtId="0" fontId="51" fillId="0" borderId="32" xfId="0" applyFont="1" applyBorder="1" applyAlignment="1">
      <alignment horizontal="left" vertical="top" wrapText="1"/>
    </xf>
    <xf numFmtId="0" fontId="51" fillId="0" borderId="33" xfId="0" applyFont="1" applyBorder="1" applyAlignment="1">
      <alignment horizontal="left" vertical="top" wrapText="1"/>
    </xf>
    <xf numFmtId="0" fontId="51" fillId="0" borderId="1" xfId="0" applyFont="1" applyBorder="1" applyAlignment="1">
      <alignment vertical="center" wrapText="1"/>
    </xf>
    <xf numFmtId="49" fontId="51" fillId="0" borderId="1" xfId="0" applyNumberFormat="1" applyFont="1" applyBorder="1" applyAlignment="1">
      <alignment vertical="top" wrapText="1"/>
    </xf>
    <xf numFmtId="0" fontId="51" fillId="14" borderId="1" xfId="0" applyFont="1" applyFill="1" applyBorder="1" applyAlignment="1">
      <alignment vertical="top" wrapText="1"/>
    </xf>
    <xf numFmtId="0" fontId="52" fillId="15" borderId="1" xfId="0" applyFont="1" applyFill="1" applyBorder="1" applyAlignment="1">
      <alignment horizontal="center" vertical="center" wrapText="1"/>
    </xf>
    <xf numFmtId="0" fontId="54" fillId="0" borderId="0" xfId="0" applyFont="1"/>
    <xf numFmtId="0" fontId="54" fillId="0" borderId="0" xfId="0" applyFont="1" applyAlignment="1">
      <alignment horizontal="left" vertical="top"/>
    </xf>
    <xf numFmtId="0" fontId="48" fillId="19" borderId="18" xfId="0" applyFont="1" applyFill="1" applyBorder="1" applyAlignment="1" applyProtection="1">
      <alignment horizontal="center" vertical="center" wrapText="1"/>
      <protection hidden="1"/>
    </xf>
    <xf numFmtId="0" fontId="48" fillId="19" borderId="34" xfId="0" applyFont="1" applyFill="1" applyBorder="1" applyAlignment="1" applyProtection="1">
      <alignment horizontal="center" vertical="center" wrapText="1"/>
      <protection hidden="1"/>
    </xf>
    <xf numFmtId="0" fontId="54" fillId="19" borderId="0" xfId="0" applyFont="1" applyFill="1" applyAlignment="1">
      <alignment vertical="center" wrapText="1"/>
    </xf>
    <xf numFmtId="0" fontId="54" fillId="14" borderId="0" xfId="0" applyFont="1" applyFill="1" applyAlignment="1">
      <alignment vertical="center" wrapText="1"/>
    </xf>
    <xf numFmtId="0" fontId="0" fillId="0" borderId="19" xfId="0" applyBorder="1" applyAlignment="1">
      <alignment horizontal="left" vertical="top" wrapText="1"/>
    </xf>
    <xf numFmtId="164" fontId="25" fillId="0" borderId="1" xfId="0" applyNumberFormat="1" applyFont="1" applyBorder="1" applyAlignment="1" applyProtection="1">
      <alignment horizontal="center" vertical="center" wrapText="1"/>
      <protection locked="0"/>
    </xf>
    <xf numFmtId="0" fontId="49" fillId="29" borderId="18" xfId="0" applyFont="1" applyFill="1" applyBorder="1" applyAlignment="1">
      <alignment horizontal="center" vertical="center" wrapText="1"/>
    </xf>
    <xf numFmtId="0" fontId="25" fillId="18" borderId="1" xfId="0" applyFont="1" applyFill="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20" fillId="0" borderId="1" xfId="2" applyFill="1" applyBorder="1" applyAlignment="1" applyProtection="1">
      <alignment horizontal="center" vertical="center" wrapText="1"/>
      <protection locked="0"/>
    </xf>
    <xf numFmtId="0" fontId="54" fillId="0" borderId="1" xfId="0" applyFont="1" applyBorder="1" applyAlignment="1">
      <alignment horizontal="left" vertical="top" wrapText="1"/>
    </xf>
    <xf numFmtId="0" fontId="54" fillId="15" borderId="0" xfId="0" applyFont="1" applyFill="1"/>
    <xf numFmtId="0" fontId="54" fillId="13" borderId="1" xfId="0" applyFont="1" applyFill="1" applyBorder="1" applyAlignment="1">
      <alignment horizontal="left" vertical="top" wrapText="1"/>
    </xf>
    <xf numFmtId="0" fontId="51" fillId="0" borderId="0" xfId="0" applyFont="1" applyAlignment="1">
      <alignment horizontal="left" wrapText="1"/>
    </xf>
    <xf numFmtId="0" fontId="54" fillId="0" borderId="0" xfId="0" applyFont="1" applyAlignment="1">
      <alignment vertical="center" wrapText="1"/>
    </xf>
    <xf numFmtId="0" fontId="51" fillId="0" borderId="0" xfId="0" applyFont="1" applyAlignment="1">
      <alignment wrapText="1"/>
    </xf>
    <xf numFmtId="0" fontId="10" fillId="13" borderId="1" xfId="0" applyFont="1" applyFill="1" applyBorder="1" applyAlignment="1">
      <alignment horizontal="center"/>
    </xf>
    <xf numFmtId="0" fontId="9" fillId="13" borderId="1" xfId="0" applyFont="1" applyFill="1" applyBorder="1"/>
    <xf numFmtId="0" fontId="0" fillId="13" borderId="1" xfId="0" applyFill="1" applyBorder="1"/>
    <xf numFmtId="0" fontId="29" fillId="0" borderId="0" xfId="0" applyFont="1" applyAlignment="1">
      <alignment wrapText="1"/>
    </xf>
    <xf numFmtId="0" fontId="0" fillId="32" borderId="0" xfId="0" applyFill="1"/>
    <xf numFmtId="0" fontId="0" fillId="33" borderId="0" xfId="0" applyFill="1"/>
    <xf numFmtId="0" fontId="52" fillId="26" borderId="1" xfId="0" applyFont="1" applyFill="1" applyBorder="1" applyAlignment="1">
      <alignment horizontal="center" vertical="center"/>
    </xf>
    <xf numFmtId="0" fontId="54" fillId="13" borderId="1" xfId="0" applyFont="1" applyFill="1" applyBorder="1" applyAlignment="1">
      <alignment horizontal="center" vertical="center"/>
    </xf>
    <xf numFmtId="0" fontId="54" fillId="13" borderId="0" xfId="0" applyFont="1" applyFill="1" applyAlignment="1">
      <alignment horizontal="left" vertical="top" wrapText="1"/>
    </xf>
    <xf numFmtId="0" fontId="54" fillId="13" borderId="0" xfId="0" applyFont="1" applyFill="1"/>
    <xf numFmtId="0" fontId="51" fillId="13" borderId="1" xfId="0" applyFont="1" applyFill="1" applyBorder="1" applyAlignment="1">
      <alignment horizontal="left" vertical="top" wrapText="1"/>
    </xf>
    <xf numFmtId="0" fontId="54" fillId="0" borderId="1" xfId="0" applyFont="1" applyBorder="1" applyAlignment="1">
      <alignment horizontal="left" vertical="top"/>
    </xf>
    <xf numFmtId="0" fontId="54" fillId="0" borderId="1" xfId="0" applyFont="1" applyBorder="1" applyAlignment="1">
      <alignment horizontal="center" vertical="center"/>
    </xf>
    <xf numFmtId="0" fontId="51" fillId="0" borderId="0" xfId="0" applyFont="1" applyAlignment="1">
      <alignment horizontal="left" vertical="top" wrapText="1"/>
    </xf>
    <xf numFmtId="2" fontId="52" fillId="31" borderId="1" xfId="0" applyNumberFormat="1" applyFont="1" applyFill="1" applyBorder="1" applyAlignment="1">
      <alignment horizontal="center" vertical="center" wrapText="1"/>
    </xf>
    <xf numFmtId="0" fontId="52" fillId="31" borderId="1" xfId="0" applyFont="1" applyFill="1" applyBorder="1" applyAlignment="1">
      <alignment horizontal="center" vertical="center"/>
    </xf>
    <xf numFmtId="0" fontId="54" fillId="31" borderId="1" xfId="0" applyFont="1" applyFill="1" applyBorder="1" applyAlignment="1">
      <alignment horizontal="center" vertical="center"/>
    </xf>
    <xf numFmtId="0" fontId="54" fillId="13" borderId="1" xfId="0" applyFont="1" applyFill="1" applyBorder="1" applyAlignment="1">
      <alignment horizontal="left" vertical="center"/>
    </xf>
    <xf numFmtId="0" fontId="54" fillId="0" borderId="1" xfId="0" applyFont="1" applyBorder="1" applyAlignment="1">
      <alignment horizontal="left" vertical="center"/>
    </xf>
    <xf numFmtId="0" fontId="54" fillId="15" borderId="0" xfId="0" applyFont="1" applyFill="1" applyAlignment="1">
      <alignment horizontal="left" vertical="center"/>
    </xf>
    <xf numFmtId="0" fontId="52" fillId="13" borderId="1" xfId="0" applyFont="1" applyFill="1" applyBorder="1" applyAlignment="1">
      <alignment horizontal="center" vertical="center" wrapText="1"/>
    </xf>
    <xf numFmtId="0" fontId="52" fillId="0" borderId="1" xfId="0" applyFont="1" applyBorder="1" applyAlignment="1">
      <alignment horizontal="center" vertical="center" wrapText="1"/>
    </xf>
    <xf numFmtId="0" fontId="52" fillId="13" borderId="1" xfId="0" applyFont="1" applyFill="1" applyBorder="1" applyAlignment="1">
      <alignment horizontal="center" vertical="center"/>
    </xf>
    <xf numFmtId="0" fontId="51" fillId="0" borderId="1" xfId="0" applyFont="1" applyBorder="1" applyAlignment="1">
      <alignment horizontal="center" vertical="center" wrapText="1"/>
    </xf>
    <xf numFmtId="0" fontId="51" fillId="15" borderId="0" xfId="0" applyFont="1" applyFill="1" applyAlignment="1">
      <alignment horizontal="left" vertical="top" wrapText="1"/>
    </xf>
    <xf numFmtId="0" fontId="51" fillId="13" borderId="0" xfId="0" applyFont="1" applyFill="1" applyAlignment="1">
      <alignment horizontal="left" vertical="top" wrapText="1"/>
    </xf>
    <xf numFmtId="0" fontId="51" fillId="17" borderId="0" xfId="0" applyFont="1" applyFill="1" applyAlignment="1">
      <alignment horizontal="left" vertical="top" wrapText="1"/>
    </xf>
    <xf numFmtId="0" fontId="56" fillId="15" borderId="1" xfId="0" applyFont="1" applyFill="1" applyBorder="1" applyAlignment="1">
      <alignment horizontal="center" vertical="center" wrapText="1"/>
    </xf>
    <xf numFmtId="2" fontId="56" fillId="31" borderId="1" xfId="0" applyNumberFormat="1" applyFont="1" applyFill="1" applyBorder="1" applyAlignment="1">
      <alignment horizontal="center" vertical="center" wrapText="1"/>
    </xf>
    <xf numFmtId="0" fontId="56" fillId="0" borderId="1" xfId="0" applyFont="1" applyBorder="1" applyAlignment="1">
      <alignment horizontal="left" vertical="center" wrapText="1"/>
    </xf>
    <xf numFmtId="0" fontId="52" fillId="26" borderId="1" xfId="0" applyFont="1" applyFill="1" applyBorder="1" applyAlignment="1">
      <alignment horizontal="left" vertical="center" wrapText="1"/>
    </xf>
    <xf numFmtId="0" fontId="56" fillId="0" borderId="1" xfId="0" applyFont="1" applyBorder="1" applyAlignment="1">
      <alignment horizontal="center" vertical="center" wrapText="1"/>
    </xf>
    <xf numFmtId="0" fontId="56" fillId="0" borderId="0" xfId="0" applyFont="1" applyAlignment="1">
      <alignment horizontal="center" vertical="center"/>
    </xf>
    <xf numFmtId="0" fontId="51" fillId="15" borderId="0" xfId="0" applyFont="1" applyFill="1" applyAlignment="1">
      <alignment horizontal="left" vertical="center" wrapText="1"/>
    </xf>
    <xf numFmtId="0" fontId="51" fillId="13" borderId="0" xfId="0" applyFont="1" applyFill="1" applyAlignment="1">
      <alignment horizontal="left" vertical="center" wrapText="1"/>
    </xf>
    <xf numFmtId="0" fontId="51" fillId="0" borderId="0" xfId="0" applyFont="1" applyAlignment="1">
      <alignment horizontal="left" vertical="center" wrapText="1"/>
    </xf>
    <xf numFmtId="0" fontId="55" fillId="0" borderId="0" xfId="0" applyFont="1" applyAlignment="1">
      <alignment horizontal="left" vertical="center"/>
    </xf>
    <xf numFmtId="0" fontId="54" fillId="13" borderId="0" xfId="0" applyFont="1" applyFill="1" applyAlignment="1">
      <alignment horizontal="left" vertical="center"/>
    </xf>
    <xf numFmtId="0" fontId="51" fillId="17" borderId="0" xfId="0" applyFont="1" applyFill="1" applyAlignment="1">
      <alignment horizontal="left" vertical="center" wrapText="1"/>
    </xf>
    <xf numFmtId="0" fontId="54" fillId="0" borderId="0" xfId="0" applyFont="1" applyAlignment="1">
      <alignment horizontal="left" vertical="center"/>
    </xf>
    <xf numFmtId="0" fontId="57" fillId="0" borderId="0" xfId="0" applyFont="1"/>
    <xf numFmtId="0" fontId="57" fillId="0" borderId="0" xfId="0" applyFont="1" applyAlignment="1">
      <alignment horizontal="center" vertical="center"/>
    </xf>
    <xf numFmtId="0" fontId="38" fillId="0" borderId="0" xfId="0" applyFont="1" applyAlignment="1">
      <alignment horizontal="left" wrapText="1"/>
    </xf>
    <xf numFmtId="0" fontId="38" fillId="0" borderId="1" xfId="0" applyFont="1" applyBorder="1" applyAlignment="1">
      <alignment horizontal="left" vertical="top" wrapText="1"/>
    </xf>
    <xf numFmtId="0" fontId="57" fillId="0" borderId="1" xfId="0" applyFont="1" applyBorder="1" applyAlignment="1">
      <alignment horizontal="left" vertical="top" wrapText="1"/>
    </xf>
    <xf numFmtId="0" fontId="38" fillId="0" borderId="1" xfId="0" applyFont="1" applyBorder="1" applyAlignment="1">
      <alignment vertical="top" wrapText="1"/>
    </xf>
    <xf numFmtId="0" fontId="38" fillId="0" borderId="0" xfId="0" applyFont="1" applyAlignment="1">
      <alignment horizontal="left" vertical="top" wrapText="1"/>
    </xf>
    <xf numFmtId="0" fontId="38" fillId="0" borderId="1" xfId="0" applyFont="1" applyBorder="1" applyAlignment="1">
      <alignment vertical="center" wrapText="1"/>
    </xf>
    <xf numFmtId="0" fontId="0" fillId="34" borderId="0" xfId="0" applyFill="1"/>
    <xf numFmtId="0" fontId="57" fillId="34" borderId="0" xfId="0" applyFont="1" applyFill="1"/>
    <xf numFmtId="0" fontId="38" fillId="0" borderId="0" xfId="0" applyFont="1" applyAlignment="1">
      <alignment wrapText="1"/>
    </xf>
    <xf numFmtId="0" fontId="38" fillId="0" borderId="0" xfId="0" applyFont="1" applyAlignment="1">
      <alignment horizontal="left" vertical="center" wrapText="1"/>
    </xf>
    <xf numFmtId="0" fontId="57" fillId="0" borderId="0" xfId="0" applyFont="1" applyAlignment="1">
      <alignment horizontal="left" vertical="center"/>
    </xf>
    <xf numFmtId="0" fontId="57" fillId="0" borderId="0" xfId="0" applyFont="1" applyAlignment="1">
      <alignment horizontal="left" vertical="center" wrapText="1"/>
    </xf>
    <xf numFmtId="0" fontId="52" fillId="0" borderId="1" xfId="0" applyFont="1" applyBorder="1" applyAlignment="1">
      <alignment horizontal="left" vertical="top" wrapText="1"/>
    </xf>
    <xf numFmtId="0" fontId="52" fillId="17" borderId="8" xfId="0" applyFont="1" applyFill="1" applyBorder="1" applyAlignment="1">
      <alignment horizontal="center" vertical="center" wrapText="1"/>
    </xf>
    <xf numFmtId="0" fontId="51" fillId="17" borderId="8" xfId="0" applyFont="1" applyFill="1" applyBorder="1" applyAlignment="1">
      <alignment horizontal="left" vertical="top" wrapText="1"/>
    </xf>
    <xf numFmtId="0" fontId="54" fillId="17" borderId="8" xfId="0" applyFont="1" applyFill="1" applyBorder="1" applyAlignment="1">
      <alignment horizontal="left" vertical="center"/>
    </xf>
    <xf numFmtId="0" fontId="54" fillId="17" borderId="8" xfId="0" applyFont="1" applyFill="1" applyBorder="1" applyAlignment="1">
      <alignment horizontal="center" vertical="center"/>
    </xf>
    <xf numFmtId="0" fontId="52" fillId="0" borderId="0" xfId="0" applyFont="1" applyAlignment="1">
      <alignment horizontal="center" vertical="center" wrapText="1"/>
    </xf>
    <xf numFmtId="0" fontId="54" fillId="0" borderId="0" xfId="0" applyFont="1" applyAlignment="1">
      <alignment horizontal="center" vertical="center"/>
    </xf>
    <xf numFmtId="0" fontId="54" fillId="0" borderId="0" xfId="0" applyFont="1" applyAlignment="1">
      <alignment horizontal="left" vertical="top" wrapText="1"/>
    </xf>
    <xf numFmtId="0" fontId="54" fillId="28" borderId="1" xfId="0" applyFont="1" applyFill="1" applyBorder="1" applyAlignment="1">
      <alignment horizontal="left" vertical="center"/>
    </xf>
    <xf numFmtId="0" fontId="54" fillId="28" borderId="1" xfId="0" applyFont="1" applyFill="1" applyBorder="1" applyAlignment="1">
      <alignment horizontal="center" vertical="center"/>
    </xf>
    <xf numFmtId="0" fontId="52" fillId="28" borderId="1" xfId="0" applyFont="1" applyFill="1" applyBorder="1" applyAlignment="1">
      <alignment horizontal="left" vertical="top" wrapText="1"/>
    </xf>
    <xf numFmtId="0" fontId="52" fillId="28" borderId="1" xfId="0" applyFont="1" applyFill="1" applyBorder="1" applyAlignment="1">
      <alignment horizontal="center" vertical="center" wrapText="1"/>
    </xf>
    <xf numFmtId="0" fontId="51" fillId="28" borderId="1" xfId="0" applyFont="1" applyFill="1" applyBorder="1" applyAlignment="1">
      <alignment horizontal="left" vertical="top" wrapText="1"/>
    </xf>
    <xf numFmtId="0" fontId="51" fillId="28" borderId="1" xfId="0" applyFont="1" applyFill="1" applyBorder="1" applyAlignment="1">
      <alignment horizontal="left" vertical="center"/>
    </xf>
    <xf numFmtId="0" fontId="51" fillId="28" borderId="1" xfId="0" applyFont="1" applyFill="1" applyBorder="1" applyAlignment="1">
      <alignment horizontal="center" vertical="center"/>
    </xf>
    <xf numFmtId="0" fontId="51" fillId="28" borderId="0" xfId="0" applyFont="1" applyFill="1" applyAlignment="1">
      <alignment horizontal="left" vertical="center" wrapText="1"/>
    </xf>
    <xf numFmtId="0" fontId="51" fillId="28" borderId="0" xfId="0" applyFont="1" applyFill="1" applyAlignment="1">
      <alignment horizontal="left" vertical="top" wrapText="1"/>
    </xf>
    <xf numFmtId="0" fontId="52" fillId="28" borderId="1" xfId="0" applyFont="1" applyFill="1" applyBorder="1" applyAlignment="1">
      <alignment horizontal="center" vertical="center"/>
    </xf>
    <xf numFmtId="0" fontId="52" fillId="0" borderId="1" xfId="0" applyFont="1" applyBorder="1" applyAlignment="1">
      <alignment horizontal="center" vertical="center"/>
    </xf>
    <xf numFmtId="0" fontId="54" fillId="0" borderId="1" xfId="0" applyFont="1" applyBorder="1" applyAlignment="1">
      <alignment horizontal="center" vertical="center" wrapText="1"/>
    </xf>
    <xf numFmtId="0" fontId="54" fillId="0" borderId="1" xfId="0" applyFont="1" applyBorder="1" applyAlignment="1">
      <alignment horizontal="center" vertical="top"/>
    </xf>
    <xf numFmtId="0" fontId="51" fillId="28" borderId="1" xfId="0" applyFont="1" applyFill="1" applyBorder="1" applyAlignment="1">
      <alignment horizontal="center" vertical="center" wrapText="1"/>
    </xf>
    <xf numFmtId="0" fontId="51" fillId="13" borderId="1" xfId="0" applyFont="1" applyFill="1" applyBorder="1" applyAlignment="1">
      <alignment horizontal="center" vertical="center" wrapText="1"/>
    </xf>
    <xf numFmtId="0" fontId="51" fillId="0" borderId="1" xfId="0" applyFont="1" applyBorder="1" applyAlignment="1">
      <alignment horizontal="center" vertical="top" wrapText="1"/>
    </xf>
    <xf numFmtId="0" fontId="51" fillId="28" borderId="1" xfId="0" applyFont="1" applyFill="1" applyBorder="1" applyAlignment="1">
      <alignment horizontal="center" vertical="top" wrapText="1"/>
    </xf>
    <xf numFmtId="0" fontId="51" fillId="15" borderId="1" xfId="0" applyFont="1" applyFill="1" applyBorder="1" applyAlignment="1">
      <alignment horizontal="center" vertical="center" wrapText="1"/>
    </xf>
    <xf numFmtId="0" fontId="51" fillId="35" borderId="1" xfId="0" applyFont="1" applyFill="1" applyBorder="1" applyAlignment="1">
      <alignment horizontal="center" vertical="top" wrapText="1"/>
    </xf>
    <xf numFmtId="0" fontId="56" fillId="0" borderId="0" xfId="0" applyFont="1" applyAlignment="1">
      <alignment horizontal="left" vertical="center"/>
    </xf>
    <xf numFmtId="0" fontId="58" fillId="13" borderId="1" xfId="0" applyFont="1" applyFill="1" applyBorder="1" applyAlignment="1">
      <alignment horizontal="center" vertical="center" wrapText="1"/>
    </xf>
    <xf numFmtId="49" fontId="51" fillId="28" borderId="1" xfId="0" applyNumberFormat="1" applyFont="1" applyFill="1" applyBorder="1" applyAlignment="1">
      <alignment horizontal="left" vertical="top" wrapText="1"/>
    </xf>
    <xf numFmtId="0" fontId="56" fillId="15" borderId="0" xfId="0" applyFont="1" applyFill="1" applyAlignment="1">
      <alignment horizontal="left" vertical="center"/>
    </xf>
    <xf numFmtId="0" fontId="56" fillId="13" borderId="0" xfId="0" applyFont="1" applyFill="1" applyAlignment="1">
      <alignment horizontal="left" vertical="center"/>
    </xf>
    <xf numFmtId="0" fontId="51" fillId="0" borderId="1" xfId="0" applyFont="1" applyBorder="1" applyAlignment="1">
      <alignment horizontal="center" vertical="top"/>
    </xf>
    <xf numFmtId="0" fontId="25" fillId="0" borderId="1" xfId="0" applyFont="1" applyBorder="1" applyAlignment="1">
      <alignment horizontal="center" vertical="center" wrapText="1"/>
    </xf>
    <xf numFmtId="0" fontId="55" fillId="0" borderId="0" xfId="0" applyFont="1" applyAlignment="1">
      <alignment horizontal="left" vertical="center" wrapText="1"/>
    </xf>
    <xf numFmtId="0" fontId="0" fillId="30" borderId="0" xfId="0" applyFill="1"/>
    <xf numFmtId="0" fontId="38" fillId="17" borderId="0" xfId="0" applyFont="1" applyFill="1" applyAlignment="1">
      <alignment wrapText="1"/>
    </xf>
    <xf numFmtId="0" fontId="59" fillId="0" borderId="0" xfId="0" applyFont="1" applyAlignment="1">
      <alignment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justify" vertical="center" wrapText="1"/>
    </xf>
    <xf numFmtId="165" fontId="0" fillId="0" borderId="1" xfId="0" applyNumberFormat="1" applyBorder="1" applyAlignment="1">
      <alignment horizontal="justify" vertical="center" wrapText="1"/>
    </xf>
    <xf numFmtId="0" fontId="48" fillId="23" borderId="1" xfId="0" applyFont="1" applyFill="1" applyBorder="1" applyAlignment="1">
      <alignment horizontal="center" vertical="center" wrapText="1"/>
    </xf>
    <xf numFmtId="0" fontId="48" fillId="19" borderId="35" xfId="0" applyFont="1" applyFill="1" applyBorder="1" applyAlignment="1" applyProtection="1">
      <alignment horizontal="center" vertical="center" wrapText="1"/>
      <protection hidden="1"/>
    </xf>
    <xf numFmtId="0" fontId="25" fillId="0" borderId="5" xfId="0" applyFont="1" applyBorder="1" applyAlignment="1" applyProtection="1">
      <alignment horizontal="center" vertical="center" wrapText="1"/>
      <protection locked="0"/>
    </xf>
    <xf numFmtId="0" fontId="44" fillId="4" borderId="37" xfId="0" applyFont="1" applyFill="1" applyBorder="1" applyAlignment="1" applyProtection="1">
      <alignment horizontal="center" vertical="center" wrapText="1"/>
      <protection hidden="1"/>
    </xf>
    <xf numFmtId="0" fontId="48" fillId="23" borderId="20" xfId="0" applyFont="1" applyFill="1" applyBorder="1" applyAlignment="1">
      <alignment horizontal="center" vertical="center" wrapText="1"/>
    </xf>
    <xf numFmtId="0" fontId="25" fillId="0" borderId="40" xfId="0" applyFont="1" applyBorder="1" applyAlignment="1">
      <alignment horizontal="center" vertical="center"/>
    </xf>
    <xf numFmtId="0" fontId="25" fillId="0" borderId="41" xfId="0" applyFont="1" applyBorder="1" applyAlignment="1" applyProtection="1">
      <alignment horizontal="center" vertical="center" wrapText="1"/>
      <protection locked="0"/>
    </xf>
    <xf numFmtId="0" fontId="30" fillId="0" borderId="41" xfId="0" applyFont="1" applyBorder="1" applyAlignment="1" applyProtection="1">
      <alignment horizontal="center" vertical="center" wrapText="1"/>
      <protection locked="0"/>
    </xf>
    <xf numFmtId="0" fontId="25" fillId="0" borderId="41" xfId="0" applyFont="1" applyBorder="1" applyAlignment="1" applyProtection="1">
      <alignment horizontal="left" vertical="center" wrapText="1"/>
      <protection locked="0"/>
    </xf>
    <xf numFmtId="0" fontId="20" fillId="0" borderId="41" xfId="2" applyFill="1" applyBorder="1" applyAlignment="1" applyProtection="1">
      <alignment horizontal="center" vertical="center" wrapText="1"/>
      <protection locked="0"/>
    </xf>
    <xf numFmtId="0" fontId="25" fillId="18" borderId="41" xfId="0" applyFont="1" applyFill="1" applyBorder="1" applyAlignment="1" applyProtection="1">
      <alignment horizontal="center" vertical="center" wrapText="1"/>
      <protection locked="0"/>
    </xf>
    <xf numFmtId="0" fontId="25" fillId="2" borderId="41" xfId="0" applyFont="1" applyFill="1" applyBorder="1" applyAlignment="1" applyProtection="1">
      <alignment horizontal="center" vertical="center" wrapText="1"/>
      <protection locked="0"/>
    </xf>
    <xf numFmtId="164" fontId="25" fillId="0" borderId="41" xfId="0" applyNumberFormat="1" applyFont="1" applyBorder="1" applyAlignment="1" applyProtection="1">
      <alignment horizontal="center" vertical="center" wrapText="1"/>
      <protection locked="0"/>
    </xf>
    <xf numFmtId="0" fontId="25" fillId="0" borderId="42" xfId="0" applyFont="1" applyBorder="1" applyAlignment="1" applyProtection="1">
      <alignment horizontal="center" vertical="center" wrapText="1"/>
      <protection locked="0"/>
    </xf>
    <xf numFmtId="0" fontId="50" fillId="0" borderId="25" xfId="0" applyFont="1" applyBorder="1" applyAlignment="1" applyProtection="1">
      <alignment vertical="center" wrapText="1"/>
      <protection locked="0"/>
    </xf>
    <xf numFmtId="0" fontId="0" fillId="2" borderId="0" xfId="0" applyFill="1" applyAlignment="1">
      <alignment horizontal="left" vertical="top" wrapText="1"/>
    </xf>
    <xf numFmtId="0" fontId="0" fillId="2" borderId="0" xfId="0" applyFill="1"/>
    <xf numFmtId="0" fontId="2" fillId="2" borderId="0" xfId="0" applyFont="1" applyFill="1" applyAlignment="1">
      <alignment horizontal="left" vertical="top" wrapText="1"/>
    </xf>
    <xf numFmtId="0" fontId="2" fillId="2" borderId="0" xfId="0" applyFont="1" applyFill="1" applyAlignment="1">
      <alignment vertical="top" wrapText="1"/>
    </xf>
    <xf numFmtId="0" fontId="2" fillId="2" borderId="0" xfId="0" applyFont="1" applyFill="1" applyAlignment="1">
      <alignment horizontal="left" vertical="top"/>
    </xf>
    <xf numFmtId="0" fontId="0" fillId="2" borderId="0" xfId="0" applyFill="1" applyAlignment="1">
      <alignment vertical="top" wrapText="1"/>
    </xf>
    <xf numFmtId="0" fontId="2" fillId="2" borderId="0" xfId="0" applyFont="1" applyFill="1" applyAlignment="1">
      <alignment horizontal="center" vertical="center"/>
    </xf>
    <xf numFmtId="0" fontId="2" fillId="2" borderId="0" xfId="0" applyFont="1" applyFill="1"/>
    <xf numFmtId="0" fontId="26" fillId="5" borderId="0" xfId="0" applyFont="1" applyFill="1" applyAlignment="1">
      <alignment horizontal="center" vertical="center" wrapText="1"/>
    </xf>
    <xf numFmtId="0" fontId="27" fillId="5" borderId="0" xfId="0" applyFont="1" applyFill="1" applyAlignment="1">
      <alignment horizontal="center" vertical="center" wrapText="1"/>
    </xf>
    <xf numFmtId="0" fontId="29" fillId="0" borderId="0" xfId="0" applyFont="1" applyAlignment="1">
      <alignment horizontal="center" wrapText="1"/>
    </xf>
    <xf numFmtId="0" fontId="20" fillId="0" borderId="1" xfId="2"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5" fillId="0" borderId="51"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5" fillId="0" borderId="52" xfId="0" applyFont="1" applyBorder="1" applyAlignment="1" applyProtection="1">
      <alignment horizontal="center" vertical="center" wrapText="1"/>
      <protection locked="0"/>
    </xf>
    <xf numFmtId="0" fontId="48" fillId="5" borderId="37" xfId="0" applyFont="1" applyFill="1" applyBorder="1" applyAlignment="1" applyProtection="1">
      <alignment horizontal="center" vertical="center" wrapText="1"/>
      <protection hidden="1"/>
    </xf>
    <xf numFmtId="0" fontId="50" fillId="0" borderId="0" xfId="0" applyFont="1" applyAlignment="1" applyProtection="1">
      <alignment vertical="center" wrapText="1"/>
      <protection locked="0"/>
    </xf>
    <xf numFmtId="0" fontId="41" fillId="0" borderId="0" xfId="0" applyFont="1" applyAlignment="1">
      <alignment vertical="center" wrapText="1"/>
    </xf>
    <xf numFmtId="0" fontId="42" fillId="0" borderId="0" xfId="0" applyFont="1" applyAlignment="1">
      <alignment horizontal="center" vertical="center" wrapText="1"/>
    </xf>
    <xf numFmtId="0" fontId="45" fillId="0" borderId="0" xfId="0" applyFont="1" applyAlignment="1" applyProtection="1">
      <alignment horizontal="center" vertical="center" wrapText="1"/>
      <protection locked="0"/>
    </xf>
    <xf numFmtId="0" fontId="2" fillId="2" borderId="0" xfId="0" applyFont="1" applyFill="1" applyAlignment="1">
      <alignment horizontal="center" vertical="top" wrapText="1"/>
    </xf>
    <xf numFmtId="0" fontId="0" fillId="2" borderId="0" xfId="0" applyFill="1" applyAlignment="1">
      <alignment horizontal="left" vertical="top" wrapText="1"/>
    </xf>
    <xf numFmtId="0" fontId="0" fillId="2" borderId="0" xfId="0" applyFill="1" applyAlignment="1">
      <alignment horizontal="left" vertical="top"/>
    </xf>
    <xf numFmtId="0" fontId="2" fillId="2" borderId="0" xfId="0" applyFont="1" applyFill="1" applyAlignment="1">
      <alignment horizontal="center" vertical="center"/>
    </xf>
    <xf numFmtId="0" fontId="2" fillId="2" borderId="0" xfId="0" applyFont="1" applyFill="1" applyAlignment="1">
      <alignment horizontal="left" vertical="top" wrapText="1"/>
    </xf>
    <xf numFmtId="0" fontId="0" fillId="2" borderId="0" xfId="0" applyFill="1" applyAlignment="1">
      <alignment horizontal="left" wrapText="1"/>
    </xf>
    <xf numFmtId="0" fontId="2" fillId="2" borderId="0" xfId="0" applyFont="1" applyFill="1" applyAlignment="1">
      <alignment horizontal="left" vertical="top"/>
    </xf>
    <xf numFmtId="0" fontId="0" fillId="2" borderId="0" xfId="0" applyFill="1" applyAlignment="1">
      <alignment horizontal="left"/>
    </xf>
    <xf numFmtId="0" fontId="2" fillId="2" borderId="0" xfId="0" applyFont="1" applyFill="1" applyAlignment="1">
      <alignment horizontal="center" vertical="center" wrapText="1"/>
    </xf>
    <xf numFmtId="0" fontId="2" fillId="2" borderId="0" xfId="0" applyFont="1" applyFill="1" applyAlignment="1">
      <alignment horizontal="center"/>
    </xf>
    <xf numFmtId="2" fontId="28" fillId="0" borderId="1" xfId="0" applyNumberFormat="1" applyFont="1" applyBorder="1" applyAlignment="1">
      <alignment horizontal="center" vertical="center" wrapText="1"/>
    </xf>
    <xf numFmtId="0" fontId="30" fillId="0" borderId="4"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29" fillId="0" borderId="1" xfId="0" applyFont="1" applyBorder="1" applyAlignment="1">
      <alignment horizontal="center" wrapText="1"/>
    </xf>
    <xf numFmtId="0" fontId="29" fillId="0" borderId="4" xfId="0" applyFont="1" applyBorder="1" applyAlignment="1">
      <alignment horizontal="center" wrapText="1"/>
    </xf>
    <xf numFmtId="0" fontId="29" fillId="0" borderId="6" xfId="0" applyFont="1" applyBorder="1" applyAlignment="1">
      <alignment horizontal="center" wrapText="1"/>
    </xf>
    <xf numFmtId="0" fontId="29" fillId="0" borderId="5" xfId="0" applyFont="1" applyBorder="1" applyAlignment="1">
      <alignment horizontal="center" wrapText="1"/>
    </xf>
    <xf numFmtId="0" fontId="42" fillId="0" borderId="43" xfId="0" applyFont="1" applyBorder="1" applyAlignment="1">
      <alignment horizontal="center" vertical="center" wrapText="1"/>
    </xf>
    <xf numFmtId="0" fontId="42" fillId="0" borderId="0" xfId="0" applyFont="1" applyAlignment="1">
      <alignment horizontal="center" vertical="center" wrapText="1"/>
    </xf>
    <xf numFmtId="0" fontId="42" fillId="0" borderId="46"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11" xfId="0" applyFont="1" applyBorder="1" applyAlignment="1">
      <alignment horizontal="center" vertical="center" wrapText="1"/>
    </xf>
    <xf numFmtId="0" fontId="44" fillId="4" borderId="36" xfId="0" applyFont="1" applyFill="1" applyBorder="1" applyAlignment="1" applyProtection="1">
      <alignment horizontal="center" vertical="center" wrapText="1"/>
      <protection hidden="1"/>
    </xf>
    <xf numFmtId="0" fontId="44" fillId="4" borderId="37" xfId="0" applyFont="1" applyFill="1" applyBorder="1" applyAlignment="1" applyProtection="1">
      <alignment horizontal="center" vertical="center" wrapText="1"/>
      <protection hidden="1"/>
    </xf>
    <xf numFmtId="0" fontId="49" fillId="0" borderId="24" xfId="0" applyFont="1" applyBorder="1" applyAlignment="1" applyProtection="1">
      <alignment horizontal="center" vertical="center" wrapText="1"/>
      <protection locked="0"/>
    </xf>
    <xf numFmtId="0" fontId="49" fillId="0" borderId="25" xfId="0" applyFont="1" applyBorder="1" applyAlignment="1" applyProtection="1">
      <alignment horizontal="center" vertical="center" wrapText="1"/>
      <protection locked="0"/>
    </xf>
    <xf numFmtId="0" fontId="49" fillId="0" borderId="39" xfId="0" applyFont="1" applyBorder="1" applyAlignment="1" applyProtection="1">
      <alignment horizontal="center" vertical="center" wrapText="1"/>
      <protection locked="0"/>
    </xf>
    <xf numFmtId="0" fontId="49" fillId="0" borderId="43" xfId="0" applyFont="1" applyBorder="1" applyAlignment="1" applyProtection="1">
      <alignment horizontal="center" vertical="center" wrapText="1"/>
      <protection locked="0"/>
    </xf>
    <xf numFmtId="0" fontId="49" fillId="0" borderId="0" xfId="0" applyFont="1" applyAlignment="1" applyProtection="1">
      <alignment horizontal="center" vertical="center" wrapText="1"/>
      <protection locked="0"/>
    </xf>
    <xf numFmtId="0" fontId="49" fillId="0" borderId="14" xfId="0" applyFont="1" applyBorder="1" applyAlignment="1" applyProtection="1">
      <alignment horizontal="center" vertical="center" wrapText="1"/>
      <protection locked="0"/>
    </xf>
    <xf numFmtId="0" fontId="49" fillId="0" borderId="44" xfId="0" applyFont="1" applyBorder="1" applyAlignment="1" applyProtection="1">
      <alignment horizontal="center" vertical="center" wrapText="1"/>
      <protection locked="0"/>
    </xf>
    <xf numFmtId="0" fontId="49" fillId="0" borderId="3" xfId="0" applyFont="1" applyBorder="1" applyAlignment="1" applyProtection="1">
      <alignment horizontal="center" vertical="center" wrapText="1"/>
      <protection locked="0"/>
    </xf>
    <xf numFmtId="0" fontId="49" fillId="0" borderId="16" xfId="0" applyFont="1" applyBorder="1" applyAlignment="1" applyProtection="1">
      <alignment horizontal="center" vertical="center" wrapText="1"/>
      <protection locked="0"/>
    </xf>
    <xf numFmtId="0" fontId="43" fillId="0" borderId="1" xfId="0" applyFont="1" applyBorder="1" applyAlignment="1">
      <alignment horizontal="left" vertical="center" wrapText="1"/>
    </xf>
    <xf numFmtId="0" fontId="50" fillId="0" borderId="38" xfId="0" applyFont="1" applyBorder="1" applyAlignment="1" applyProtection="1">
      <alignment horizontal="center" vertical="center" wrapText="1"/>
      <protection locked="0"/>
    </xf>
    <xf numFmtId="0" fontId="50" fillId="0" borderId="25" xfId="0" applyFont="1" applyBorder="1" applyAlignment="1" applyProtection="1">
      <alignment horizontal="center" vertical="center" wrapText="1"/>
      <protection locked="0"/>
    </xf>
    <xf numFmtId="0" fontId="50" fillId="0" borderId="13" xfId="0" applyFont="1" applyBorder="1" applyAlignment="1" applyProtection="1">
      <alignment horizontal="center" vertical="center" wrapText="1"/>
      <protection locked="0"/>
    </xf>
    <xf numFmtId="0" fontId="50" fillId="0" borderId="0" xfId="0" applyFont="1" applyAlignment="1" applyProtection="1">
      <alignment horizontal="center" vertical="center" wrapText="1"/>
      <protection locked="0"/>
    </xf>
    <xf numFmtId="0" fontId="50" fillId="0" borderId="15" xfId="0" applyFont="1" applyBorder="1" applyAlignment="1" applyProtection="1">
      <alignment horizontal="center" vertical="center" wrapText="1"/>
      <protection locked="0"/>
    </xf>
    <xf numFmtId="0" fontId="50" fillId="0" borderId="3" xfId="0" applyFont="1" applyBorder="1" applyAlignment="1" applyProtection="1">
      <alignment horizontal="center" vertical="center" wrapText="1"/>
      <protection locked="0"/>
    </xf>
    <xf numFmtId="0" fontId="44" fillId="22" borderId="7" xfId="0" applyFont="1" applyFill="1" applyBorder="1" applyAlignment="1">
      <alignment horizontal="center" vertical="center" wrapText="1"/>
    </xf>
    <xf numFmtId="0" fontId="44" fillId="22" borderId="50" xfId="0" applyFont="1" applyFill="1" applyBorder="1" applyAlignment="1">
      <alignment horizontal="center" vertical="center" wrapText="1"/>
    </xf>
    <xf numFmtId="0" fontId="46" fillId="4" borderId="37" xfId="0" applyFont="1" applyFill="1" applyBorder="1" applyAlignment="1" applyProtection="1">
      <alignment horizontal="center" vertical="center" wrapText="1"/>
      <protection hidden="1"/>
    </xf>
    <xf numFmtId="0" fontId="44" fillId="0" borderId="0" xfId="0" applyFont="1" applyAlignment="1">
      <alignment horizontal="center" vertical="center" wrapText="1"/>
    </xf>
    <xf numFmtId="0" fontId="44" fillId="4" borderId="38" xfId="0" applyFont="1" applyFill="1" applyBorder="1" applyAlignment="1" applyProtection="1">
      <alignment horizontal="center" vertical="center" wrapText="1"/>
      <protection hidden="1"/>
    </xf>
    <xf numFmtId="0" fontId="44" fillId="4" borderId="25" xfId="0" applyFont="1" applyFill="1" applyBorder="1" applyAlignment="1" applyProtection="1">
      <alignment horizontal="center" vertical="center" wrapText="1"/>
      <protection hidden="1"/>
    </xf>
    <xf numFmtId="0" fontId="44" fillId="4" borderId="39" xfId="0" applyFont="1" applyFill="1" applyBorder="1" applyAlignment="1" applyProtection="1">
      <alignment horizontal="center" vertical="center" wrapText="1"/>
      <protection hidden="1"/>
    </xf>
    <xf numFmtId="0" fontId="42" fillId="0" borderId="1" xfId="0" applyFont="1" applyBorder="1" applyAlignment="1">
      <alignment horizontal="center" vertical="center" wrapText="1"/>
    </xf>
    <xf numFmtId="0" fontId="42" fillId="0" borderId="20" xfId="0" applyFont="1" applyBorder="1" applyAlignment="1">
      <alignment horizontal="center" vertical="center" wrapText="1"/>
    </xf>
    <xf numFmtId="0" fontId="44" fillId="4" borderId="30" xfId="0" applyFont="1" applyFill="1" applyBorder="1" applyAlignment="1" applyProtection="1">
      <alignment horizontal="center" vertical="center" wrapText="1"/>
      <protection hidden="1"/>
    </xf>
    <xf numFmtId="0" fontId="44" fillId="4" borderId="22" xfId="0" applyFont="1" applyFill="1" applyBorder="1" applyAlignment="1" applyProtection="1">
      <alignment horizontal="center" vertical="center" wrapText="1"/>
      <protection hidden="1"/>
    </xf>
    <xf numFmtId="0" fontId="44" fillId="4" borderId="31" xfId="0" applyFont="1" applyFill="1" applyBorder="1" applyAlignment="1" applyProtection="1">
      <alignment horizontal="center" vertical="center" wrapText="1"/>
      <protection hidden="1"/>
    </xf>
    <xf numFmtId="0" fontId="50" fillId="0" borderId="4" xfId="0" applyFont="1" applyBorder="1" applyAlignment="1" applyProtection="1">
      <alignment horizontal="center" vertical="center" wrapText="1"/>
      <protection locked="0"/>
    </xf>
    <xf numFmtId="0" fontId="50" fillId="0" borderId="5" xfId="0" applyFont="1" applyBorder="1" applyAlignment="1" applyProtection="1">
      <alignment horizontal="center" vertical="center" wrapText="1"/>
      <protection locked="0"/>
    </xf>
    <xf numFmtId="0" fontId="50" fillId="0" borderId="49" xfId="0" applyFont="1" applyBorder="1" applyAlignment="1" applyProtection="1">
      <alignment horizontal="center" vertical="center" wrapText="1"/>
      <protection locked="0"/>
    </xf>
    <xf numFmtId="0" fontId="50" fillId="0" borderId="47" xfId="0" applyFont="1" applyBorder="1" applyAlignment="1" applyProtection="1">
      <alignment horizontal="center" vertical="center" wrapText="1"/>
      <protection locked="0"/>
    </xf>
    <xf numFmtId="0" fontId="50" fillId="0" borderId="35" xfId="0" applyFont="1" applyBorder="1" applyAlignment="1" applyProtection="1">
      <alignment horizontal="center" vertical="center" wrapText="1"/>
      <protection locked="0"/>
    </xf>
    <xf numFmtId="0" fontId="50" fillId="0" borderId="48" xfId="0" applyFont="1" applyBorder="1" applyAlignment="1" applyProtection="1">
      <alignment horizontal="center" vertical="center" wrapText="1"/>
      <protection locked="0"/>
    </xf>
    <xf numFmtId="0" fontId="50" fillId="0" borderId="11" xfId="0" applyFont="1" applyBorder="1" applyAlignment="1" applyProtection="1">
      <alignment horizontal="center" vertical="center" wrapText="1"/>
      <protection locked="0"/>
    </xf>
    <xf numFmtId="0" fontId="50" fillId="0" borderId="9" xfId="0" applyFont="1" applyBorder="1" applyAlignment="1" applyProtection="1">
      <alignment horizontal="center" vertical="center" wrapText="1"/>
      <protection locked="0"/>
    </xf>
    <xf numFmtId="0" fontId="50" fillId="0" borderId="45" xfId="0" applyFont="1" applyBorder="1" applyAlignment="1" applyProtection="1">
      <alignment horizontal="center" vertical="center" wrapText="1"/>
      <protection locked="0"/>
    </xf>
    <xf numFmtId="0" fontId="27"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 fillId="19" borderId="24" xfId="0" applyFont="1" applyFill="1" applyBorder="1" applyAlignment="1">
      <alignment horizontal="center"/>
    </xf>
    <xf numFmtId="0" fontId="2" fillId="19" borderId="25" xfId="0" applyFont="1" applyFill="1" applyBorder="1" applyAlignment="1">
      <alignment horizontal="center"/>
    </xf>
    <xf numFmtId="0" fontId="2" fillId="19" borderId="26" xfId="0" applyFont="1" applyFill="1" applyBorder="1" applyAlignment="1">
      <alignment horizontal="center"/>
    </xf>
    <xf numFmtId="0" fontId="26" fillId="3" borderId="21"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 fillId="25" borderId="24" xfId="0" applyFont="1" applyFill="1" applyBorder="1" applyAlignment="1">
      <alignment horizontal="center"/>
    </xf>
    <xf numFmtId="0" fontId="2" fillId="25" borderId="25" xfId="0" applyFont="1" applyFill="1" applyBorder="1" applyAlignment="1">
      <alignment horizontal="center"/>
    </xf>
    <xf numFmtId="0" fontId="2" fillId="25" borderId="26" xfId="0" applyFont="1" applyFill="1" applyBorder="1" applyAlignment="1">
      <alignment horizontal="center"/>
    </xf>
    <xf numFmtId="0" fontId="52" fillId="31" borderId="1" xfId="0" applyFont="1" applyFill="1" applyBorder="1" applyAlignment="1">
      <alignment horizontal="center" vertical="center" wrapText="1"/>
    </xf>
    <xf numFmtId="0" fontId="52" fillId="26" borderId="1" xfId="0" applyFont="1" applyFill="1" applyBorder="1" applyAlignment="1">
      <alignment horizontal="center" vertical="center"/>
    </xf>
    <xf numFmtId="2" fontId="52" fillId="26" borderId="1" xfId="0" applyNumberFormat="1" applyFont="1" applyFill="1" applyBorder="1" applyAlignment="1">
      <alignment horizontal="center" vertical="center" wrapText="1"/>
    </xf>
    <xf numFmtId="2" fontId="56" fillId="0" borderId="1" xfId="0" applyNumberFormat="1" applyFont="1" applyBorder="1" applyAlignment="1">
      <alignment horizontal="center" vertical="center" wrapText="1"/>
    </xf>
    <xf numFmtId="0" fontId="52" fillId="15" borderId="8" xfId="0" applyFont="1" applyFill="1" applyBorder="1" applyAlignment="1">
      <alignment horizontal="center" vertical="center" wrapText="1"/>
    </xf>
    <xf numFmtId="0" fontId="52" fillId="15" borderId="7" xfId="0" applyFont="1" applyFill="1" applyBorder="1" applyAlignment="1">
      <alignment horizontal="center" vertical="center" wrapText="1"/>
    </xf>
    <xf numFmtId="0" fontId="52" fillId="15" borderId="2" xfId="0" applyFont="1" applyFill="1" applyBorder="1" applyAlignment="1">
      <alignment horizontal="center" vertical="center" wrapText="1"/>
    </xf>
    <xf numFmtId="2" fontId="52" fillId="15" borderId="8" xfId="0" applyNumberFormat="1" applyFont="1" applyFill="1" applyBorder="1" applyAlignment="1">
      <alignment horizontal="center" vertical="center" wrapText="1"/>
    </xf>
    <xf numFmtId="2" fontId="52" fillId="15" borderId="7" xfId="0" applyNumberFormat="1" applyFont="1" applyFill="1" applyBorder="1" applyAlignment="1">
      <alignment horizontal="center" vertical="center" wrapText="1"/>
    </xf>
    <xf numFmtId="2" fontId="52" fillId="15" borderId="2" xfId="0" applyNumberFormat="1" applyFont="1" applyFill="1" applyBorder="1" applyAlignment="1">
      <alignment horizontal="center" vertical="center" wrapText="1"/>
    </xf>
    <xf numFmtId="0" fontId="56" fillId="0" borderId="1" xfId="0" applyFont="1" applyBorder="1" applyAlignment="1">
      <alignment horizontal="left" vertical="center" wrapText="1"/>
    </xf>
    <xf numFmtId="0" fontId="56" fillId="0" borderId="1" xfId="0" applyFont="1" applyBorder="1" applyAlignment="1">
      <alignment horizontal="center" vertical="center" wrapText="1"/>
    </xf>
    <xf numFmtId="0" fontId="52" fillId="26" borderId="1" xfId="0" applyFont="1" applyFill="1" applyBorder="1" applyAlignment="1">
      <alignment horizontal="center" vertical="center" wrapText="1"/>
    </xf>
    <xf numFmtId="0" fontId="32" fillId="26" borderId="1" xfId="0" applyFont="1" applyFill="1" applyBorder="1" applyAlignment="1">
      <alignment horizontal="center" vertical="center" wrapText="1"/>
    </xf>
    <xf numFmtId="0" fontId="32" fillId="26" borderId="1" xfId="0" applyFont="1" applyFill="1" applyBorder="1" applyAlignment="1">
      <alignment horizontal="center" vertical="center"/>
    </xf>
    <xf numFmtId="2" fontId="32" fillId="26" borderId="1" xfId="0" applyNumberFormat="1" applyFont="1" applyFill="1" applyBorder="1" applyAlignment="1">
      <alignment horizontal="center" vertical="center" wrapText="1"/>
    </xf>
    <xf numFmtId="2" fontId="3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32" fillId="26" borderId="1" xfId="0" applyFont="1" applyFill="1" applyBorder="1" applyAlignment="1">
      <alignment horizontal="left" vertical="top" wrapText="1"/>
    </xf>
    <xf numFmtId="0" fontId="33" fillId="0" borderId="1" xfId="0" applyFont="1" applyBorder="1" applyAlignment="1">
      <alignment horizontal="left" vertical="top" wrapText="1"/>
    </xf>
    <xf numFmtId="0" fontId="12" fillId="6" borderId="7"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9" borderId="8"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2"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2" xfId="0" applyFont="1" applyFill="1" applyBorder="1" applyAlignment="1">
      <alignment horizontal="center" vertical="center"/>
    </xf>
    <xf numFmtId="0" fontId="8" fillId="0" borderId="1" xfId="0" applyFont="1" applyBorder="1" applyAlignment="1">
      <alignment horizontal="center"/>
    </xf>
  </cellXfs>
  <cellStyles count="3">
    <cellStyle name="Hipervínculo" xfId="2" builtinId="8"/>
    <cellStyle name="Normal" xfId="0" builtinId="0"/>
    <cellStyle name="Normal 2" xfId="1" xr:uid="{00000000-0005-0000-0000-000002000000}"/>
  </cellStyles>
  <dxfs count="46">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ill>
        <patternFill>
          <bgColor theme="9"/>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ill>
        <patternFill>
          <bgColor theme="9"/>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ill>
        <patternFill patternType="solid">
          <fgColor auto="1"/>
          <bgColor rgb="FF92D050"/>
        </patternFill>
      </fill>
    </dxf>
    <dxf>
      <fill>
        <patternFill>
          <bgColor rgb="FFFFFF00"/>
        </patternFill>
      </fill>
    </dxf>
    <dxf>
      <fill>
        <patternFill>
          <bgColor theme="9"/>
        </patternFill>
      </fill>
    </dxf>
    <dxf>
      <fill>
        <patternFill>
          <bgColor rgb="FFFF0000"/>
        </patternFill>
      </fill>
    </dxf>
    <dxf>
      <fill>
        <patternFill patternType="solid">
          <fgColor auto="1"/>
          <bgColor rgb="FF92D050"/>
        </patternFill>
      </fill>
    </dxf>
    <dxf>
      <fill>
        <patternFill>
          <bgColor rgb="FFFFFF00"/>
        </patternFill>
      </fill>
    </dxf>
    <dxf>
      <fill>
        <patternFill>
          <bgColor theme="9"/>
        </patternFill>
      </fill>
    </dxf>
    <dxf>
      <fill>
        <patternFill>
          <bgColor rgb="FFFF0000"/>
        </patternFill>
      </fill>
    </dxf>
    <dxf>
      <fill>
        <patternFill patternType="solid">
          <fgColor auto="1"/>
          <bgColor rgb="FF92D050"/>
        </patternFill>
      </fill>
    </dxf>
    <dxf>
      <fill>
        <patternFill>
          <bgColor rgb="FFFFFF00"/>
        </patternFill>
      </fill>
    </dxf>
    <dxf>
      <fill>
        <patternFill>
          <bgColor theme="9"/>
        </patternFill>
      </fill>
    </dxf>
    <dxf>
      <fill>
        <patternFill>
          <bgColor rgb="FFFF0000"/>
        </patternFill>
      </fill>
    </dxf>
  </dxfs>
  <tableStyles count="0" defaultTableStyle="TableStyleMedium2" defaultPivotStyle="PivotStyleLight16"/>
  <colors>
    <mruColors>
      <color rgb="FF00D661"/>
      <color rgb="FFC22818"/>
      <color rgb="FF008E40"/>
      <color rgb="FFFF6969"/>
      <color rgb="FF5C1E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353140</xdr:colOff>
      <xdr:row>1</xdr:row>
      <xdr:rowOff>217606</xdr:rowOff>
    </xdr:from>
    <xdr:to>
      <xdr:col>7</xdr:col>
      <xdr:colOff>1056799</xdr:colOff>
      <xdr:row>3</xdr:row>
      <xdr:rowOff>209323</xdr:rowOff>
    </xdr:to>
    <xdr:pic>
      <xdr:nvPicPr>
        <xdr:cNvPr id="8" name="Imagen 7">
          <a:extLst>
            <a:ext uri="{FF2B5EF4-FFF2-40B4-BE49-F238E27FC236}">
              <a16:creationId xmlns:a16="http://schemas.microsoft.com/office/drawing/2014/main" id="{968A689E-65C0-D73C-9A02-34D2E00DB1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1549" y="373470"/>
          <a:ext cx="5476347" cy="8576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D1:E3" totalsRowShown="0">
  <tableColumns count="2">
    <tableColumn id="1" xr3:uid="{00000000-0010-0000-0000-000001000000}" name="Columna1"/>
    <tableColumn id="2" xr3:uid="{00000000-0010-0000-0000-000002000000}" name="ENCABEZADO"/>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mailto:JJaramillo@minvivienda.gov.co" TargetMode="External"/><Relationship Id="rId13" Type="http://schemas.openxmlformats.org/officeDocument/2006/relationships/hyperlink" Target="mailto:DRomero@minvivienda.gov.co" TargetMode="External"/><Relationship Id="rId18" Type="http://schemas.openxmlformats.org/officeDocument/2006/relationships/hyperlink" Target="mailto:MCantor@minvivienda.gov.co" TargetMode="External"/><Relationship Id="rId3" Type="http://schemas.openxmlformats.org/officeDocument/2006/relationships/hyperlink" Target="mailto:lacosta@minvivienda.gov.co" TargetMode="External"/><Relationship Id="rId21" Type="http://schemas.openxmlformats.org/officeDocument/2006/relationships/hyperlink" Target="mailto:ABarrueto@minvivienda.gov.co" TargetMode="External"/><Relationship Id="rId7" Type="http://schemas.openxmlformats.org/officeDocument/2006/relationships/hyperlink" Target="mailto:CMiranda@minvivienda.gov.co" TargetMode="External"/><Relationship Id="rId12" Type="http://schemas.openxmlformats.org/officeDocument/2006/relationships/hyperlink" Target="mailto:MZRivera@minvivienda.gov.co/rperafan@minvivienda.gov.co" TargetMode="External"/><Relationship Id="rId17" Type="http://schemas.openxmlformats.org/officeDocument/2006/relationships/hyperlink" Target="mailto:OAragon@minvivienda.gov.co" TargetMode="External"/><Relationship Id="rId2" Type="http://schemas.openxmlformats.org/officeDocument/2006/relationships/hyperlink" Target="mailto:OUribe@minvivienda.gov.co" TargetMode="External"/><Relationship Id="rId16" Type="http://schemas.openxmlformats.org/officeDocument/2006/relationships/hyperlink" Target="mailto:GDiaz@minvivienda.gov.co" TargetMode="External"/><Relationship Id="rId20" Type="http://schemas.openxmlformats.org/officeDocument/2006/relationships/hyperlink" Target="mailto:GRuiz@minvivienda.gov.co" TargetMode="External"/><Relationship Id="rId1" Type="http://schemas.openxmlformats.org/officeDocument/2006/relationships/printerSettings" Target="../printerSettings/printerSettings11.bin"/><Relationship Id="rId6" Type="http://schemas.openxmlformats.org/officeDocument/2006/relationships/hyperlink" Target="mailto:EdGomez@minvivienda.gov.co" TargetMode="External"/><Relationship Id="rId11" Type="http://schemas.openxmlformats.org/officeDocument/2006/relationships/hyperlink" Target="mailto:jcardenas@minvivienda.gov.co" TargetMode="External"/><Relationship Id="rId24" Type="http://schemas.openxmlformats.org/officeDocument/2006/relationships/printerSettings" Target="../printerSettings/printerSettings12.bin"/><Relationship Id="rId5" Type="http://schemas.openxmlformats.org/officeDocument/2006/relationships/hyperlink" Target="mailto:PCabrera@minvivienda.gov.co" TargetMode="External"/><Relationship Id="rId15" Type="http://schemas.openxmlformats.org/officeDocument/2006/relationships/hyperlink" Target="mailto:Dvillamil@minvivienda.gov.co" TargetMode="External"/><Relationship Id="rId23" Type="http://schemas.openxmlformats.org/officeDocument/2006/relationships/hyperlink" Target="mailto:jcardenas@minvivienda.gov.co" TargetMode="External"/><Relationship Id="rId10" Type="http://schemas.openxmlformats.org/officeDocument/2006/relationships/hyperlink" Target="mailto:smelo@minvivienda.gov.co" TargetMode="External"/><Relationship Id="rId19" Type="http://schemas.openxmlformats.org/officeDocument/2006/relationships/hyperlink" Target="mailto:MCantor@minvivienda.gov.co" TargetMode="External"/><Relationship Id="rId4" Type="http://schemas.openxmlformats.org/officeDocument/2006/relationships/hyperlink" Target="mailto:nquintero@minvivienda.gov.co" TargetMode="External"/><Relationship Id="rId9" Type="http://schemas.openxmlformats.org/officeDocument/2006/relationships/hyperlink" Target="mailto:IMpaez@minvivienda.gov.co" TargetMode="External"/><Relationship Id="rId14" Type="http://schemas.openxmlformats.org/officeDocument/2006/relationships/hyperlink" Target="mailto:NPosada@minvivienda.gov.co" TargetMode="External"/><Relationship Id="rId22" Type="http://schemas.openxmlformats.org/officeDocument/2006/relationships/hyperlink" Target="mailto:rperafan@minvivienda.gov.co"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4F206-1475-4917-A66C-248A25E6936D}">
  <dimension ref="A1:I238"/>
  <sheetViews>
    <sheetView topLeftCell="A183" zoomScale="160" zoomScaleNormal="160" workbookViewId="0">
      <selection activeCell="A114" sqref="A114:I115"/>
    </sheetView>
  </sheetViews>
  <sheetFormatPr baseColWidth="10" defaultColWidth="0" defaultRowHeight="14.5" zeroHeight="1"/>
  <cols>
    <col min="1" max="9" width="11.453125" style="274" customWidth="1"/>
    <col min="10" max="16384" width="11.453125" style="274" hidden="1"/>
  </cols>
  <sheetData>
    <row r="1" spans="1:9" ht="15" customHeight="1">
      <c r="A1" s="295" t="s">
        <v>1669</v>
      </c>
      <c r="B1" s="295"/>
      <c r="C1" s="295"/>
      <c r="D1" s="295"/>
      <c r="E1" s="295"/>
      <c r="F1" s="295"/>
      <c r="G1" s="295"/>
      <c r="H1" s="295"/>
      <c r="I1" s="295"/>
    </row>
    <row r="2" spans="1:9">
      <c r="A2" s="295"/>
      <c r="B2" s="295"/>
      <c r="C2" s="295"/>
      <c r="D2" s="295"/>
      <c r="E2" s="295"/>
      <c r="F2" s="295"/>
      <c r="G2" s="295"/>
      <c r="H2" s="295"/>
      <c r="I2" s="295"/>
    </row>
    <row r="3" spans="1:9">
      <c r="A3" s="295"/>
      <c r="B3" s="295"/>
      <c r="C3" s="295"/>
      <c r="D3" s="295"/>
      <c r="E3" s="295"/>
      <c r="F3" s="295"/>
      <c r="G3" s="295"/>
      <c r="H3" s="295"/>
      <c r="I3" s="295"/>
    </row>
    <row r="4" spans="1:9">
      <c r="A4" s="295"/>
      <c r="B4" s="295"/>
      <c r="C4" s="295"/>
      <c r="D4" s="295"/>
      <c r="E4" s="295"/>
      <c r="F4" s="295"/>
      <c r="G4" s="295"/>
      <c r="H4" s="295"/>
      <c r="I4" s="295"/>
    </row>
    <row r="5" spans="1:9">
      <c r="A5" s="273"/>
      <c r="B5" s="273"/>
      <c r="C5" s="273"/>
      <c r="D5" s="273"/>
      <c r="E5" s="273"/>
      <c r="F5" s="273"/>
      <c r="G5" s="273"/>
      <c r="H5" s="273"/>
      <c r="I5" s="273"/>
    </row>
    <row r="6" spans="1:9">
      <c r="A6" s="302" t="s">
        <v>12</v>
      </c>
      <c r="B6" s="302"/>
      <c r="C6" s="302"/>
      <c r="D6" s="302"/>
      <c r="E6" s="302"/>
      <c r="F6" s="302"/>
      <c r="G6" s="302"/>
      <c r="H6" s="302"/>
      <c r="I6" s="302"/>
    </row>
    <row r="7" spans="1:9">
      <c r="A7" s="273"/>
      <c r="B7" s="273"/>
      <c r="C7" s="273"/>
      <c r="D7" s="273"/>
      <c r="E7" s="273"/>
      <c r="F7" s="273"/>
      <c r="G7" s="273"/>
      <c r="H7" s="273"/>
      <c r="I7" s="273"/>
    </row>
    <row r="8" spans="1:9" ht="15" customHeight="1">
      <c r="A8" s="295" t="s">
        <v>1670</v>
      </c>
      <c r="B8" s="295"/>
      <c r="C8" s="295"/>
      <c r="D8" s="295"/>
      <c r="E8" s="295"/>
      <c r="F8" s="295"/>
      <c r="G8" s="295"/>
      <c r="H8" s="295"/>
      <c r="I8" s="295"/>
    </row>
    <row r="9" spans="1:9">
      <c r="A9" s="295"/>
      <c r="B9" s="295"/>
      <c r="C9" s="295"/>
      <c r="D9" s="295"/>
      <c r="E9" s="295"/>
      <c r="F9" s="295"/>
      <c r="G9" s="295"/>
      <c r="H9" s="295"/>
      <c r="I9" s="295"/>
    </row>
    <row r="10" spans="1:9">
      <c r="A10" s="273"/>
      <c r="B10" s="273"/>
      <c r="C10" s="273"/>
      <c r="D10" s="273"/>
      <c r="E10" s="273"/>
      <c r="F10" s="273"/>
      <c r="G10" s="273"/>
      <c r="H10" s="273"/>
      <c r="I10" s="273"/>
    </row>
    <row r="11" spans="1:9" ht="15" customHeight="1">
      <c r="A11" s="295" t="s">
        <v>1671</v>
      </c>
      <c r="B11" s="295"/>
      <c r="C11" s="295"/>
      <c r="D11" s="295"/>
      <c r="E11" s="295"/>
      <c r="F11" s="295"/>
      <c r="G11" s="295"/>
      <c r="H11" s="295"/>
      <c r="I11" s="295"/>
    </row>
    <row r="12" spans="1:9">
      <c r="A12" s="295"/>
      <c r="B12" s="295"/>
      <c r="C12" s="295"/>
      <c r="D12" s="295"/>
      <c r="E12" s="295"/>
      <c r="F12" s="295"/>
      <c r="G12" s="295"/>
      <c r="H12" s="295"/>
      <c r="I12" s="295"/>
    </row>
    <row r="13" spans="1:9"/>
    <row r="14" spans="1:9">
      <c r="A14" s="295" t="s">
        <v>1672</v>
      </c>
      <c r="B14" s="295"/>
      <c r="C14" s="295"/>
      <c r="D14" s="295"/>
      <c r="E14" s="295"/>
      <c r="F14" s="295"/>
      <c r="G14" s="295"/>
      <c r="H14" s="295"/>
      <c r="I14" s="295"/>
    </row>
    <row r="15" spans="1:9">
      <c r="A15" s="295"/>
      <c r="B15" s="295"/>
      <c r="C15" s="295"/>
      <c r="D15" s="295"/>
      <c r="E15" s="295"/>
      <c r="F15" s="295"/>
      <c r="G15" s="295"/>
      <c r="H15" s="295"/>
      <c r="I15" s="295"/>
    </row>
    <row r="16" spans="1:9"/>
    <row r="17" spans="1:9" ht="15" customHeight="1">
      <c r="A17" s="295" t="s">
        <v>1675</v>
      </c>
      <c r="B17" s="295"/>
      <c r="C17" s="295"/>
      <c r="D17" s="295"/>
      <c r="E17" s="295"/>
      <c r="F17" s="295"/>
      <c r="G17" s="295"/>
      <c r="H17" s="295"/>
      <c r="I17" s="295"/>
    </row>
    <row r="18" spans="1:9">
      <c r="A18" s="295"/>
      <c r="B18" s="295"/>
      <c r="C18" s="295"/>
      <c r="D18" s="295"/>
      <c r="E18" s="295"/>
      <c r="F18" s="295"/>
      <c r="G18" s="295"/>
      <c r="H18" s="295"/>
      <c r="I18" s="295"/>
    </row>
    <row r="19" spans="1:9">
      <c r="A19" s="295"/>
      <c r="B19" s="295"/>
      <c r="C19" s="295"/>
      <c r="D19" s="295"/>
      <c r="E19" s="295"/>
      <c r="F19" s="295"/>
      <c r="G19" s="295"/>
      <c r="H19" s="295"/>
      <c r="I19" s="295"/>
    </row>
    <row r="20" spans="1:9">
      <c r="A20" s="295"/>
      <c r="B20" s="295"/>
      <c r="C20" s="295"/>
      <c r="D20" s="295"/>
      <c r="E20" s="295"/>
      <c r="F20" s="295"/>
      <c r="G20" s="295"/>
      <c r="H20" s="295"/>
      <c r="I20" s="295"/>
    </row>
    <row r="21" spans="1:9">
      <c r="A21" s="295"/>
      <c r="B21" s="295"/>
      <c r="C21" s="295"/>
      <c r="D21" s="295"/>
      <c r="E21" s="295"/>
      <c r="F21" s="295"/>
      <c r="G21" s="295"/>
      <c r="H21" s="295"/>
      <c r="I21" s="295"/>
    </row>
    <row r="22" spans="1:9">
      <c r="A22" s="295"/>
      <c r="B22" s="295"/>
      <c r="C22" s="295"/>
      <c r="D22" s="295"/>
      <c r="E22" s="295"/>
      <c r="F22" s="295"/>
      <c r="G22" s="295"/>
      <c r="H22" s="295"/>
      <c r="I22" s="295"/>
    </row>
    <row r="23" spans="1:9">
      <c r="A23" s="295"/>
      <c r="B23" s="295"/>
      <c r="C23" s="295"/>
      <c r="D23" s="295"/>
      <c r="E23" s="295"/>
      <c r="F23" s="295"/>
      <c r="G23" s="295"/>
      <c r="H23" s="295"/>
      <c r="I23" s="295"/>
    </row>
    <row r="24" spans="1:9">
      <c r="A24" s="295"/>
      <c r="B24" s="295"/>
      <c r="C24" s="295"/>
      <c r="D24" s="295"/>
      <c r="E24" s="295"/>
      <c r="F24" s="295"/>
      <c r="G24" s="295"/>
      <c r="H24" s="295"/>
      <c r="I24" s="295"/>
    </row>
    <row r="25" spans="1:9">
      <c r="A25" s="295"/>
      <c r="B25" s="295"/>
      <c r="C25" s="295"/>
      <c r="D25" s="295"/>
      <c r="E25" s="295"/>
      <c r="F25" s="295"/>
      <c r="G25" s="295"/>
      <c r="H25" s="295"/>
      <c r="I25" s="295"/>
    </row>
    <row r="26" spans="1:9">
      <c r="A26" s="295"/>
      <c r="B26" s="295"/>
      <c r="C26" s="295"/>
      <c r="D26" s="295"/>
      <c r="E26" s="295"/>
      <c r="F26" s="295"/>
      <c r="G26" s="295"/>
      <c r="H26" s="295"/>
      <c r="I26" s="295"/>
    </row>
    <row r="27" spans="1:9">
      <c r="A27" s="295"/>
      <c r="B27" s="295"/>
      <c r="C27" s="295"/>
      <c r="D27" s="295"/>
      <c r="E27" s="295"/>
      <c r="F27" s="295"/>
      <c r="G27" s="295"/>
      <c r="H27" s="295"/>
      <c r="I27" s="295"/>
    </row>
    <row r="28" spans="1:9">
      <c r="A28" s="295"/>
      <c r="B28" s="295"/>
      <c r="C28" s="295"/>
      <c r="D28" s="295"/>
      <c r="E28" s="295"/>
      <c r="F28" s="295"/>
      <c r="G28" s="295"/>
      <c r="H28" s="295"/>
      <c r="I28" s="295"/>
    </row>
    <row r="29" spans="1:9">
      <c r="A29" s="295"/>
      <c r="B29" s="295"/>
      <c r="C29" s="295"/>
      <c r="D29" s="295"/>
      <c r="E29" s="295"/>
      <c r="F29" s="295"/>
      <c r="G29" s="295"/>
      <c r="H29" s="295"/>
      <c r="I29" s="295"/>
    </row>
    <row r="30" spans="1:9">
      <c r="A30" s="295"/>
      <c r="B30" s="295"/>
      <c r="C30" s="295"/>
      <c r="D30" s="295"/>
      <c r="E30" s="295"/>
      <c r="F30" s="295"/>
      <c r="G30" s="295"/>
      <c r="H30" s="295"/>
      <c r="I30" s="295"/>
    </row>
    <row r="31" spans="1:9">
      <c r="A31" s="295"/>
      <c r="B31" s="295"/>
      <c r="C31" s="295"/>
      <c r="D31" s="295"/>
      <c r="E31" s="295"/>
      <c r="F31" s="295"/>
      <c r="G31" s="295"/>
      <c r="H31" s="295"/>
      <c r="I31" s="295"/>
    </row>
    <row r="32" spans="1:9">
      <c r="A32" s="295"/>
      <c r="B32" s="295"/>
      <c r="C32" s="295"/>
      <c r="D32" s="295"/>
      <c r="E32" s="295"/>
      <c r="F32" s="295"/>
      <c r="G32" s="295"/>
      <c r="H32" s="295"/>
      <c r="I32" s="295"/>
    </row>
    <row r="33" spans="1:9">
      <c r="A33" s="295"/>
      <c r="B33" s="295"/>
      <c r="C33" s="295"/>
      <c r="D33" s="295"/>
      <c r="E33" s="295"/>
      <c r="F33" s="295"/>
      <c r="G33" s="295"/>
      <c r="H33" s="295"/>
      <c r="I33" s="295"/>
    </row>
    <row r="34" spans="1:9">
      <c r="A34" s="273"/>
      <c r="B34" s="273"/>
      <c r="C34" s="273"/>
      <c r="D34" s="273"/>
      <c r="E34" s="273"/>
      <c r="F34" s="273"/>
      <c r="G34" s="273"/>
      <c r="H34" s="273"/>
      <c r="I34" s="273"/>
    </row>
    <row r="35" spans="1:9" ht="15" customHeight="1">
      <c r="A35" s="298" t="s">
        <v>1673</v>
      </c>
      <c r="B35" s="298"/>
      <c r="C35" s="298"/>
      <c r="D35" s="298"/>
      <c r="E35" s="298"/>
      <c r="F35" s="298"/>
      <c r="G35" s="298"/>
      <c r="H35" s="298"/>
      <c r="I35" s="298"/>
    </row>
    <row r="36" spans="1:9">
      <c r="A36" s="298"/>
      <c r="B36" s="298"/>
      <c r="C36" s="298"/>
      <c r="D36" s="298"/>
      <c r="E36" s="298"/>
      <c r="F36" s="298"/>
      <c r="G36" s="298"/>
      <c r="H36" s="298"/>
      <c r="I36" s="298"/>
    </row>
    <row r="37" spans="1:9">
      <c r="A37" s="275"/>
      <c r="B37" s="275"/>
      <c r="C37" s="275"/>
      <c r="D37" s="275"/>
      <c r="E37" s="275"/>
      <c r="F37" s="275"/>
      <c r="G37" s="275"/>
      <c r="H37" s="275"/>
      <c r="I37" s="275"/>
    </row>
    <row r="38" spans="1:9" ht="15" customHeight="1">
      <c r="A38" s="298" t="s">
        <v>1706</v>
      </c>
      <c r="B38" s="298"/>
      <c r="C38" s="298"/>
      <c r="D38" s="298"/>
      <c r="E38" s="298"/>
      <c r="F38" s="298"/>
      <c r="G38" s="298"/>
      <c r="H38" s="298"/>
      <c r="I38" s="298"/>
    </row>
    <row r="39" spans="1:9">
      <c r="A39" s="298"/>
      <c r="B39" s="298"/>
      <c r="C39" s="298"/>
      <c r="D39" s="298"/>
      <c r="E39" s="298"/>
      <c r="F39" s="298"/>
      <c r="G39" s="298"/>
      <c r="H39" s="298"/>
      <c r="I39" s="298"/>
    </row>
    <row r="40" spans="1:9">
      <c r="A40" s="276"/>
      <c r="B40" s="276"/>
      <c r="C40" s="276"/>
      <c r="D40" s="276"/>
      <c r="E40" s="276"/>
      <c r="F40" s="276"/>
      <c r="G40" s="276"/>
      <c r="H40" s="276"/>
      <c r="I40" s="276"/>
    </row>
    <row r="41" spans="1:9">
      <c r="A41" s="301" t="s">
        <v>1676</v>
      </c>
      <c r="B41" s="301"/>
      <c r="C41" s="301"/>
      <c r="D41" s="301"/>
      <c r="E41" s="301"/>
      <c r="F41" s="301"/>
      <c r="G41" s="301"/>
      <c r="H41" s="301"/>
      <c r="I41" s="301"/>
    </row>
    <row r="42" spans="1:9"/>
    <row r="43" spans="1:9">
      <c r="A43" s="300" t="s">
        <v>1677</v>
      </c>
      <c r="B43" s="300"/>
      <c r="C43" s="300"/>
      <c r="D43" s="300"/>
      <c r="E43" s="300"/>
      <c r="F43" s="300"/>
      <c r="G43" s="300"/>
      <c r="H43" s="300"/>
      <c r="I43" s="300"/>
    </row>
    <row r="44" spans="1:9"/>
    <row r="45" spans="1:9">
      <c r="A45" s="298" t="s">
        <v>1678</v>
      </c>
      <c r="B45" s="298"/>
      <c r="C45" s="298"/>
      <c r="D45" s="298"/>
      <c r="E45" s="298"/>
      <c r="F45" s="298"/>
      <c r="G45" s="298"/>
      <c r="H45" s="298"/>
      <c r="I45" s="298"/>
    </row>
    <row r="46" spans="1:9">
      <c r="A46" s="298"/>
      <c r="B46" s="298"/>
      <c r="C46" s="298"/>
      <c r="D46" s="298"/>
      <c r="E46" s="298"/>
      <c r="F46" s="298"/>
      <c r="G46" s="298"/>
      <c r="H46" s="298"/>
      <c r="I46" s="298"/>
    </row>
    <row r="47" spans="1:9">
      <c r="A47" s="298"/>
      <c r="B47" s="298"/>
      <c r="C47" s="298"/>
      <c r="D47" s="298"/>
      <c r="E47" s="298"/>
      <c r="F47" s="298"/>
      <c r="G47" s="298"/>
      <c r="H47" s="298"/>
      <c r="I47" s="298"/>
    </row>
    <row r="48" spans="1:9">
      <c r="A48" s="298"/>
      <c r="B48" s="298"/>
      <c r="C48" s="298"/>
      <c r="D48" s="298"/>
      <c r="E48" s="298"/>
      <c r="F48" s="298"/>
      <c r="G48" s="298"/>
      <c r="H48" s="298"/>
      <c r="I48" s="298"/>
    </row>
    <row r="49" spans="1:9">
      <c r="A49" s="298"/>
      <c r="B49" s="298"/>
      <c r="C49" s="298"/>
      <c r="D49" s="298"/>
      <c r="E49" s="298"/>
      <c r="F49" s="298"/>
      <c r="G49" s="298"/>
      <c r="H49" s="298"/>
      <c r="I49" s="298"/>
    </row>
    <row r="50" spans="1:9">
      <c r="A50" s="298"/>
      <c r="B50" s="298"/>
      <c r="C50" s="298"/>
      <c r="D50" s="298"/>
      <c r="E50" s="298"/>
      <c r="F50" s="298"/>
      <c r="G50" s="298"/>
      <c r="H50" s="298"/>
      <c r="I50" s="298"/>
    </row>
    <row r="51" spans="1:9" ht="15" customHeight="1">
      <c r="A51" s="295" t="s">
        <v>1679</v>
      </c>
      <c r="B51" s="295"/>
      <c r="C51" s="295"/>
      <c r="D51" s="295"/>
      <c r="E51" s="295"/>
      <c r="F51" s="295"/>
      <c r="G51" s="295"/>
      <c r="H51" s="295"/>
      <c r="I51" s="295"/>
    </row>
    <row r="52" spans="1:9" ht="15" customHeight="1">
      <c r="A52" s="273"/>
      <c r="B52" s="273"/>
      <c r="C52" s="273"/>
      <c r="D52" s="273"/>
      <c r="E52" s="273"/>
      <c r="F52" s="273"/>
      <c r="G52" s="273"/>
      <c r="H52" s="273"/>
      <c r="I52" s="273"/>
    </row>
    <row r="53" spans="1:9" ht="15" customHeight="1">
      <c r="A53" s="302" t="s">
        <v>14</v>
      </c>
      <c r="B53" s="302"/>
      <c r="C53" s="302"/>
      <c r="D53" s="302"/>
      <c r="E53" s="302"/>
      <c r="F53" s="302"/>
      <c r="G53" s="302"/>
      <c r="H53" s="302"/>
      <c r="I53" s="302"/>
    </row>
    <row r="54" spans="1:9">
      <c r="A54" s="278"/>
      <c r="B54" s="278"/>
      <c r="C54" s="278"/>
      <c r="D54" s="278"/>
      <c r="E54" s="278"/>
      <c r="F54" s="278"/>
      <c r="G54" s="278"/>
      <c r="H54" s="278"/>
      <c r="I54" s="278"/>
    </row>
    <row r="55" spans="1:9">
      <c r="A55" s="298" t="s">
        <v>1680</v>
      </c>
      <c r="B55" s="298"/>
      <c r="C55" s="298"/>
      <c r="D55" s="298"/>
      <c r="E55" s="298"/>
      <c r="F55" s="298"/>
      <c r="G55" s="298"/>
      <c r="H55" s="298"/>
      <c r="I55" s="298"/>
    </row>
    <row r="56" spans="1:9">
      <c r="A56" s="298"/>
      <c r="B56" s="298"/>
      <c r="C56" s="298"/>
      <c r="D56" s="298"/>
      <c r="E56" s="298"/>
      <c r="F56" s="298"/>
      <c r="G56" s="298"/>
      <c r="H56" s="298"/>
      <c r="I56" s="298"/>
    </row>
    <row r="57" spans="1:9"/>
    <row r="58" spans="1:9">
      <c r="A58" s="295" t="s">
        <v>1681</v>
      </c>
      <c r="B58" s="295"/>
      <c r="C58" s="295"/>
      <c r="D58" s="295"/>
      <c r="E58" s="295"/>
      <c r="F58" s="295"/>
      <c r="G58" s="295"/>
      <c r="H58" s="295"/>
      <c r="I58" s="295"/>
    </row>
    <row r="59" spans="1:9">
      <c r="A59" s="295"/>
      <c r="B59" s="295"/>
      <c r="C59" s="295"/>
      <c r="D59" s="295"/>
      <c r="E59" s="295"/>
      <c r="F59" s="295"/>
      <c r="G59" s="295"/>
      <c r="H59" s="295"/>
      <c r="I59" s="295"/>
    </row>
    <row r="60" spans="1:9"/>
    <row r="61" spans="1:9">
      <c r="A61" s="298" t="s">
        <v>1682</v>
      </c>
      <c r="B61" s="298"/>
      <c r="C61" s="298"/>
      <c r="D61" s="298"/>
      <c r="E61" s="298"/>
      <c r="F61" s="298"/>
      <c r="G61" s="298"/>
      <c r="H61" s="298"/>
      <c r="I61" s="298"/>
    </row>
    <row r="62" spans="1:9">
      <c r="A62" s="298"/>
      <c r="B62" s="298"/>
      <c r="C62" s="298"/>
      <c r="D62" s="298"/>
      <c r="E62" s="298"/>
      <c r="F62" s="298"/>
      <c r="G62" s="298"/>
      <c r="H62" s="298"/>
      <c r="I62" s="298"/>
    </row>
    <row r="63" spans="1:9"/>
    <row r="64" spans="1:9">
      <c r="A64" s="300" t="s">
        <v>1683</v>
      </c>
      <c r="B64" s="300"/>
      <c r="C64" s="300"/>
      <c r="D64" s="300"/>
      <c r="E64" s="300"/>
      <c r="F64" s="300"/>
      <c r="G64" s="300"/>
      <c r="H64" s="300"/>
      <c r="I64" s="300"/>
    </row>
    <row r="65" spans="1:9"/>
    <row r="66" spans="1:9" ht="15" customHeight="1">
      <c r="A66" s="295" t="s">
        <v>1684</v>
      </c>
      <c r="B66" s="295"/>
      <c r="C66" s="295"/>
      <c r="D66" s="295"/>
      <c r="E66" s="295"/>
      <c r="F66" s="295"/>
      <c r="G66" s="295"/>
      <c r="H66" s="295"/>
      <c r="I66" s="295"/>
    </row>
    <row r="67" spans="1:9">
      <c r="A67" s="295"/>
      <c r="B67" s="295"/>
      <c r="C67" s="295"/>
      <c r="D67" s="295"/>
      <c r="E67" s="295"/>
      <c r="F67" s="295"/>
      <c r="G67" s="295"/>
      <c r="H67" s="295"/>
      <c r="I67" s="295"/>
    </row>
    <row r="68" spans="1:9"/>
    <row r="69" spans="1:9">
      <c r="A69" s="296" t="s">
        <v>1685</v>
      </c>
      <c r="B69" s="296"/>
      <c r="C69" s="296"/>
      <c r="D69" s="296"/>
      <c r="E69" s="296"/>
      <c r="F69" s="296"/>
      <c r="G69" s="296"/>
      <c r="H69" s="296"/>
      <c r="I69" s="296"/>
    </row>
    <row r="70" spans="1:9"/>
    <row r="71" spans="1:9" ht="15" customHeight="1">
      <c r="A71" s="298" t="s">
        <v>1686</v>
      </c>
      <c r="B71" s="298"/>
      <c r="C71" s="298"/>
      <c r="D71" s="298"/>
      <c r="E71" s="298"/>
      <c r="F71" s="298"/>
      <c r="G71" s="298"/>
      <c r="H71" s="298"/>
      <c r="I71" s="298"/>
    </row>
    <row r="72" spans="1:9">
      <c r="A72" s="298"/>
      <c r="B72" s="298"/>
      <c r="C72" s="298"/>
      <c r="D72" s="298"/>
      <c r="E72" s="298"/>
      <c r="F72" s="298"/>
      <c r="G72" s="298"/>
      <c r="H72" s="298"/>
      <c r="I72" s="298"/>
    </row>
    <row r="73" spans="1:9">
      <c r="A73" s="298"/>
      <c r="B73" s="298"/>
      <c r="C73" s="298"/>
      <c r="D73" s="298"/>
      <c r="E73" s="298"/>
      <c r="F73" s="298"/>
      <c r="G73" s="298"/>
      <c r="H73" s="298"/>
      <c r="I73" s="298"/>
    </row>
    <row r="74" spans="1:9">
      <c r="A74" s="298"/>
      <c r="B74" s="298"/>
      <c r="C74" s="298"/>
      <c r="D74" s="298"/>
      <c r="E74" s="298"/>
      <c r="F74" s="298"/>
      <c r="G74" s="298"/>
      <c r="H74" s="298"/>
      <c r="I74" s="298"/>
    </row>
    <row r="75" spans="1:9" ht="15" customHeight="1">
      <c r="A75" s="295" t="s">
        <v>1687</v>
      </c>
      <c r="B75" s="295"/>
      <c r="C75" s="295"/>
      <c r="D75" s="295"/>
      <c r="E75" s="295"/>
      <c r="F75" s="295"/>
      <c r="G75" s="295"/>
      <c r="H75" s="295"/>
      <c r="I75" s="295"/>
    </row>
    <row r="76" spans="1:9">
      <c r="A76" s="295"/>
      <c r="B76" s="295"/>
      <c r="C76" s="295"/>
      <c r="D76" s="295"/>
      <c r="E76" s="295"/>
      <c r="F76" s="295"/>
      <c r="G76" s="295"/>
      <c r="H76" s="295"/>
      <c r="I76" s="295"/>
    </row>
    <row r="77" spans="1:9">
      <c r="A77" s="295"/>
      <c r="B77" s="295"/>
      <c r="C77" s="295"/>
      <c r="D77" s="295"/>
      <c r="E77" s="295"/>
      <c r="F77" s="295"/>
      <c r="G77" s="295"/>
      <c r="H77" s="295"/>
      <c r="I77" s="295"/>
    </row>
    <row r="78" spans="1:9">
      <c r="A78" s="295"/>
      <c r="B78" s="295"/>
      <c r="C78" s="295"/>
      <c r="D78" s="295"/>
      <c r="E78" s="295"/>
      <c r="F78" s="295"/>
      <c r="G78" s="295"/>
      <c r="H78" s="295"/>
      <c r="I78" s="295"/>
    </row>
    <row r="79" spans="1:9"/>
    <row r="80" spans="1:9">
      <c r="A80" s="302" t="s">
        <v>9</v>
      </c>
      <c r="B80" s="302"/>
      <c r="C80" s="302"/>
      <c r="D80" s="302"/>
      <c r="E80" s="302"/>
      <c r="F80" s="302"/>
      <c r="G80" s="302"/>
      <c r="H80" s="302"/>
      <c r="I80" s="302"/>
    </row>
    <row r="81" spans="1:9"/>
    <row r="82" spans="1:9">
      <c r="A82" s="295" t="s">
        <v>1688</v>
      </c>
      <c r="B82" s="295"/>
      <c r="C82" s="295"/>
      <c r="D82" s="295"/>
      <c r="E82" s="295"/>
      <c r="F82" s="295"/>
      <c r="G82" s="295"/>
      <c r="H82" s="295"/>
      <c r="I82" s="295"/>
    </row>
    <row r="83" spans="1:9">
      <c r="A83" s="295"/>
      <c r="B83" s="295"/>
      <c r="C83" s="295"/>
      <c r="D83" s="295"/>
      <c r="E83" s="295"/>
      <c r="F83" s="295"/>
      <c r="G83" s="295"/>
      <c r="H83" s="295"/>
      <c r="I83" s="295"/>
    </row>
    <row r="84" spans="1:9"/>
    <row r="85" spans="1:9" ht="15" customHeight="1">
      <c r="A85" s="295" t="s">
        <v>1689</v>
      </c>
      <c r="B85" s="295"/>
      <c r="C85" s="295"/>
      <c r="D85" s="295"/>
      <c r="E85" s="295"/>
      <c r="F85" s="295"/>
      <c r="G85" s="295"/>
      <c r="H85" s="295"/>
      <c r="I85" s="295"/>
    </row>
    <row r="86" spans="1:9">
      <c r="A86" s="295"/>
      <c r="B86" s="295"/>
      <c r="C86" s="295"/>
      <c r="D86" s="295"/>
      <c r="E86" s="295"/>
      <c r="F86" s="295"/>
      <c r="G86" s="295"/>
      <c r="H86" s="295"/>
      <c r="I86" s="295"/>
    </row>
    <row r="87" spans="1:9">
      <c r="A87" s="295"/>
      <c r="B87" s="295"/>
      <c r="C87" s="295"/>
      <c r="D87" s="295"/>
      <c r="E87" s="295"/>
      <c r="F87" s="295"/>
      <c r="G87" s="295"/>
      <c r="H87" s="295"/>
      <c r="I87" s="295"/>
    </row>
    <row r="88" spans="1:9">
      <c r="A88" s="295"/>
      <c r="B88" s="295"/>
      <c r="C88" s="295"/>
      <c r="D88" s="295"/>
      <c r="E88" s="295"/>
      <c r="F88" s="295"/>
      <c r="G88" s="295"/>
      <c r="H88" s="295"/>
      <c r="I88" s="295"/>
    </row>
    <row r="89" spans="1:9">
      <c r="A89" s="295"/>
      <c r="B89" s="295"/>
      <c r="C89" s="295"/>
      <c r="D89" s="295"/>
      <c r="E89" s="295"/>
      <c r="F89" s="295"/>
      <c r="G89" s="295"/>
      <c r="H89" s="295"/>
      <c r="I89" s="295"/>
    </row>
    <row r="90" spans="1:9">
      <c r="A90" s="295"/>
      <c r="B90" s="295"/>
      <c r="C90" s="295"/>
      <c r="D90" s="295"/>
      <c r="E90" s="295"/>
      <c r="F90" s="295"/>
      <c r="G90" s="295"/>
      <c r="H90" s="295"/>
      <c r="I90" s="295"/>
    </row>
    <row r="91" spans="1:9">
      <c r="A91" s="295"/>
      <c r="B91" s="295"/>
      <c r="C91" s="295"/>
      <c r="D91" s="295"/>
      <c r="E91" s="295"/>
      <c r="F91" s="295"/>
      <c r="G91" s="295"/>
      <c r="H91" s="295"/>
      <c r="I91" s="295"/>
    </row>
    <row r="92" spans="1:9">
      <c r="A92" s="295"/>
      <c r="B92" s="295"/>
      <c r="C92" s="295"/>
      <c r="D92" s="295"/>
      <c r="E92" s="295"/>
      <c r="F92" s="295"/>
      <c r="G92" s="295"/>
      <c r="H92" s="295"/>
      <c r="I92" s="295"/>
    </row>
    <row r="93" spans="1:9">
      <c r="A93" s="295"/>
      <c r="B93" s="295"/>
      <c r="C93" s="295"/>
      <c r="D93" s="295"/>
      <c r="E93" s="295"/>
      <c r="F93" s="295"/>
      <c r="G93" s="295"/>
      <c r="H93" s="295"/>
      <c r="I93" s="295"/>
    </row>
    <row r="94" spans="1:9"/>
    <row r="95" spans="1:9">
      <c r="A95" s="298" t="s">
        <v>1690</v>
      </c>
      <c r="B95" s="298"/>
      <c r="C95" s="298"/>
      <c r="D95" s="298"/>
      <c r="E95" s="298"/>
      <c r="F95" s="298"/>
      <c r="G95" s="298"/>
      <c r="H95" s="298"/>
      <c r="I95" s="298"/>
    </row>
    <row r="96" spans="1:9">
      <c r="A96" s="298"/>
      <c r="B96" s="298"/>
      <c r="C96" s="298"/>
      <c r="D96" s="298"/>
      <c r="E96" s="298"/>
      <c r="F96" s="298"/>
      <c r="G96" s="298"/>
      <c r="H96" s="298"/>
      <c r="I96" s="298"/>
    </row>
    <row r="97" spans="1:9" ht="15" customHeight="1"/>
    <row r="98" spans="1:9">
      <c r="A98" s="298" t="s">
        <v>1691</v>
      </c>
      <c r="B98" s="298"/>
      <c r="C98" s="298"/>
      <c r="D98" s="298"/>
      <c r="E98" s="298"/>
      <c r="F98" s="298"/>
      <c r="G98" s="298"/>
      <c r="H98" s="298"/>
      <c r="I98" s="298"/>
    </row>
    <row r="99" spans="1:9">
      <c r="A99" s="298"/>
      <c r="B99" s="298"/>
      <c r="C99" s="298"/>
      <c r="D99" s="298"/>
      <c r="E99" s="298"/>
      <c r="F99" s="298"/>
      <c r="G99" s="298"/>
      <c r="H99" s="298"/>
      <c r="I99" s="298"/>
    </row>
    <row r="100" spans="1:9">
      <c r="A100" s="280"/>
    </row>
    <row r="101" spans="1:9">
      <c r="A101" s="302" t="s">
        <v>10</v>
      </c>
      <c r="B101" s="302"/>
      <c r="C101" s="302"/>
      <c r="D101" s="302"/>
      <c r="E101" s="302"/>
      <c r="F101" s="302"/>
      <c r="G101" s="302"/>
      <c r="H101" s="302"/>
      <c r="I101" s="302"/>
    </row>
    <row r="102" spans="1:9" ht="15" customHeight="1"/>
    <row r="103" spans="1:9">
      <c r="A103" s="295" t="s">
        <v>1657</v>
      </c>
      <c r="B103" s="295"/>
      <c r="C103" s="295"/>
      <c r="D103" s="295"/>
      <c r="E103" s="295"/>
      <c r="F103" s="295"/>
      <c r="G103" s="295"/>
      <c r="H103" s="295"/>
      <c r="I103" s="295"/>
    </row>
    <row r="104" spans="1:9">
      <c r="A104" s="295"/>
      <c r="B104" s="295"/>
      <c r="C104" s="295"/>
      <c r="D104" s="295"/>
      <c r="E104" s="295"/>
      <c r="F104" s="295"/>
      <c r="G104" s="295"/>
      <c r="H104" s="295"/>
      <c r="I104" s="295"/>
    </row>
    <row r="105" spans="1:9">
      <c r="A105" s="278"/>
      <c r="B105" s="278"/>
      <c r="C105" s="278"/>
      <c r="D105" s="278"/>
      <c r="E105" s="278"/>
      <c r="F105" s="278"/>
      <c r="G105" s="278"/>
      <c r="H105" s="278"/>
      <c r="I105" s="278"/>
    </row>
    <row r="106" spans="1:9">
      <c r="A106" s="295" t="s">
        <v>1658</v>
      </c>
      <c r="B106" s="295"/>
      <c r="C106" s="295"/>
      <c r="D106" s="295"/>
      <c r="E106" s="295"/>
      <c r="F106" s="295"/>
      <c r="G106" s="295"/>
      <c r="H106" s="295"/>
      <c r="I106" s="295"/>
    </row>
    <row r="107" spans="1:9">
      <c r="A107" s="295"/>
      <c r="B107" s="295"/>
      <c r="C107" s="295"/>
      <c r="D107" s="295"/>
      <c r="E107" s="295"/>
      <c r="F107" s="295"/>
      <c r="G107" s="295"/>
      <c r="H107" s="295"/>
      <c r="I107" s="295"/>
    </row>
    <row r="108" spans="1:9">
      <c r="A108" s="295"/>
      <c r="B108" s="295"/>
      <c r="C108" s="295"/>
      <c r="D108" s="295"/>
      <c r="E108" s="295"/>
      <c r="F108" s="295"/>
      <c r="G108" s="295"/>
      <c r="H108" s="295"/>
      <c r="I108" s="295"/>
    </row>
    <row r="109" spans="1:9"/>
    <row r="110" spans="1:9">
      <c r="A110" s="302" t="s">
        <v>458</v>
      </c>
      <c r="B110" s="302"/>
      <c r="C110" s="302"/>
      <c r="D110" s="302"/>
      <c r="E110" s="302"/>
      <c r="F110" s="302"/>
      <c r="G110" s="302"/>
      <c r="H110" s="302"/>
      <c r="I110" s="302"/>
    </row>
    <row r="111" spans="1:9"/>
    <row r="112" spans="1:9">
      <c r="A112" s="296" t="s">
        <v>1692</v>
      </c>
      <c r="B112" s="296"/>
      <c r="C112" s="296"/>
      <c r="D112" s="296"/>
      <c r="E112" s="296"/>
      <c r="F112" s="296"/>
      <c r="G112" s="296"/>
      <c r="H112" s="296"/>
      <c r="I112" s="296"/>
    </row>
    <row r="113" spans="1:9"/>
    <row r="114" spans="1:9">
      <c r="A114" s="295" t="s">
        <v>1693</v>
      </c>
      <c r="B114" s="295"/>
      <c r="C114" s="295"/>
      <c r="D114" s="295"/>
      <c r="E114" s="295"/>
      <c r="F114" s="295"/>
      <c r="G114" s="295"/>
      <c r="H114" s="295"/>
      <c r="I114" s="295"/>
    </row>
    <row r="115" spans="1:9">
      <c r="A115" s="295"/>
      <c r="B115" s="295"/>
      <c r="C115" s="295"/>
      <c r="D115" s="295"/>
      <c r="E115" s="295"/>
      <c r="F115" s="295"/>
      <c r="G115" s="295"/>
      <c r="H115" s="295"/>
      <c r="I115" s="295"/>
    </row>
    <row r="116" spans="1:9"/>
    <row r="117" spans="1:9">
      <c r="A117" s="297" t="s">
        <v>96</v>
      </c>
      <c r="B117" s="297"/>
      <c r="C117" s="297"/>
      <c r="D117" s="297"/>
      <c r="E117" s="297"/>
      <c r="F117" s="297"/>
      <c r="G117" s="297"/>
      <c r="H117" s="297"/>
      <c r="I117" s="297"/>
    </row>
    <row r="118" spans="1:9" ht="15" customHeight="1"/>
    <row r="119" spans="1:9">
      <c r="A119" s="295" t="s">
        <v>1694</v>
      </c>
      <c r="B119" s="295"/>
      <c r="C119" s="295"/>
      <c r="D119" s="295"/>
      <c r="E119" s="295"/>
      <c r="F119" s="295"/>
      <c r="G119" s="295"/>
      <c r="H119" s="295"/>
      <c r="I119" s="295"/>
    </row>
    <row r="120" spans="1:9">
      <c r="A120" s="295"/>
      <c r="B120" s="295"/>
      <c r="C120" s="295"/>
      <c r="D120" s="295"/>
      <c r="E120" s="295"/>
      <c r="F120" s="295"/>
      <c r="G120" s="295"/>
      <c r="H120" s="295"/>
      <c r="I120" s="295"/>
    </row>
    <row r="121" spans="1:9" ht="15" customHeight="1"/>
    <row r="122" spans="1:9" ht="15" customHeight="1">
      <c r="A122" s="298" t="s">
        <v>1695</v>
      </c>
      <c r="B122" s="298"/>
      <c r="C122" s="298"/>
      <c r="D122" s="298"/>
      <c r="E122" s="298"/>
      <c r="F122" s="298"/>
      <c r="G122" s="298"/>
      <c r="H122" s="298"/>
      <c r="I122" s="298"/>
    </row>
    <row r="123" spans="1:9">
      <c r="A123" s="298"/>
      <c r="B123" s="298"/>
      <c r="C123" s="298"/>
      <c r="D123" s="298"/>
      <c r="E123" s="298"/>
      <c r="F123" s="298"/>
      <c r="G123" s="298"/>
      <c r="H123" s="298"/>
      <c r="I123" s="298"/>
    </row>
    <row r="124" spans="1:9">
      <c r="A124" s="298"/>
      <c r="B124" s="298"/>
      <c r="C124" s="298"/>
      <c r="D124" s="298"/>
      <c r="E124" s="298"/>
      <c r="F124" s="298"/>
      <c r="G124" s="298"/>
      <c r="H124" s="298"/>
      <c r="I124" s="298"/>
    </row>
    <row r="125" spans="1:9">
      <c r="A125" s="298" t="s">
        <v>1696</v>
      </c>
      <c r="B125" s="298"/>
      <c r="C125" s="298"/>
      <c r="D125" s="298"/>
      <c r="E125" s="298"/>
      <c r="F125" s="298"/>
      <c r="G125" s="298"/>
      <c r="H125" s="298"/>
      <c r="I125" s="298"/>
    </row>
    <row r="126" spans="1:9">
      <c r="A126" s="298"/>
      <c r="B126" s="298"/>
      <c r="C126" s="298"/>
      <c r="D126" s="298"/>
      <c r="E126" s="298"/>
      <c r="F126" s="298"/>
      <c r="G126" s="298"/>
      <c r="H126" s="298"/>
      <c r="I126" s="298"/>
    </row>
    <row r="127" spans="1:9"/>
    <row r="128" spans="1:9" ht="15" customHeight="1">
      <c r="A128" s="303" t="s">
        <v>15</v>
      </c>
      <c r="B128" s="303"/>
      <c r="C128" s="303"/>
      <c r="D128" s="303"/>
      <c r="E128" s="303"/>
      <c r="F128" s="303"/>
      <c r="G128" s="303"/>
      <c r="H128" s="303"/>
      <c r="I128" s="303"/>
    </row>
    <row r="129" spans="1:9"/>
    <row r="130" spans="1:9" ht="15" customHeight="1">
      <c r="A130" s="298" t="s">
        <v>1697</v>
      </c>
      <c r="B130" s="298"/>
      <c r="C130" s="298"/>
      <c r="D130" s="298"/>
      <c r="E130" s="298"/>
      <c r="F130" s="298"/>
      <c r="G130" s="298"/>
      <c r="H130" s="298"/>
      <c r="I130" s="298"/>
    </row>
    <row r="131" spans="1:9">
      <c r="A131" s="298"/>
      <c r="B131" s="298"/>
      <c r="C131" s="298"/>
      <c r="D131" s="298"/>
      <c r="E131" s="298"/>
      <c r="F131" s="298"/>
      <c r="G131" s="298"/>
      <c r="H131" s="298"/>
      <c r="I131" s="298"/>
    </row>
    <row r="132" spans="1:9"/>
    <row r="133" spans="1:9">
      <c r="A133" s="295" t="s">
        <v>1698</v>
      </c>
      <c r="B133" s="295"/>
      <c r="C133" s="295"/>
      <c r="D133" s="295"/>
      <c r="E133" s="295"/>
      <c r="F133" s="295"/>
      <c r="G133" s="295"/>
      <c r="H133" s="295"/>
      <c r="I133" s="295"/>
    </row>
    <row r="134" spans="1:9">
      <c r="A134" s="295"/>
      <c r="B134" s="295"/>
      <c r="C134" s="295"/>
      <c r="D134" s="295"/>
      <c r="E134" s="295"/>
      <c r="F134" s="295"/>
      <c r="G134" s="295"/>
      <c r="H134" s="295"/>
      <c r="I134" s="295"/>
    </row>
    <row r="135" spans="1:9">
      <c r="A135" s="295"/>
      <c r="B135" s="295"/>
      <c r="C135" s="295"/>
      <c r="D135" s="295"/>
      <c r="E135" s="295"/>
      <c r="F135" s="295"/>
      <c r="G135" s="295"/>
      <c r="H135" s="295"/>
      <c r="I135" s="295"/>
    </row>
    <row r="136" spans="1:9">
      <c r="A136" s="295"/>
      <c r="B136" s="295"/>
      <c r="C136" s="295"/>
      <c r="D136" s="295"/>
      <c r="E136" s="295"/>
      <c r="F136" s="295"/>
      <c r="G136" s="295"/>
      <c r="H136" s="295"/>
      <c r="I136" s="295"/>
    </row>
    <row r="137" spans="1:9">
      <c r="A137" s="295"/>
      <c r="B137" s="295"/>
      <c r="C137" s="295"/>
      <c r="D137" s="295"/>
      <c r="E137" s="295"/>
      <c r="F137" s="295"/>
      <c r="G137" s="295"/>
      <c r="H137" s="295"/>
      <c r="I137" s="295"/>
    </row>
    <row r="138" spans="1:9">
      <c r="A138" s="295"/>
      <c r="B138" s="295"/>
      <c r="C138" s="295"/>
      <c r="D138" s="295"/>
      <c r="E138" s="295"/>
      <c r="F138" s="295"/>
      <c r="G138" s="295"/>
      <c r="H138" s="295"/>
      <c r="I138" s="295"/>
    </row>
    <row r="139" spans="1:9">
      <c r="A139" s="295"/>
      <c r="B139" s="295"/>
      <c r="C139" s="295"/>
      <c r="D139" s="295"/>
      <c r="E139" s="295"/>
      <c r="F139" s="295"/>
      <c r="G139" s="295"/>
      <c r="H139" s="295"/>
      <c r="I139" s="295"/>
    </row>
    <row r="140" spans="1:9">
      <c r="A140" s="295"/>
      <c r="B140" s="295"/>
      <c r="C140" s="295"/>
      <c r="D140" s="295"/>
      <c r="E140" s="295"/>
      <c r="F140" s="295"/>
      <c r="G140" s="295"/>
      <c r="H140" s="295"/>
      <c r="I140" s="295"/>
    </row>
    <row r="141" spans="1:9">
      <c r="A141" s="295"/>
      <c r="B141" s="295"/>
      <c r="C141" s="295"/>
      <c r="D141" s="295"/>
      <c r="E141" s="295"/>
      <c r="F141" s="295"/>
      <c r="G141" s="295"/>
      <c r="H141" s="295"/>
      <c r="I141" s="295"/>
    </row>
    <row r="142" spans="1:9">
      <c r="A142" s="295"/>
      <c r="B142" s="295"/>
      <c r="C142" s="295"/>
      <c r="D142" s="295"/>
      <c r="E142" s="295"/>
      <c r="F142" s="295"/>
      <c r="G142" s="295"/>
      <c r="H142" s="295"/>
      <c r="I142" s="295"/>
    </row>
    <row r="143" spans="1:9" ht="15" customHeight="1">
      <c r="A143" s="295"/>
      <c r="B143" s="295"/>
      <c r="C143" s="295"/>
      <c r="D143" s="295"/>
      <c r="E143" s="295"/>
      <c r="F143" s="295"/>
      <c r="G143" s="295"/>
      <c r="H143" s="295"/>
      <c r="I143" s="295"/>
    </row>
    <row r="144" spans="1:9">
      <c r="A144" s="278"/>
      <c r="B144" s="278"/>
      <c r="C144" s="278"/>
      <c r="D144" s="278"/>
      <c r="E144" s="278"/>
      <c r="F144" s="278"/>
      <c r="G144" s="278"/>
      <c r="H144" s="278"/>
      <c r="I144" s="278"/>
    </row>
    <row r="145" spans="1:9">
      <c r="A145" s="294" t="s">
        <v>105</v>
      </c>
      <c r="B145" s="294"/>
      <c r="C145" s="294"/>
      <c r="D145" s="294"/>
      <c r="E145" s="294"/>
      <c r="F145" s="294"/>
      <c r="G145" s="294"/>
      <c r="H145" s="294"/>
      <c r="I145" s="294"/>
    </row>
    <row r="146" spans="1:9"/>
    <row r="147" spans="1:9">
      <c r="A147" s="295" t="s">
        <v>1699</v>
      </c>
      <c r="B147" s="295"/>
      <c r="C147" s="295"/>
      <c r="D147" s="295"/>
      <c r="E147" s="295"/>
      <c r="F147" s="295"/>
      <c r="G147" s="295"/>
      <c r="H147" s="295"/>
      <c r="I147" s="295"/>
    </row>
    <row r="148" spans="1:9">
      <c r="A148" s="295"/>
      <c r="B148" s="295"/>
      <c r="C148" s="295"/>
      <c r="D148" s="295"/>
      <c r="E148" s="295"/>
      <c r="F148" s="295"/>
      <c r="G148" s="295"/>
      <c r="H148" s="295"/>
      <c r="I148" s="295"/>
    </row>
    <row r="149" spans="1:9">
      <c r="A149" s="295"/>
      <c r="B149" s="295"/>
      <c r="C149" s="295"/>
      <c r="D149" s="295"/>
      <c r="E149" s="295"/>
      <c r="F149" s="295"/>
      <c r="G149" s="295"/>
      <c r="H149" s="295"/>
      <c r="I149" s="295"/>
    </row>
    <row r="150" spans="1:9">
      <c r="A150" s="295"/>
      <c r="B150" s="295"/>
      <c r="C150" s="295"/>
      <c r="D150" s="295"/>
      <c r="E150" s="295"/>
      <c r="F150" s="295"/>
      <c r="G150" s="295"/>
      <c r="H150" s="295"/>
      <c r="I150" s="295"/>
    </row>
    <row r="151" spans="1:9">
      <c r="A151" s="295"/>
      <c r="B151" s="295"/>
      <c r="C151" s="295"/>
      <c r="D151" s="295"/>
      <c r="E151" s="295"/>
      <c r="F151" s="295"/>
      <c r="G151" s="295"/>
      <c r="H151" s="295"/>
      <c r="I151" s="295"/>
    </row>
    <row r="152" spans="1:9">
      <c r="A152" s="295"/>
      <c r="B152" s="295"/>
      <c r="C152" s="295"/>
      <c r="D152" s="295"/>
      <c r="E152" s="295"/>
      <c r="F152" s="295"/>
      <c r="G152" s="295"/>
      <c r="H152" s="295"/>
      <c r="I152" s="295"/>
    </row>
    <row r="153" spans="1:9">
      <c r="A153" s="295"/>
      <c r="B153" s="295"/>
      <c r="C153" s="295"/>
      <c r="D153" s="295"/>
      <c r="E153" s="295"/>
      <c r="F153" s="295"/>
      <c r="G153" s="295"/>
      <c r="H153" s="295"/>
      <c r="I153" s="295"/>
    </row>
    <row r="154" spans="1:9">
      <c r="A154" s="295"/>
      <c r="B154" s="295"/>
      <c r="C154" s="295"/>
      <c r="D154" s="295"/>
      <c r="E154" s="295"/>
      <c r="F154" s="295"/>
      <c r="G154" s="295"/>
      <c r="H154" s="295"/>
      <c r="I154" s="295"/>
    </row>
    <row r="155" spans="1:9">
      <c r="A155" s="295"/>
      <c r="B155" s="295"/>
      <c r="C155" s="295"/>
      <c r="D155" s="295"/>
      <c r="E155" s="295"/>
      <c r="F155" s="295"/>
      <c r="G155" s="295"/>
      <c r="H155" s="295"/>
      <c r="I155" s="295"/>
    </row>
    <row r="156" spans="1:9">
      <c r="A156" s="295"/>
      <c r="B156" s="295"/>
      <c r="C156" s="295"/>
      <c r="D156" s="295"/>
      <c r="E156" s="295"/>
      <c r="F156" s="295"/>
      <c r="G156" s="295"/>
      <c r="H156" s="295"/>
      <c r="I156" s="295"/>
    </row>
    <row r="157" spans="1:9">
      <c r="A157" s="295"/>
      <c r="B157" s="295"/>
      <c r="C157" s="295"/>
      <c r="D157" s="295"/>
      <c r="E157" s="295"/>
      <c r="F157" s="295"/>
      <c r="G157" s="295"/>
      <c r="H157" s="295"/>
      <c r="I157" s="295"/>
    </row>
    <row r="158" spans="1:9">
      <c r="A158" s="295"/>
      <c r="B158" s="295"/>
      <c r="C158" s="295"/>
      <c r="D158" s="295"/>
      <c r="E158" s="295"/>
      <c r="F158" s="295"/>
      <c r="G158" s="295"/>
      <c r="H158" s="295"/>
      <c r="I158" s="295"/>
    </row>
    <row r="159" spans="1:9">
      <c r="A159" s="295"/>
      <c r="B159" s="295"/>
      <c r="C159" s="295"/>
      <c r="D159" s="295"/>
      <c r="E159" s="295"/>
      <c r="F159" s="295"/>
      <c r="G159" s="295"/>
      <c r="H159" s="295"/>
      <c r="I159" s="295"/>
    </row>
    <row r="160" spans="1:9">
      <c r="A160" s="295"/>
      <c r="B160" s="295"/>
      <c r="C160" s="295"/>
      <c r="D160" s="295"/>
      <c r="E160" s="295"/>
      <c r="F160" s="295"/>
      <c r="G160" s="295"/>
      <c r="H160" s="295"/>
      <c r="I160" s="295"/>
    </row>
    <row r="161" spans="1:9">
      <c r="A161" s="295"/>
      <c r="B161" s="295"/>
      <c r="C161" s="295"/>
      <c r="D161" s="295"/>
      <c r="E161" s="295"/>
      <c r="F161" s="295"/>
      <c r="G161" s="295"/>
      <c r="H161" s="295"/>
      <c r="I161" s="295"/>
    </row>
    <row r="162" spans="1:9">
      <c r="A162" s="295"/>
      <c r="B162" s="295"/>
      <c r="C162" s="295"/>
      <c r="D162" s="295"/>
      <c r="E162" s="295"/>
      <c r="F162" s="295"/>
      <c r="G162" s="295"/>
      <c r="H162" s="295"/>
      <c r="I162" s="295"/>
    </row>
    <row r="163" spans="1:9">
      <c r="A163" s="295"/>
      <c r="B163" s="295"/>
      <c r="C163" s="295"/>
      <c r="D163" s="295"/>
      <c r="E163" s="295"/>
      <c r="F163" s="295"/>
      <c r="G163" s="295"/>
      <c r="H163" s="295"/>
      <c r="I163" s="295"/>
    </row>
    <row r="164" spans="1:9">
      <c r="A164" s="295"/>
      <c r="B164" s="295"/>
      <c r="C164" s="295"/>
      <c r="D164" s="295"/>
      <c r="E164" s="295"/>
      <c r="F164" s="295"/>
      <c r="G164" s="295"/>
      <c r="H164" s="295"/>
      <c r="I164" s="295"/>
    </row>
    <row r="165" spans="1:9">
      <c r="A165" s="295"/>
      <c r="B165" s="295"/>
      <c r="C165" s="295"/>
      <c r="D165" s="295"/>
      <c r="E165" s="295"/>
      <c r="F165" s="295"/>
      <c r="G165" s="295"/>
      <c r="H165" s="295"/>
      <c r="I165" s="295"/>
    </row>
    <row r="166" spans="1:9">
      <c r="A166" s="295"/>
      <c r="B166" s="295"/>
      <c r="C166" s="295"/>
      <c r="D166" s="295"/>
      <c r="E166" s="295"/>
      <c r="F166" s="295"/>
      <c r="G166" s="295"/>
      <c r="H166" s="295"/>
      <c r="I166" s="295"/>
    </row>
    <row r="167" spans="1:9">
      <c r="A167" s="295"/>
      <c r="B167" s="295"/>
      <c r="C167" s="295"/>
      <c r="D167" s="295"/>
      <c r="E167" s="295"/>
      <c r="F167" s="295"/>
      <c r="G167" s="295"/>
      <c r="H167" s="295"/>
      <c r="I167" s="295"/>
    </row>
    <row r="168" spans="1:9">
      <c r="A168" s="300" t="s">
        <v>1700</v>
      </c>
      <c r="B168" s="300"/>
      <c r="C168" s="300"/>
      <c r="D168" s="300"/>
      <c r="E168" s="300"/>
      <c r="F168" s="300"/>
      <c r="G168" s="300"/>
      <c r="H168" s="300"/>
      <c r="I168" s="300"/>
    </row>
    <row r="169" spans="1:9">
      <c r="A169" s="277"/>
      <c r="B169" s="277"/>
      <c r="C169" s="277"/>
      <c r="D169" s="277"/>
      <c r="E169" s="277"/>
      <c r="F169" s="277"/>
      <c r="G169" s="277"/>
      <c r="H169" s="277"/>
      <c r="I169" s="277"/>
    </row>
    <row r="170" spans="1:9">
      <c r="A170" s="295" t="s">
        <v>1659</v>
      </c>
      <c r="B170" s="295"/>
      <c r="C170" s="295"/>
      <c r="D170" s="295"/>
      <c r="E170" s="295"/>
      <c r="F170" s="295"/>
      <c r="G170" s="295"/>
      <c r="H170" s="295"/>
      <c r="I170" s="295"/>
    </row>
    <row r="171" spans="1:9">
      <c r="A171" s="295"/>
      <c r="B171" s="295"/>
      <c r="C171" s="295"/>
      <c r="D171" s="295"/>
      <c r="E171" s="295"/>
      <c r="F171" s="295"/>
      <c r="G171" s="295"/>
      <c r="H171" s="295"/>
      <c r="I171" s="295"/>
    </row>
    <row r="172" spans="1:9" ht="15" customHeight="1"/>
    <row r="173" spans="1:9">
      <c r="A173" s="295" t="s">
        <v>1660</v>
      </c>
      <c r="B173" s="295"/>
      <c r="C173" s="295"/>
      <c r="D173" s="295"/>
      <c r="E173" s="295"/>
      <c r="F173" s="295"/>
      <c r="G173" s="295"/>
      <c r="H173" s="295"/>
      <c r="I173" s="295"/>
    </row>
    <row r="174" spans="1:9">
      <c r="A174" s="295"/>
      <c r="B174" s="295"/>
      <c r="C174" s="295"/>
      <c r="D174" s="295"/>
      <c r="E174" s="295"/>
      <c r="F174" s="295"/>
      <c r="G174" s="295"/>
      <c r="H174" s="295"/>
      <c r="I174" s="295"/>
    </row>
    <row r="175" spans="1:9"/>
    <row r="176" spans="1:9">
      <c r="A176" s="299" t="s">
        <v>1661</v>
      </c>
      <c r="B176" s="299"/>
      <c r="C176" s="299"/>
      <c r="D176" s="299"/>
      <c r="E176" s="299"/>
      <c r="F176" s="299"/>
      <c r="G176" s="299"/>
      <c r="H176" s="299"/>
      <c r="I176" s="299"/>
    </row>
    <row r="177" spans="1:9">
      <c r="A177" s="299"/>
      <c r="B177" s="299"/>
      <c r="C177" s="299"/>
      <c r="D177" s="299"/>
      <c r="E177" s="299"/>
      <c r="F177" s="299"/>
      <c r="G177" s="299"/>
      <c r="H177" s="299"/>
      <c r="I177" s="299"/>
    </row>
    <row r="178" spans="1:9"/>
    <row r="179" spans="1:9">
      <c r="A179" s="300" t="s">
        <v>1662</v>
      </c>
      <c r="B179" s="300"/>
      <c r="C179" s="300"/>
      <c r="D179" s="300"/>
      <c r="E179" s="300"/>
      <c r="F179" s="300"/>
      <c r="G179" s="300"/>
      <c r="H179" s="300"/>
      <c r="I179" s="300"/>
    </row>
    <row r="180" spans="1:9"/>
    <row r="181" spans="1:9">
      <c r="A181" s="274" t="s">
        <v>1663</v>
      </c>
    </row>
    <row r="182" spans="1:9"/>
    <row r="183" spans="1:9" ht="15" customHeight="1">
      <c r="A183" s="296" t="s">
        <v>1664</v>
      </c>
      <c r="B183" s="296"/>
      <c r="C183" s="296"/>
      <c r="D183" s="296"/>
      <c r="E183" s="296"/>
      <c r="F183" s="296"/>
      <c r="G183" s="296"/>
      <c r="H183" s="296"/>
      <c r="I183" s="296"/>
    </row>
    <row r="184" spans="1:9"/>
    <row r="185" spans="1:9">
      <c r="A185" s="297" t="s">
        <v>87</v>
      </c>
      <c r="B185" s="297"/>
      <c r="C185" s="297"/>
      <c r="D185" s="297"/>
      <c r="E185" s="297"/>
      <c r="F185" s="297"/>
      <c r="G185" s="297"/>
      <c r="H185" s="297"/>
      <c r="I185" s="297"/>
    </row>
    <row r="186" spans="1:9">
      <c r="A186" s="279"/>
      <c r="B186" s="279"/>
      <c r="C186" s="279"/>
      <c r="D186" s="279"/>
      <c r="E186" s="279"/>
      <c r="F186" s="279"/>
      <c r="G186" s="279"/>
      <c r="H186" s="279"/>
      <c r="I186" s="279"/>
    </row>
    <row r="187" spans="1:9">
      <c r="A187" s="298" t="s">
        <v>1701</v>
      </c>
      <c r="B187" s="298"/>
      <c r="C187" s="298"/>
      <c r="D187" s="298"/>
      <c r="E187" s="298"/>
      <c r="F187" s="298"/>
      <c r="G187" s="298"/>
      <c r="H187" s="298"/>
      <c r="I187" s="298"/>
    </row>
    <row r="188" spans="1:9"/>
    <row r="189" spans="1:9">
      <c r="A189" s="295" t="s">
        <v>1665</v>
      </c>
      <c r="B189" s="295"/>
      <c r="C189" s="295"/>
      <c r="D189" s="295"/>
      <c r="E189" s="295"/>
      <c r="F189" s="295"/>
      <c r="G189" s="295"/>
      <c r="H189" s="295"/>
      <c r="I189" s="295"/>
    </row>
    <row r="190" spans="1:9">
      <c r="A190" s="295"/>
      <c r="B190" s="295"/>
      <c r="C190" s="295"/>
      <c r="D190" s="295"/>
      <c r="E190" s="295"/>
      <c r="F190" s="295"/>
      <c r="G190" s="295"/>
      <c r="H190" s="295"/>
      <c r="I190" s="295"/>
    </row>
    <row r="191" spans="1:9">
      <c r="A191" s="295"/>
      <c r="B191" s="295"/>
      <c r="C191" s="295"/>
      <c r="D191" s="295"/>
      <c r="E191" s="295"/>
      <c r="F191" s="295"/>
      <c r="G191" s="295"/>
      <c r="H191" s="295"/>
      <c r="I191" s="295"/>
    </row>
    <row r="192" spans="1:9">
      <c r="A192" s="295"/>
      <c r="B192" s="295"/>
      <c r="C192" s="295"/>
      <c r="D192" s="295"/>
      <c r="E192" s="295"/>
      <c r="F192" s="295"/>
      <c r="G192" s="295"/>
      <c r="H192" s="295"/>
      <c r="I192" s="295"/>
    </row>
    <row r="193" spans="1:9">
      <c r="A193" s="295"/>
      <c r="B193" s="295"/>
      <c r="C193" s="295"/>
      <c r="D193" s="295"/>
      <c r="E193" s="295"/>
      <c r="F193" s="295"/>
      <c r="G193" s="295"/>
      <c r="H193" s="295"/>
      <c r="I193" s="295"/>
    </row>
    <row r="194" spans="1:9">
      <c r="A194" s="295"/>
      <c r="B194" s="295"/>
      <c r="C194" s="295"/>
      <c r="D194" s="295"/>
      <c r="E194" s="295"/>
      <c r="F194" s="295"/>
      <c r="G194" s="295"/>
      <c r="H194" s="295"/>
      <c r="I194" s="295"/>
    </row>
    <row r="195" spans="1:9">
      <c r="A195" s="295"/>
      <c r="B195" s="295"/>
      <c r="C195" s="295"/>
      <c r="D195" s="295"/>
      <c r="E195" s="295"/>
      <c r="F195" s="295"/>
      <c r="G195" s="295"/>
      <c r="H195" s="295"/>
      <c r="I195" s="295"/>
    </row>
    <row r="196" spans="1:9">
      <c r="A196" s="295"/>
      <c r="B196" s="295"/>
      <c r="C196" s="295"/>
      <c r="D196" s="295"/>
      <c r="E196" s="295"/>
      <c r="F196" s="295"/>
      <c r="G196" s="295"/>
      <c r="H196" s="295"/>
      <c r="I196" s="295"/>
    </row>
    <row r="197" spans="1:9">
      <c r="A197" s="295"/>
      <c r="B197" s="295"/>
      <c r="C197" s="295"/>
      <c r="D197" s="295"/>
      <c r="E197" s="295"/>
      <c r="F197" s="295"/>
      <c r="G197" s="295"/>
      <c r="H197" s="295"/>
      <c r="I197" s="295"/>
    </row>
    <row r="198" spans="1:9">
      <c r="A198" s="295"/>
      <c r="B198" s="295"/>
      <c r="C198" s="295"/>
      <c r="D198" s="295"/>
      <c r="E198" s="295"/>
      <c r="F198" s="295"/>
      <c r="G198" s="295"/>
      <c r="H198" s="295"/>
      <c r="I198" s="295"/>
    </row>
    <row r="199" spans="1:9">
      <c r="A199" s="295"/>
      <c r="B199" s="295"/>
      <c r="C199" s="295"/>
      <c r="D199" s="295"/>
      <c r="E199" s="295"/>
      <c r="F199" s="295"/>
      <c r="G199" s="295"/>
      <c r="H199" s="295"/>
      <c r="I199" s="295"/>
    </row>
    <row r="200" spans="1:9">
      <c r="A200" s="295"/>
      <c r="B200" s="295"/>
      <c r="C200" s="295"/>
      <c r="D200" s="295"/>
      <c r="E200" s="295"/>
      <c r="F200" s="295"/>
      <c r="G200" s="295"/>
      <c r="H200" s="295"/>
      <c r="I200" s="295"/>
    </row>
    <row r="201" spans="1:9">
      <c r="A201" s="295"/>
      <c r="B201" s="295"/>
      <c r="C201" s="295"/>
      <c r="D201" s="295"/>
      <c r="E201" s="295"/>
      <c r="F201" s="295"/>
      <c r="G201" s="295"/>
      <c r="H201" s="295"/>
      <c r="I201" s="295"/>
    </row>
    <row r="202" spans="1:9">
      <c r="A202" s="295"/>
      <c r="B202" s="295"/>
      <c r="C202" s="295"/>
      <c r="D202" s="295"/>
      <c r="E202" s="295"/>
      <c r="F202" s="295"/>
      <c r="G202" s="295"/>
      <c r="H202" s="295"/>
      <c r="I202" s="295"/>
    </row>
    <row r="203" spans="1:9">
      <c r="A203" s="295"/>
      <c r="B203" s="295"/>
      <c r="C203" s="295"/>
      <c r="D203" s="295"/>
      <c r="E203" s="295"/>
      <c r="F203" s="295"/>
      <c r="G203" s="295"/>
      <c r="H203" s="295"/>
      <c r="I203" s="295"/>
    </row>
    <row r="204" spans="1:9">
      <c r="A204" s="295"/>
      <c r="B204" s="295"/>
      <c r="C204" s="295"/>
      <c r="D204" s="295"/>
      <c r="E204" s="295"/>
      <c r="F204" s="295"/>
      <c r="G204" s="295"/>
      <c r="H204" s="295"/>
      <c r="I204" s="295"/>
    </row>
    <row r="205" spans="1:9">
      <c r="A205" s="295"/>
      <c r="B205" s="295"/>
      <c r="C205" s="295"/>
      <c r="D205" s="295"/>
      <c r="E205" s="295"/>
      <c r="F205" s="295"/>
      <c r="G205" s="295"/>
      <c r="H205" s="295"/>
      <c r="I205" s="295"/>
    </row>
    <row r="206" spans="1:9">
      <c r="A206" s="295"/>
      <c r="B206" s="295"/>
      <c r="C206" s="295"/>
      <c r="D206" s="295"/>
      <c r="E206" s="295"/>
      <c r="F206" s="295"/>
      <c r="G206" s="295"/>
      <c r="H206" s="295"/>
      <c r="I206" s="295"/>
    </row>
    <row r="207" spans="1:9">
      <c r="A207" s="295"/>
      <c r="B207" s="295"/>
      <c r="C207" s="295"/>
      <c r="D207" s="295"/>
      <c r="E207" s="295"/>
      <c r="F207" s="295"/>
      <c r="G207" s="295"/>
      <c r="H207" s="295"/>
      <c r="I207" s="295"/>
    </row>
    <row r="208" spans="1:9">
      <c r="A208" s="295"/>
      <c r="B208" s="295"/>
      <c r="C208" s="295"/>
      <c r="D208" s="295"/>
      <c r="E208" s="295"/>
      <c r="F208" s="295"/>
      <c r="G208" s="295"/>
      <c r="H208" s="295"/>
      <c r="I208" s="295"/>
    </row>
    <row r="209" spans="1:9">
      <c r="A209" s="295"/>
      <c r="B209" s="295"/>
      <c r="C209" s="295"/>
      <c r="D209" s="295"/>
      <c r="E209" s="295"/>
      <c r="F209" s="295"/>
      <c r="G209" s="295"/>
      <c r="H209" s="295"/>
      <c r="I209" s="295"/>
    </row>
    <row r="210" spans="1:9">
      <c r="A210" s="295"/>
      <c r="B210" s="295"/>
      <c r="C210" s="295"/>
      <c r="D210" s="295"/>
      <c r="E210" s="295"/>
      <c r="F210" s="295"/>
      <c r="G210" s="295"/>
      <c r="H210" s="295"/>
      <c r="I210" s="295"/>
    </row>
    <row r="211" spans="1:9">
      <c r="A211" s="295"/>
      <c r="B211" s="295"/>
      <c r="C211" s="295"/>
      <c r="D211" s="295"/>
      <c r="E211" s="295"/>
      <c r="F211" s="295"/>
      <c r="G211" s="295"/>
      <c r="H211" s="295"/>
      <c r="I211" s="295"/>
    </row>
    <row r="212" spans="1:9" ht="15" customHeight="1">
      <c r="A212" s="295"/>
      <c r="B212" s="295"/>
      <c r="C212" s="295"/>
      <c r="D212" s="295"/>
      <c r="E212" s="295"/>
      <c r="F212" s="295"/>
      <c r="G212" s="295"/>
      <c r="H212" s="295"/>
      <c r="I212" s="295"/>
    </row>
    <row r="213" spans="1:9">
      <c r="A213" s="295"/>
      <c r="B213" s="295"/>
      <c r="C213" s="295"/>
      <c r="D213" s="295"/>
      <c r="E213" s="295"/>
      <c r="F213" s="295"/>
      <c r="G213" s="295"/>
      <c r="H213" s="295"/>
      <c r="I213" s="295"/>
    </row>
    <row r="214" spans="1:9">
      <c r="A214" s="295" t="s">
        <v>1666</v>
      </c>
      <c r="B214" s="295"/>
      <c r="C214" s="295"/>
      <c r="D214" s="295"/>
      <c r="E214" s="295"/>
      <c r="F214" s="295"/>
      <c r="G214" s="295"/>
      <c r="H214" s="295"/>
      <c r="I214" s="295"/>
    </row>
    <row r="215" spans="1:9">
      <c r="A215" s="295"/>
      <c r="B215" s="295"/>
      <c r="C215" s="295"/>
      <c r="D215" s="295"/>
      <c r="E215" s="295"/>
      <c r="F215" s="295"/>
      <c r="G215" s="295"/>
      <c r="H215" s="295"/>
      <c r="I215" s="295"/>
    </row>
    <row r="216" spans="1:9">
      <c r="A216" s="295"/>
      <c r="B216" s="295"/>
      <c r="C216" s="295"/>
      <c r="D216" s="295"/>
      <c r="E216" s="295"/>
      <c r="F216" s="295"/>
      <c r="G216" s="295"/>
      <c r="H216" s="295"/>
      <c r="I216" s="295"/>
    </row>
    <row r="217" spans="1:9">
      <c r="A217" s="295"/>
      <c r="B217" s="295"/>
      <c r="C217" s="295"/>
      <c r="D217" s="295"/>
      <c r="E217" s="295"/>
      <c r="F217" s="295"/>
      <c r="G217" s="295"/>
      <c r="H217" s="295"/>
      <c r="I217" s="295"/>
    </row>
    <row r="218" spans="1:9">
      <c r="A218" s="295"/>
      <c r="B218" s="295"/>
      <c r="C218" s="295"/>
      <c r="D218" s="295"/>
      <c r="E218" s="295"/>
      <c r="F218" s="295"/>
      <c r="G218" s="295"/>
      <c r="H218" s="295"/>
      <c r="I218" s="295"/>
    </row>
    <row r="219" spans="1:9">
      <c r="A219" s="295"/>
      <c r="B219" s="295"/>
      <c r="C219" s="295"/>
      <c r="D219" s="295"/>
      <c r="E219" s="295"/>
      <c r="F219" s="295"/>
      <c r="G219" s="295"/>
      <c r="H219" s="295"/>
      <c r="I219" s="295"/>
    </row>
    <row r="220" spans="1:9">
      <c r="A220" s="295"/>
      <c r="B220" s="295"/>
      <c r="C220" s="295"/>
      <c r="D220" s="295"/>
      <c r="E220" s="295"/>
      <c r="F220" s="295"/>
      <c r="G220" s="295"/>
      <c r="H220" s="295"/>
      <c r="I220" s="295"/>
    </row>
    <row r="221" spans="1:9">
      <c r="A221" s="295"/>
      <c r="B221" s="295"/>
      <c r="C221" s="295"/>
      <c r="D221" s="295"/>
      <c r="E221" s="295"/>
      <c r="F221" s="295"/>
      <c r="G221" s="295"/>
      <c r="H221" s="295"/>
      <c r="I221" s="295"/>
    </row>
    <row r="222" spans="1:9" ht="15" customHeight="1">
      <c r="A222" s="295"/>
      <c r="B222" s="295"/>
      <c r="C222" s="295"/>
      <c r="D222" s="295"/>
      <c r="E222" s="295"/>
      <c r="F222" s="295"/>
      <c r="G222" s="295"/>
      <c r="H222" s="295"/>
      <c r="I222" s="295"/>
    </row>
    <row r="223" spans="1:9">
      <c r="A223" s="295"/>
      <c r="B223" s="295"/>
      <c r="C223" s="295"/>
      <c r="D223" s="295"/>
      <c r="E223" s="295"/>
      <c r="F223" s="295"/>
      <c r="G223" s="295"/>
      <c r="H223" s="295"/>
      <c r="I223" s="295"/>
    </row>
    <row r="224" spans="1:9">
      <c r="A224" s="295"/>
      <c r="B224" s="295"/>
      <c r="C224" s="295"/>
      <c r="D224" s="295"/>
      <c r="E224" s="295"/>
      <c r="F224" s="295"/>
      <c r="G224" s="295"/>
      <c r="H224" s="295"/>
      <c r="I224" s="295"/>
    </row>
    <row r="225" spans="1:9">
      <c r="A225" s="278"/>
      <c r="B225" s="278"/>
      <c r="C225" s="278"/>
      <c r="D225" s="278"/>
      <c r="E225" s="278"/>
      <c r="F225" s="278"/>
      <c r="G225" s="278"/>
      <c r="H225" s="278"/>
      <c r="I225" s="278"/>
    </row>
    <row r="226" spans="1:9">
      <c r="A226" s="295" t="s">
        <v>1667</v>
      </c>
      <c r="B226" s="295"/>
      <c r="C226" s="295"/>
      <c r="D226" s="295"/>
      <c r="E226" s="295"/>
      <c r="F226" s="295"/>
      <c r="G226" s="295"/>
      <c r="H226" s="295"/>
      <c r="I226" s="295"/>
    </row>
    <row r="227" spans="1:9">
      <c r="A227" s="295"/>
      <c r="B227" s="295"/>
      <c r="C227" s="295"/>
      <c r="D227" s="295"/>
      <c r="E227" s="295"/>
      <c r="F227" s="295"/>
      <c r="G227" s="295"/>
      <c r="H227" s="295"/>
      <c r="I227" s="295"/>
    </row>
    <row r="228" spans="1:9">
      <c r="A228" s="295"/>
      <c r="B228" s="295"/>
      <c r="C228" s="295"/>
      <c r="D228" s="295"/>
      <c r="E228" s="295"/>
      <c r="F228" s="295"/>
      <c r="G228" s="295"/>
      <c r="H228" s="295"/>
      <c r="I228" s="295"/>
    </row>
    <row r="229" spans="1:9">
      <c r="A229" s="295"/>
      <c r="B229" s="295"/>
      <c r="C229" s="295"/>
      <c r="D229" s="295"/>
      <c r="E229" s="295"/>
      <c r="F229" s="295"/>
      <c r="G229" s="295"/>
      <c r="H229" s="295"/>
      <c r="I229" s="295"/>
    </row>
    <row r="230" spans="1:9">
      <c r="A230" s="295"/>
      <c r="B230" s="295"/>
      <c r="C230" s="295"/>
      <c r="D230" s="295"/>
      <c r="E230" s="295"/>
      <c r="F230" s="295"/>
      <c r="G230" s="295"/>
      <c r="H230" s="295"/>
      <c r="I230" s="295"/>
    </row>
    <row r="231" spans="1:9">
      <c r="A231" s="295"/>
      <c r="B231" s="295"/>
      <c r="C231" s="295"/>
      <c r="D231" s="295"/>
      <c r="E231" s="295"/>
      <c r="F231" s="295"/>
      <c r="G231" s="295"/>
      <c r="H231" s="295"/>
      <c r="I231" s="295"/>
    </row>
    <row r="232" spans="1:9">
      <c r="A232" s="295"/>
      <c r="B232" s="295"/>
      <c r="C232" s="295"/>
      <c r="D232" s="295"/>
      <c r="E232" s="295"/>
      <c r="F232" s="295"/>
      <c r="G232" s="295"/>
      <c r="H232" s="295"/>
      <c r="I232" s="295"/>
    </row>
    <row r="233" spans="1:9">
      <c r="A233" s="295"/>
      <c r="B233" s="295"/>
      <c r="C233" s="295"/>
      <c r="D233" s="295"/>
      <c r="E233" s="295"/>
      <c r="F233" s="295"/>
      <c r="G233" s="295"/>
      <c r="H233" s="295"/>
      <c r="I233" s="295"/>
    </row>
    <row r="234" spans="1:9">
      <c r="A234" s="295"/>
      <c r="B234" s="295"/>
      <c r="C234" s="295"/>
      <c r="D234" s="295"/>
      <c r="E234" s="295"/>
      <c r="F234" s="295"/>
      <c r="G234" s="295"/>
      <c r="H234" s="295"/>
      <c r="I234" s="295"/>
    </row>
    <row r="235" spans="1:9">
      <c r="A235" s="295"/>
      <c r="B235" s="295"/>
      <c r="C235" s="295"/>
      <c r="D235" s="295"/>
      <c r="E235" s="295"/>
      <c r="F235" s="295"/>
      <c r="G235" s="295"/>
      <c r="H235" s="295"/>
      <c r="I235" s="295"/>
    </row>
    <row r="236" spans="1:9">
      <c r="A236" s="278"/>
      <c r="B236" s="278"/>
      <c r="C236" s="278"/>
      <c r="D236" s="278"/>
      <c r="E236" s="278"/>
      <c r="F236" s="278"/>
      <c r="G236" s="278"/>
      <c r="H236" s="278"/>
      <c r="I236" s="278"/>
    </row>
    <row r="237" spans="1:9">
      <c r="A237" s="296" t="s">
        <v>1702</v>
      </c>
      <c r="B237" s="296"/>
      <c r="C237" s="296"/>
      <c r="D237" s="296"/>
      <c r="E237" s="296"/>
      <c r="F237" s="296"/>
      <c r="G237" s="296"/>
      <c r="H237" s="296"/>
      <c r="I237" s="296"/>
    </row>
    <row r="238" spans="1:9"/>
  </sheetData>
  <mergeCells count="53">
    <mergeCell ref="A75:I78"/>
    <mergeCell ref="A98:I99"/>
    <mergeCell ref="A114:I115"/>
    <mergeCell ref="A80:I80"/>
    <mergeCell ref="A82:I83"/>
    <mergeCell ref="A85:I93"/>
    <mergeCell ref="A101:I101"/>
    <mergeCell ref="A103:I104"/>
    <mergeCell ref="A106:I108"/>
    <mergeCell ref="A110:I110"/>
    <mergeCell ref="A17:I33"/>
    <mergeCell ref="A8:I9"/>
    <mergeCell ref="A38:I39"/>
    <mergeCell ref="A58:I59"/>
    <mergeCell ref="A1:I4"/>
    <mergeCell ref="A11:I12"/>
    <mergeCell ref="A14:I15"/>
    <mergeCell ref="A6:I6"/>
    <mergeCell ref="A53:I53"/>
    <mergeCell ref="A55:I56"/>
    <mergeCell ref="A61:I62"/>
    <mergeCell ref="A71:I74"/>
    <mergeCell ref="A64:I64"/>
    <mergeCell ref="A69:I69"/>
    <mergeCell ref="A35:I36"/>
    <mergeCell ref="A41:I41"/>
    <mergeCell ref="A45:I50"/>
    <mergeCell ref="A51:I51"/>
    <mergeCell ref="A43:I43"/>
    <mergeCell ref="A66:I67"/>
    <mergeCell ref="A237:I237"/>
    <mergeCell ref="A95:I96"/>
    <mergeCell ref="A189:I213"/>
    <mergeCell ref="A214:I224"/>
    <mergeCell ref="A226:I235"/>
    <mergeCell ref="A176:I177"/>
    <mergeCell ref="A179:I179"/>
    <mergeCell ref="A183:I183"/>
    <mergeCell ref="A185:I185"/>
    <mergeCell ref="A147:I167"/>
    <mergeCell ref="A170:I171"/>
    <mergeCell ref="A173:I174"/>
    <mergeCell ref="A133:I143"/>
    <mergeCell ref="A130:I131"/>
    <mergeCell ref="A168:I168"/>
    <mergeCell ref="A187:I187"/>
    <mergeCell ref="A145:I145"/>
    <mergeCell ref="A119:I120"/>
    <mergeCell ref="A112:I112"/>
    <mergeCell ref="A117:I117"/>
    <mergeCell ref="A122:I124"/>
    <mergeCell ref="A125:I126"/>
    <mergeCell ref="A128:I12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3"/>
  <dimension ref="A1:E103"/>
  <sheetViews>
    <sheetView zoomScale="85" zoomScaleNormal="85" workbookViewId="0">
      <selection activeCell="A7" sqref="A7"/>
    </sheetView>
  </sheetViews>
  <sheetFormatPr baseColWidth="10" defaultRowHeight="16.5"/>
  <cols>
    <col min="1" max="1" width="68.81640625" style="24" customWidth="1"/>
    <col min="2" max="2" width="59.1796875" customWidth="1"/>
    <col min="3" max="3" width="42.26953125" style="1" customWidth="1"/>
    <col min="4" max="4" width="88.7265625" style="1" bestFit="1" customWidth="1"/>
  </cols>
  <sheetData>
    <row r="1" spans="1:4">
      <c r="A1" s="21" t="s">
        <v>0</v>
      </c>
      <c r="B1" s="22" t="s">
        <v>89</v>
      </c>
      <c r="C1" s="21" t="s">
        <v>34</v>
      </c>
      <c r="D1" s="20" t="s">
        <v>86</v>
      </c>
    </row>
    <row r="2" spans="1:4">
      <c r="A2" s="46" t="s">
        <v>30</v>
      </c>
      <c r="B2" s="23" t="s">
        <v>26</v>
      </c>
      <c r="C2" s="4" t="s">
        <v>97</v>
      </c>
      <c r="D2" s="1" t="s">
        <v>393</v>
      </c>
    </row>
    <row r="3" spans="1:4">
      <c r="A3" s="46" t="s">
        <v>31</v>
      </c>
      <c r="B3" s="23" t="s">
        <v>27</v>
      </c>
      <c r="C3" s="4" t="s">
        <v>35</v>
      </c>
      <c r="D3" s="1" t="s">
        <v>255</v>
      </c>
    </row>
    <row r="4" spans="1:4">
      <c r="A4" s="46" t="s">
        <v>32</v>
      </c>
      <c r="B4" s="23" t="s">
        <v>28</v>
      </c>
      <c r="C4" s="4" t="s">
        <v>36</v>
      </c>
      <c r="D4" s="1" t="s">
        <v>589</v>
      </c>
    </row>
    <row r="5" spans="1:4">
      <c r="A5" s="46" t="s">
        <v>19</v>
      </c>
      <c r="B5" s="23" t="s">
        <v>29</v>
      </c>
      <c r="C5" s="4" t="s">
        <v>37</v>
      </c>
      <c r="D5" s="1" t="s">
        <v>71</v>
      </c>
    </row>
    <row r="6" spans="1:4">
      <c r="A6" s="46" t="s">
        <v>20</v>
      </c>
      <c r="C6" s="4" t="s">
        <v>38</v>
      </c>
      <c r="D6" s="1" t="s">
        <v>69</v>
      </c>
    </row>
    <row r="7" spans="1:4">
      <c r="A7" s="47" t="s">
        <v>1674</v>
      </c>
      <c r="C7" s="4" t="s">
        <v>39</v>
      </c>
      <c r="D7" s="1" t="s">
        <v>67</v>
      </c>
    </row>
    <row r="8" spans="1:4">
      <c r="C8" s="4" t="s">
        <v>40</v>
      </c>
      <c r="D8" s="1" t="s">
        <v>73</v>
      </c>
    </row>
    <row r="9" spans="1:4" s="1" customFormat="1">
      <c r="A9" s="3"/>
      <c r="B9" s="9"/>
      <c r="C9" s="16" t="s">
        <v>95</v>
      </c>
      <c r="D9" s="1" t="s">
        <v>251</v>
      </c>
    </row>
    <row r="10" spans="1:4" s="1" customFormat="1">
      <c r="A10" s="387"/>
      <c r="B10" s="10"/>
      <c r="C10" s="21" t="s">
        <v>88</v>
      </c>
      <c r="D10" s="1" t="s">
        <v>65</v>
      </c>
    </row>
    <row r="11" spans="1:4" s="1" customFormat="1">
      <c r="A11" s="387"/>
      <c r="B11" s="11"/>
      <c r="C11" s="4"/>
      <c r="D11" s="1" t="s">
        <v>1165</v>
      </c>
    </row>
    <row r="12" spans="1:4" s="1" customFormat="1">
      <c r="A12" s="387"/>
      <c r="B12" s="11"/>
      <c r="C12" s="4"/>
      <c r="D12" s="1" t="s">
        <v>85</v>
      </c>
    </row>
    <row r="13" spans="1:4" s="1" customFormat="1">
      <c r="A13" s="388"/>
      <c r="B13" s="11"/>
      <c r="C13" s="4"/>
      <c r="D13" s="1" t="s">
        <v>58</v>
      </c>
    </row>
    <row r="14" spans="1:4" s="1" customFormat="1">
      <c r="A14" s="389"/>
      <c r="B14" s="12"/>
      <c r="C14" s="4"/>
      <c r="D14" s="1" t="s">
        <v>63</v>
      </c>
    </row>
    <row r="15" spans="1:4" s="1" customFormat="1">
      <c r="A15" s="390"/>
      <c r="B15" s="12"/>
      <c r="C15" s="4"/>
      <c r="D15" s="1" t="s">
        <v>81</v>
      </c>
    </row>
    <row r="16" spans="1:4" s="1" customFormat="1">
      <c r="A16" s="390"/>
      <c r="B16" s="12"/>
      <c r="C16" s="16"/>
      <c r="D16" s="1" t="s">
        <v>83</v>
      </c>
    </row>
    <row r="17" spans="1:4" s="1" customFormat="1">
      <c r="A17" s="390"/>
      <c r="B17" s="12"/>
      <c r="C17" s="26" t="s">
        <v>90</v>
      </c>
      <c r="D17" s="1" t="s">
        <v>242</v>
      </c>
    </row>
    <row r="18" spans="1:4" s="1" customFormat="1">
      <c r="A18" s="391"/>
      <c r="B18" s="12"/>
      <c r="C18" s="26" t="s">
        <v>92</v>
      </c>
      <c r="D18" s="1" t="s">
        <v>256</v>
      </c>
    </row>
    <row r="19" spans="1:4" s="1" customFormat="1">
      <c r="A19" s="392"/>
      <c r="B19" s="13"/>
      <c r="C19" s="26" t="s">
        <v>93</v>
      </c>
      <c r="D19" s="1" t="s">
        <v>1164</v>
      </c>
    </row>
    <row r="20" spans="1:4" s="1" customFormat="1">
      <c r="A20" s="393"/>
      <c r="B20" s="13"/>
      <c r="C20" s="26" t="s">
        <v>94</v>
      </c>
      <c r="D20" s="1" t="s">
        <v>1166</v>
      </c>
    </row>
    <row r="21" spans="1:4" s="1" customFormat="1">
      <c r="A21" s="393"/>
      <c r="B21" s="14"/>
      <c r="C21" s="26" t="s">
        <v>91</v>
      </c>
      <c r="D21" s="1" t="s">
        <v>1163</v>
      </c>
    </row>
    <row r="22" spans="1:4" s="1" customFormat="1">
      <c r="A22" s="393"/>
      <c r="B22" s="13"/>
      <c r="C22" s="16"/>
      <c r="D22" s="1" t="s">
        <v>72</v>
      </c>
    </row>
    <row r="23" spans="1:4" s="1" customFormat="1">
      <c r="A23" s="393"/>
      <c r="B23" s="13"/>
      <c r="C23" s="27"/>
      <c r="D23" s="1" t="s">
        <v>79</v>
      </c>
    </row>
    <row r="24" spans="1:4" s="1" customFormat="1">
      <c r="A24" s="393"/>
      <c r="B24" s="13"/>
      <c r="C24" s="28"/>
      <c r="D24" s="1" t="s">
        <v>1161</v>
      </c>
    </row>
    <row r="25" spans="1:4" s="1" customFormat="1">
      <c r="A25" s="393"/>
      <c r="B25" s="13"/>
      <c r="C25" s="29"/>
      <c r="D25" s="1" t="s">
        <v>64</v>
      </c>
    </row>
    <row r="26" spans="1:4" s="1" customFormat="1">
      <c r="A26" s="393"/>
      <c r="B26" s="13"/>
      <c r="C26" s="30"/>
      <c r="D26" s="1" t="s">
        <v>84</v>
      </c>
    </row>
    <row r="27" spans="1:4" s="1" customFormat="1">
      <c r="A27" s="393"/>
      <c r="B27" s="13"/>
      <c r="C27" s="16"/>
      <c r="D27" s="1" t="s">
        <v>78</v>
      </c>
    </row>
    <row r="28" spans="1:4" s="1" customFormat="1">
      <c r="A28" s="393"/>
      <c r="B28" s="13"/>
      <c r="C28" s="16"/>
      <c r="D28" s="1" t="s">
        <v>80</v>
      </c>
    </row>
    <row r="29" spans="1:4" s="1" customFormat="1">
      <c r="A29" s="394"/>
      <c r="B29" s="14"/>
      <c r="C29" s="16"/>
      <c r="D29" s="1" t="s">
        <v>1167</v>
      </c>
    </row>
    <row r="30" spans="1:4" ht="17" thickBot="1">
      <c r="A30" s="2"/>
      <c r="B30" s="15"/>
      <c r="C30" s="16"/>
      <c r="D30" s="1" t="s">
        <v>609</v>
      </c>
    </row>
    <row r="31" spans="1:4">
      <c r="D31" s="1" t="s">
        <v>60</v>
      </c>
    </row>
    <row r="32" spans="1:4">
      <c r="A32" s="20" t="s">
        <v>17</v>
      </c>
      <c r="B32" s="5" t="s">
        <v>11</v>
      </c>
      <c r="C32" s="17" t="s">
        <v>45</v>
      </c>
      <c r="D32" s="1" t="s">
        <v>62</v>
      </c>
    </row>
    <row r="33" spans="1:5">
      <c r="A33" s="38" t="s">
        <v>53</v>
      </c>
      <c r="B33" s="6" t="s">
        <v>42</v>
      </c>
      <c r="C33" s="18" t="s">
        <v>51</v>
      </c>
      <c r="D33" s="1" t="s">
        <v>59</v>
      </c>
    </row>
    <row r="34" spans="1:5">
      <c r="A34" s="38" t="s">
        <v>54</v>
      </c>
      <c r="B34" s="6" t="s">
        <v>43</v>
      </c>
      <c r="C34" s="18" t="s">
        <v>50</v>
      </c>
      <c r="D34" s="1" t="s">
        <v>61</v>
      </c>
    </row>
    <row r="35" spans="1:5">
      <c r="B35" s="6" t="s">
        <v>44</v>
      </c>
      <c r="C35" s="18" t="s">
        <v>49</v>
      </c>
      <c r="D35" s="1" t="s">
        <v>77</v>
      </c>
    </row>
    <row r="36" spans="1:5">
      <c r="A36" s="24" t="s">
        <v>1656</v>
      </c>
      <c r="B36" s="6" t="s">
        <v>41</v>
      </c>
      <c r="C36" s="18" t="s">
        <v>48</v>
      </c>
      <c r="D36" s="1" t="s">
        <v>70</v>
      </c>
    </row>
    <row r="37" spans="1:5">
      <c r="A37" s="24" t="s">
        <v>1655</v>
      </c>
      <c r="B37" s="31" t="s">
        <v>95</v>
      </c>
      <c r="C37" s="18" t="s">
        <v>47</v>
      </c>
      <c r="D37" s="1" t="s">
        <v>76</v>
      </c>
    </row>
    <row r="38" spans="1:5">
      <c r="C38" s="18" t="s">
        <v>52</v>
      </c>
      <c r="D38" s="1" t="s">
        <v>197</v>
      </c>
    </row>
    <row r="39" spans="1:5">
      <c r="A39" s="20" t="s">
        <v>13</v>
      </c>
      <c r="B39" s="7" t="s">
        <v>1</v>
      </c>
      <c r="C39" s="19" t="s">
        <v>46</v>
      </c>
      <c r="D39" s="1" t="s">
        <v>75</v>
      </c>
    </row>
    <row r="40" spans="1:5">
      <c r="A40" s="38" t="s">
        <v>108</v>
      </c>
      <c r="B40" s="8" t="s">
        <v>55</v>
      </c>
      <c r="C40" s="38" t="s">
        <v>95</v>
      </c>
      <c r="D40" s="1" t="s">
        <v>258</v>
      </c>
    </row>
    <row r="41" spans="1:5">
      <c r="A41" s="38" t="s">
        <v>109</v>
      </c>
      <c r="B41" s="8" t="s">
        <v>56</v>
      </c>
      <c r="C41" s="1" t="s">
        <v>380</v>
      </c>
      <c r="D41" s="1" t="s">
        <v>252</v>
      </c>
    </row>
    <row r="42" spans="1:5">
      <c r="A42" s="38" t="s">
        <v>110</v>
      </c>
      <c r="B42" s="8" t="s">
        <v>57</v>
      </c>
      <c r="D42" s="1" t="s">
        <v>74</v>
      </c>
    </row>
    <row r="43" spans="1:5">
      <c r="A43" s="48" t="s">
        <v>95</v>
      </c>
      <c r="B43" t="s">
        <v>95</v>
      </c>
      <c r="D43" s="1" t="s">
        <v>210</v>
      </c>
    </row>
    <row r="44" spans="1:5">
      <c r="B44" s="25">
        <v>43830</v>
      </c>
      <c r="D44" s="1" t="s">
        <v>68</v>
      </c>
    </row>
    <row r="45" spans="1:5">
      <c r="D45" s="1" t="s">
        <v>393</v>
      </c>
    </row>
    <row r="47" spans="1:5">
      <c r="A47" s="395" t="s">
        <v>114</v>
      </c>
      <c r="B47" s="395"/>
      <c r="C47" s="395"/>
      <c r="D47" s="395"/>
      <c r="E47" s="395"/>
    </row>
    <row r="48" spans="1:5" ht="33">
      <c r="A48" s="36" t="s">
        <v>115</v>
      </c>
      <c r="B48" s="36" t="s">
        <v>21</v>
      </c>
      <c r="C48" s="36" t="s">
        <v>116</v>
      </c>
      <c r="D48" s="36" t="s">
        <v>117</v>
      </c>
      <c r="E48" s="36" t="s">
        <v>118</v>
      </c>
    </row>
    <row r="49" spans="1:5">
      <c r="A49" s="51" t="s">
        <v>60</v>
      </c>
      <c r="B49" s="51" t="s">
        <v>119</v>
      </c>
      <c r="C49" s="51" t="s">
        <v>120</v>
      </c>
      <c r="D49" s="51" t="s">
        <v>121</v>
      </c>
      <c r="E49" s="32">
        <v>4202</v>
      </c>
    </row>
    <row r="50" spans="1:5" ht="49.5">
      <c r="A50" s="32" t="s">
        <v>60</v>
      </c>
      <c r="B50" s="32" t="s">
        <v>122</v>
      </c>
      <c r="C50" s="32" t="s">
        <v>123</v>
      </c>
      <c r="D50" s="32" t="s">
        <v>124</v>
      </c>
      <c r="E50" s="32">
        <v>4209</v>
      </c>
    </row>
    <row r="51" spans="1:5">
      <c r="A51" s="51" t="s">
        <v>125</v>
      </c>
      <c r="B51" s="51" t="s">
        <v>126</v>
      </c>
      <c r="C51" s="52" t="s">
        <v>127</v>
      </c>
      <c r="D51" s="53" t="s">
        <v>128</v>
      </c>
      <c r="E51" s="32">
        <v>3203</v>
      </c>
    </row>
    <row r="52" spans="1:5" ht="33">
      <c r="A52" s="32" t="s">
        <v>58</v>
      </c>
      <c r="B52" s="32" t="s">
        <v>129</v>
      </c>
      <c r="C52" s="32" t="s">
        <v>130</v>
      </c>
      <c r="D52" s="37" t="s">
        <v>131</v>
      </c>
      <c r="E52" s="32" t="s">
        <v>132</v>
      </c>
    </row>
    <row r="53" spans="1:5" ht="66">
      <c r="A53" s="54" t="s">
        <v>133</v>
      </c>
      <c r="B53" s="54" t="s">
        <v>134</v>
      </c>
      <c r="C53" s="55" t="s">
        <v>135</v>
      </c>
      <c r="D53" s="56" t="s">
        <v>136</v>
      </c>
      <c r="E53" s="39" t="s">
        <v>137</v>
      </c>
    </row>
    <row r="54" spans="1:5">
      <c r="A54" s="41" t="s">
        <v>138</v>
      </c>
      <c r="B54" s="43" t="s">
        <v>139</v>
      </c>
      <c r="C54" s="39" t="s">
        <v>140</v>
      </c>
      <c r="D54" s="49" t="s">
        <v>141</v>
      </c>
      <c r="E54" s="39">
        <v>3312</v>
      </c>
    </row>
    <row r="55" spans="1:5">
      <c r="A55" s="32" t="s">
        <v>73</v>
      </c>
      <c r="B55" s="44"/>
      <c r="C55" s="33" t="s">
        <v>142</v>
      </c>
      <c r="D55" s="34" t="s">
        <v>143</v>
      </c>
      <c r="E55" s="32">
        <v>3832</v>
      </c>
    </row>
    <row r="56" spans="1:5">
      <c r="A56" s="32" t="s">
        <v>69</v>
      </c>
      <c r="B56" s="45"/>
      <c r="C56" s="33" t="s">
        <v>144</v>
      </c>
      <c r="D56" s="34" t="s">
        <v>145</v>
      </c>
      <c r="E56" s="32">
        <v>3420</v>
      </c>
    </row>
    <row r="57" spans="1:5" ht="33">
      <c r="A57" s="51" t="s">
        <v>146</v>
      </c>
      <c r="B57" s="51" t="s">
        <v>147</v>
      </c>
      <c r="C57" s="51" t="s">
        <v>148</v>
      </c>
      <c r="D57" s="53" t="s">
        <v>149</v>
      </c>
      <c r="E57" s="32">
        <v>3505240</v>
      </c>
    </row>
    <row r="58" spans="1:5">
      <c r="A58" s="32" t="s">
        <v>69</v>
      </c>
      <c r="B58" s="43" t="s">
        <v>150</v>
      </c>
      <c r="C58" s="32" t="s">
        <v>151</v>
      </c>
      <c r="D58" s="37" t="s">
        <v>152</v>
      </c>
      <c r="E58" s="32">
        <v>3415</v>
      </c>
    </row>
    <row r="59" spans="1:5">
      <c r="A59" s="32" t="s">
        <v>73</v>
      </c>
      <c r="B59" s="44"/>
      <c r="C59" s="32" t="s">
        <v>142</v>
      </c>
      <c r="D59" s="37" t="s">
        <v>143</v>
      </c>
      <c r="E59" s="32">
        <v>3832</v>
      </c>
    </row>
    <row r="60" spans="1:5">
      <c r="A60" s="41" t="s">
        <v>153</v>
      </c>
      <c r="B60" s="44"/>
      <c r="C60" s="32" t="s">
        <v>154</v>
      </c>
      <c r="D60" s="37" t="s">
        <v>155</v>
      </c>
      <c r="E60" s="32">
        <v>4133</v>
      </c>
    </row>
    <row r="61" spans="1:5">
      <c r="A61" s="42"/>
      <c r="B61" s="45"/>
      <c r="C61" s="32" t="s">
        <v>156</v>
      </c>
      <c r="D61" s="37" t="s">
        <v>157</v>
      </c>
      <c r="E61" s="32">
        <v>3312</v>
      </c>
    </row>
    <row r="62" spans="1:5">
      <c r="A62" s="54" t="s">
        <v>158</v>
      </c>
      <c r="B62" s="54" t="s">
        <v>159</v>
      </c>
      <c r="C62" s="51" t="s">
        <v>160</v>
      </c>
      <c r="D62" s="53" t="s">
        <v>161</v>
      </c>
      <c r="E62" s="32">
        <v>3311</v>
      </c>
    </row>
    <row r="63" spans="1:5" ht="49.5">
      <c r="A63" s="57"/>
      <c r="B63" s="57"/>
      <c r="C63" s="51" t="s">
        <v>162</v>
      </c>
      <c r="D63" s="53" t="s">
        <v>163</v>
      </c>
      <c r="E63" s="32" t="s">
        <v>164</v>
      </c>
    </row>
    <row r="64" spans="1:5">
      <c r="A64" s="32" t="s">
        <v>165</v>
      </c>
      <c r="B64" s="32" t="s">
        <v>166</v>
      </c>
      <c r="C64" s="32" t="s">
        <v>167</v>
      </c>
      <c r="D64" s="34" t="s">
        <v>168</v>
      </c>
      <c r="E64" s="32">
        <v>3412</v>
      </c>
    </row>
    <row r="65" spans="1:5">
      <c r="A65" s="54" t="s">
        <v>62</v>
      </c>
      <c r="B65" s="58" t="s">
        <v>169</v>
      </c>
      <c r="C65" s="59" t="s">
        <v>170</v>
      </c>
      <c r="D65" s="60" t="s">
        <v>171</v>
      </c>
      <c r="E65" s="39">
        <v>4223</v>
      </c>
    </row>
    <row r="66" spans="1:5">
      <c r="A66" s="41" t="s">
        <v>62</v>
      </c>
      <c r="B66" s="41" t="s">
        <v>172</v>
      </c>
      <c r="C66" s="39" t="s">
        <v>173</v>
      </c>
      <c r="D66" s="50" t="s">
        <v>174</v>
      </c>
      <c r="E66" s="39">
        <v>4223</v>
      </c>
    </row>
    <row r="67" spans="1:5">
      <c r="A67" s="51" t="s">
        <v>175</v>
      </c>
      <c r="B67" s="51" t="s">
        <v>176</v>
      </c>
      <c r="C67" s="51" t="s">
        <v>177</v>
      </c>
      <c r="D67" s="61" t="s">
        <v>178</v>
      </c>
      <c r="E67" s="32">
        <v>3921</v>
      </c>
    </row>
    <row r="68" spans="1:5">
      <c r="A68" s="32" t="s">
        <v>179</v>
      </c>
      <c r="B68" s="32" t="s">
        <v>180</v>
      </c>
      <c r="C68" s="33" t="s">
        <v>181</v>
      </c>
      <c r="D68" s="34" t="s">
        <v>182</v>
      </c>
      <c r="E68" s="32">
        <v>3120</v>
      </c>
    </row>
    <row r="69" spans="1:5">
      <c r="A69" s="51" t="s">
        <v>183</v>
      </c>
      <c r="B69" s="51" t="s">
        <v>184</v>
      </c>
      <c r="C69" s="51" t="s">
        <v>185</v>
      </c>
      <c r="D69" s="61" t="s">
        <v>186</v>
      </c>
      <c r="E69" s="32">
        <v>3104</v>
      </c>
    </row>
    <row r="70" spans="1:5">
      <c r="A70" s="32" t="s">
        <v>187</v>
      </c>
      <c r="B70" s="32" t="s">
        <v>188</v>
      </c>
      <c r="C70" s="32" t="s">
        <v>189</v>
      </c>
      <c r="D70" s="34" t="s">
        <v>190</v>
      </c>
      <c r="E70" s="32">
        <v>3135</v>
      </c>
    </row>
    <row r="71" spans="1:5" ht="33">
      <c r="A71" s="54" t="s">
        <v>191</v>
      </c>
      <c r="B71" s="51" t="s">
        <v>192</v>
      </c>
      <c r="C71" s="55" t="s">
        <v>193</v>
      </c>
      <c r="D71" s="56" t="s">
        <v>194</v>
      </c>
      <c r="E71" s="39" t="s">
        <v>195</v>
      </c>
    </row>
    <row r="72" spans="1:5">
      <c r="A72" s="57"/>
      <c r="B72" s="51" t="s">
        <v>196</v>
      </c>
      <c r="C72" s="62"/>
      <c r="D72" s="63"/>
      <c r="E72" s="40"/>
    </row>
    <row r="73" spans="1:5">
      <c r="A73" s="41" t="s">
        <v>197</v>
      </c>
      <c r="B73" s="41" t="s">
        <v>198</v>
      </c>
      <c r="C73" s="32" t="s">
        <v>199</v>
      </c>
      <c r="D73" s="34" t="s">
        <v>200</v>
      </c>
      <c r="E73" s="32">
        <v>3207</v>
      </c>
    </row>
    <row r="74" spans="1:5">
      <c r="A74" s="42"/>
      <c r="B74" s="42"/>
      <c r="C74" s="32" t="s">
        <v>201</v>
      </c>
      <c r="D74" s="34" t="s">
        <v>202</v>
      </c>
      <c r="E74" s="32">
        <v>3210</v>
      </c>
    </row>
    <row r="75" spans="1:5" ht="33">
      <c r="A75" s="51" t="s">
        <v>59</v>
      </c>
      <c r="B75" s="51" t="s">
        <v>203</v>
      </c>
      <c r="C75" s="51" t="s">
        <v>204</v>
      </c>
      <c r="D75" s="61" t="s">
        <v>205</v>
      </c>
      <c r="E75" s="32">
        <v>3942</v>
      </c>
    </row>
    <row r="76" spans="1:5">
      <c r="A76" s="32" t="s">
        <v>206</v>
      </c>
      <c r="B76" s="32" t="s">
        <v>207</v>
      </c>
      <c r="C76" s="33" t="s">
        <v>208</v>
      </c>
      <c r="D76" s="34" t="s">
        <v>209</v>
      </c>
      <c r="E76" s="33">
        <v>4131</v>
      </c>
    </row>
    <row r="77" spans="1:5" ht="33">
      <c r="A77" s="51" t="s">
        <v>210</v>
      </c>
      <c r="B77" s="51" t="s">
        <v>24</v>
      </c>
      <c r="C77" s="51" t="s">
        <v>211</v>
      </c>
      <c r="D77" s="64" t="s">
        <v>212</v>
      </c>
      <c r="E77" s="35">
        <v>3324</v>
      </c>
    </row>
    <row r="81" spans="1:3">
      <c r="A81" s="65" t="s">
        <v>21</v>
      </c>
    </row>
    <row r="82" spans="1:3">
      <c r="A82" s="51" t="s">
        <v>119</v>
      </c>
      <c r="B82">
        <v>1</v>
      </c>
      <c r="C82" s="68" t="s">
        <v>22</v>
      </c>
    </row>
    <row r="83" spans="1:3">
      <c r="A83" s="32" t="s">
        <v>122</v>
      </c>
      <c r="B83">
        <v>2</v>
      </c>
      <c r="C83" s="69" t="s">
        <v>219</v>
      </c>
    </row>
    <row r="84" spans="1:3">
      <c r="A84" s="51" t="s">
        <v>126</v>
      </c>
      <c r="B84">
        <v>3</v>
      </c>
      <c r="C84" t="s">
        <v>220</v>
      </c>
    </row>
    <row r="85" spans="1:3">
      <c r="A85" s="32" t="s">
        <v>129</v>
      </c>
      <c r="B85">
        <v>4</v>
      </c>
      <c r="C85" s="70" t="s">
        <v>129</v>
      </c>
    </row>
    <row r="86" spans="1:3">
      <c r="A86" s="54" t="s">
        <v>134</v>
      </c>
      <c r="B86">
        <v>5</v>
      </c>
      <c r="C86" s="66" t="s">
        <v>221</v>
      </c>
    </row>
    <row r="87" spans="1:3">
      <c r="A87" s="43" t="s">
        <v>139</v>
      </c>
      <c r="B87">
        <v>6</v>
      </c>
      <c r="C87" s="71" t="s">
        <v>180</v>
      </c>
    </row>
    <row r="88" spans="1:3">
      <c r="A88" s="51" t="s">
        <v>147</v>
      </c>
      <c r="B88">
        <v>7</v>
      </c>
      <c r="C88" s="72" t="s">
        <v>222</v>
      </c>
    </row>
    <row r="89" spans="1:3">
      <c r="A89" s="43" t="s">
        <v>150</v>
      </c>
      <c r="B89">
        <v>8</v>
      </c>
      <c r="C89" s="73" t="s">
        <v>24</v>
      </c>
    </row>
    <row r="90" spans="1:3">
      <c r="A90" s="54" t="s">
        <v>159</v>
      </c>
      <c r="B90">
        <v>9</v>
      </c>
      <c r="C90" s="74" t="s">
        <v>223</v>
      </c>
    </row>
    <row r="91" spans="1:3">
      <c r="A91" s="32" t="s">
        <v>166</v>
      </c>
      <c r="B91">
        <v>10</v>
      </c>
      <c r="C91" t="s">
        <v>224</v>
      </c>
    </row>
    <row r="92" spans="1:3">
      <c r="A92" s="58" t="s">
        <v>169</v>
      </c>
      <c r="B92">
        <v>11</v>
      </c>
      <c r="C92" t="s">
        <v>23</v>
      </c>
    </row>
    <row r="93" spans="1:3">
      <c r="A93" s="41" t="s">
        <v>172</v>
      </c>
      <c r="B93">
        <v>12</v>
      </c>
      <c r="C93" t="s">
        <v>172</v>
      </c>
    </row>
    <row r="94" spans="1:3">
      <c r="A94" s="51" t="s">
        <v>176</v>
      </c>
      <c r="B94">
        <v>13</v>
      </c>
      <c r="C94" t="s">
        <v>225</v>
      </c>
    </row>
    <row r="95" spans="1:3">
      <c r="A95" s="32" t="s">
        <v>180</v>
      </c>
      <c r="B95">
        <v>14</v>
      </c>
      <c r="C95" t="s">
        <v>25</v>
      </c>
    </row>
    <row r="96" spans="1:3">
      <c r="A96" s="51" t="s">
        <v>184</v>
      </c>
      <c r="B96">
        <v>15</v>
      </c>
      <c r="C96" t="s">
        <v>226</v>
      </c>
    </row>
    <row r="97" spans="1:3">
      <c r="A97" s="32" t="s">
        <v>188</v>
      </c>
      <c r="B97">
        <v>16</v>
      </c>
      <c r="C97" t="s">
        <v>227</v>
      </c>
    </row>
    <row r="98" spans="1:3">
      <c r="A98" s="51" t="s">
        <v>192</v>
      </c>
      <c r="B98">
        <v>17</v>
      </c>
      <c r="C98" t="s">
        <v>228</v>
      </c>
    </row>
    <row r="99" spans="1:3">
      <c r="A99" s="51" t="s">
        <v>196</v>
      </c>
      <c r="B99">
        <v>18</v>
      </c>
      <c r="C99" t="s">
        <v>229</v>
      </c>
    </row>
    <row r="100" spans="1:3">
      <c r="A100" s="41" t="s">
        <v>213</v>
      </c>
      <c r="B100">
        <v>19</v>
      </c>
      <c r="C100" t="s">
        <v>230</v>
      </c>
    </row>
    <row r="101" spans="1:3">
      <c r="A101" s="51" t="s">
        <v>203</v>
      </c>
      <c r="B101">
        <v>20</v>
      </c>
    </row>
    <row r="102" spans="1:3">
      <c r="A102" s="32" t="s">
        <v>207</v>
      </c>
      <c r="B102">
        <v>21</v>
      </c>
    </row>
    <row r="103" spans="1:3">
      <c r="A103" s="51" t="s">
        <v>24</v>
      </c>
      <c r="B103">
        <v>22</v>
      </c>
    </row>
  </sheetData>
  <sheetProtection selectLockedCells="1" selectUnlockedCells="1"/>
  <customSheetViews>
    <customSheetView guid="{70BCCCD0-0555-4A3F-B704-23175ACFFA82}" state="hidden">
      <selection activeCell="C12" sqref="C12"/>
      <pageMargins left="0.7" right="0.7" top="0.75" bottom="0.75" header="0.3" footer="0.3"/>
      <pageSetup orientation="portrait" r:id="rId1"/>
    </customSheetView>
  </customSheetViews>
  <mergeCells count="4">
    <mergeCell ref="A10:A13"/>
    <mergeCell ref="A14:A18"/>
    <mergeCell ref="A19:A29"/>
    <mergeCell ref="A47:E47"/>
  </mergeCells>
  <hyperlinks>
    <hyperlink ref="D51" r:id="rId2" xr:uid="{00000000-0004-0000-0700-000000000000}"/>
    <hyperlink ref="D52" r:id="rId3" display="lacosta@minvivienda.gov.co" xr:uid="{00000000-0004-0000-0700-000001000000}"/>
    <hyperlink ref="D62" r:id="rId4" xr:uid="{00000000-0004-0000-0700-000002000000}"/>
    <hyperlink ref="D63" r:id="rId5" xr:uid="{00000000-0004-0000-0700-000003000000}"/>
    <hyperlink ref="D64" r:id="rId6" xr:uid="{00000000-0004-0000-0700-000004000000}"/>
    <hyperlink ref="D66" r:id="rId7" xr:uid="{00000000-0004-0000-0700-000005000000}"/>
    <hyperlink ref="D67" r:id="rId8" xr:uid="{00000000-0004-0000-0700-000006000000}"/>
    <hyperlink ref="D69" r:id="rId9" xr:uid="{00000000-0004-0000-0700-000007000000}"/>
    <hyperlink ref="D74" r:id="rId10" xr:uid="{00000000-0004-0000-0700-000008000000}"/>
    <hyperlink ref="D71" r:id="rId11" display="jcardenas@minvivienda.gov.co" xr:uid="{00000000-0004-0000-0700-000009000000}"/>
    <hyperlink ref="D54" r:id="rId12" xr:uid="{00000000-0004-0000-0700-00000A000000}"/>
    <hyperlink ref="D68" r:id="rId13" xr:uid="{00000000-0004-0000-0700-00000B000000}"/>
    <hyperlink ref="D70" r:id="rId14" xr:uid="{00000000-0004-0000-0700-00000C000000}"/>
    <hyperlink ref="D65" r:id="rId15" xr:uid="{00000000-0004-0000-0700-00000D000000}"/>
    <hyperlink ref="D73" r:id="rId16" xr:uid="{00000000-0004-0000-0700-00000E000000}"/>
    <hyperlink ref="D75" r:id="rId17" xr:uid="{00000000-0004-0000-0700-00000F000000}"/>
    <hyperlink ref="D59" r:id="rId18" xr:uid="{00000000-0004-0000-0700-000010000000}"/>
    <hyperlink ref="D55" r:id="rId19" xr:uid="{00000000-0004-0000-0700-000011000000}"/>
    <hyperlink ref="D56" r:id="rId20" xr:uid="{00000000-0004-0000-0700-000012000000}"/>
    <hyperlink ref="D76" r:id="rId21" xr:uid="{00000000-0004-0000-0700-000013000000}"/>
    <hyperlink ref="D60" r:id="rId22" xr:uid="{00000000-0004-0000-0700-000014000000}"/>
    <hyperlink ref="D77" r:id="rId23" display="jcardenas@minvivienda.gov.co" xr:uid="{00000000-0004-0000-0700-000015000000}"/>
  </hyperlinks>
  <pageMargins left="0.7" right="0.7" top="0.75" bottom="0.75" header="0.3" footer="0.3"/>
  <pageSetup orientation="portrait" r:id="rId2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A1:Z166"/>
  <sheetViews>
    <sheetView topLeftCell="A91" zoomScaleNormal="100" workbookViewId="0">
      <selection activeCell="B95" sqref="B95"/>
    </sheetView>
  </sheetViews>
  <sheetFormatPr baseColWidth="10" defaultRowHeight="14.5"/>
  <cols>
    <col min="1" max="1" width="57.54296875" bestFit="1" customWidth="1"/>
    <col min="2" max="2" width="96.7265625" customWidth="1"/>
    <col min="3" max="3" width="31.453125" customWidth="1"/>
    <col min="4" max="4" width="12" customWidth="1"/>
    <col min="5" max="5" width="18.1796875" customWidth="1"/>
    <col min="7" max="7" width="23.26953125" bestFit="1" customWidth="1"/>
    <col min="8" max="8" width="48.453125" bestFit="1" customWidth="1"/>
    <col min="9" max="9" width="25.453125" bestFit="1" customWidth="1"/>
    <col min="10" max="10" width="37.453125" bestFit="1" customWidth="1"/>
    <col min="11" max="11" width="19" bestFit="1" customWidth="1"/>
    <col min="12" max="12" width="25.26953125" bestFit="1" customWidth="1"/>
    <col min="13" max="13" width="60.453125" bestFit="1" customWidth="1"/>
    <col min="14" max="14" width="37.453125" bestFit="1" customWidth="1"/>
    <col min="15" max="15" width="25.7265625" bestFit="1" customWidth="1"/>
    <col min="16" max="16" width="44.81640625" bestFit="1" customWidth="1"/>
    <col min="17" max="17" width="37" bestFit="1" customWidth="1"/>
    <col min="18" max="18" width="38.1796875" bestFit="1" customWidth="1"/>
    <col min="19" max="19" width="22.26953125" bestFit="1" customWidth="1"/>
    <col min="20" max="20" width="40.1796875" bestFit="1" customWidth="1"/>
    <col min="21" max="21" width="34.1796875" bestFit="1" customWidth="1"/>
    <col min="22" max="22" width="37.453125" bestFit="1" customWidth="1"/>
    <col min="23" max="23" width="52.453125" bestFit="1" customWidth="1"/>
    <col min="24" max="24" width="95.26953125" bestFit="1" customWidth="1"/>
    <col min="25" max="25" width="66.54296875" bestFit="1" customWidth="1"/>
  </cols>
  <sheetData>
    <row r="1" spans="1:25">
      <c r="A1" s="164" t="s">
        <v>22</v>
      </c>
      <c r="B1" s="164" t="s">
        <v>233</v>
      </c>
      <c r="C1" s="164">
        <v>1</v>
      </c>
      <c r="D1" t="s">
        <v>231</v>
      </c>
      <c r="E1" s="75" t="s">
        <v>232</v>
      </c>
      <c r="G1" s="210" t="s">
        <v>62</v>
      </c>
      <c r="H1" s="210" t="s">
        <v>60</v>
      </c>
      <c r="I1" s="210" t="s">
        <v>1608</v>
      </c>
      <c r="J1" s="210" t="s">
        <v>58</v>
      </c>
      <c r="K1" s="210" t="s">
        <v>1605</v>
      </c>
      <c r="L1" s="210" t="s">
        <v>84</v>
      </c>
      <c r="M1" s="210" t="s">
        <v>61</v>
      </c>
      <c r="N1" s="210" t="s">
        <v>85</v>
      </c>
      <c r="O1" s="210" t="s">
        <v>78</v>
      </c>
      <c r="P1" s="210" t="s">
        <v>197</v>
      </c>
      <c r="Q1" s="210" t="s">
        <v>242</v>
      </c>
      <c r="R1" s="210" t="s">
        <v>62</v>
      </c>
      <c r="S1" s="210" t="s">
        <v>393</v>
      </c>
      <c r="T1" s="210" t="s">
        <v>210</v>
      </c>
      <c r="U1" s="210" t="s">
        <v>1163</v>
      </c>
      <c r="V1" s="210" t="s">
        <v>85</v>
      </c>
      <c r="W1" s="210" t="s">
        <v>251</v>
      </c>
      <c r="X1" s="210" t="s">
        <v>1180</v>
      </c>
      <c r="Y1" s="210" t="s">
        <v>69</v>
      </c>
    </row>
    <row r="2" spans="1:25">
      <c r="A2" s="164" t="s">
        <v>219</v>
      </c>
      <c r="B2" s="164" t="s">
        <v>381</v>
      </c>
      <c r="C2" s="164">
        <v>2</v>
      </c>
      <c r="D2">
        <v>1</v>
      </c>
      <c r="E2" s="75" t="s">
        <v>63</v>
      </c>
      <c r="G2" s="210" t="s">
        <v>63</v>
      </c>
      <c r="H2" s="210" t="s">
        <v>1161</v>
      </c>
      <c r="L2" s="210"/>
      <c r="M2" s="210" t="s">
        <v>1603</v>
      </c>
      <c r="O2" s="210"/>
      <c r="P2" s="210" t="s">
        <v>79</v>
      </c>
      <c r="Q2" s="210"/>
      <c r="R2" s="210" t="s">
        <v>64</v>
      </c>
      <c r="U2" s="210" t="s">
        <v>1164</v>
      </c>
      <c r="V2" s="210"/>
      <c r="W2" s="210" t="s">
        <v>66</v>
      </c>
      <c r="X2" s="210" t="s">
        <v>72</v>
      </c>
      <c r="Y2" s="210" t="s">
        <v>258</v>
      </c>
    </row>
    <row r="3" spans="1:25">
      <c r="A3" s="164" t="s">
        <v>220</v>
      </c>
      <c r="B3" s="164" t="s">
        <v>235</v>
      </c>
      <c r="C3" s="164">
        <v>3</v>
      </c>
      <c r="D3">
        <v>1</v>
      </c>
      <c r="E3" s="75" t="s">
        <v>62</v>
      </c>
      <c r="G3" s="67"/>
      <c r="H3" s="210" t="s">
        <v>1163</v>
      </c>
      <c r="M3" s="145"/>
      <c r="P3" s="210" t="s">
        <v>80</v>
      </c>
      <c r="R3" s="210" t="s">
        <v>65</v>
      </c>
      <c r="W3" s="210" t="s">
        <v>67</v>
      </c>
      <c r="X3" s="210" t="s">
        <v>1166</v>
      </c>
      <c r="Y3" s="210" t="s">
        <v>1185</v>
      </c>
    </row>
    <row r="4" spans="1:25">
      <c r="A4" s="164" t="s">
        <v>129</v>
      </c>
      <c r="B4" s="164" t="s">
        <v>1611</v>
      </c>
      <c r="C4" s="164">
        <v>4</v>
      </c>
      <c r="E4" s="67"/>
      <c r="G4">
        <v>1</v>
      </c>
      <c r="H4" s="210" t="s">
        <v>1164</v>
      </c>
      <c r="I4">
        <v>3</v>
      </c>
      <c r="J4">
        <v>4</v>
      </c>
      <c r="K4">
        <v>5</v>
      </c>
      <c r="L4">
        <v>6</v>
      </c>
      <c r="M4">
        <v>7</v>
      </c>
      <c r="N4">
        <v>8</v>
      </c>
      <c r="O4">
        <v>9</v>
      </c>
      <c r="P4" s="210" t="s">
        <v>81</v>
      </c>
      <c r="W4" s="210" t="s">
        <v>1371</v>
      </c>
      <c r="X4" s="210" t="s">
        <v>256</v>
      </c>
    </row>
    <row r="5" spans="1:25">
      <c r="A5" s="164" t="s">
        <v>221</v>
      </c>
      <c r="B5" s="164" t="s">
        <v>234</v>
      </c>
      <c r="C5" s="164">
        <v>5</v>
      </c>
      <c r="W5" s="210" t="s">
        <v>252</v>
      </c>
      <c r="X5" s="210" t="s">
        <v>1181</v>
      </c>
    </row>
    <row r="6" spans="1:25">
      <c r="A6" s="164" t="s">
        <v>180</v>
      </c>
      <c r="B6" s="164" t="s">
        <v>236</v>
      </c>
      <c r="C6" s="164">
        <v>6</v>
      </c>
      <c r="G6" s="67"/>
      <c r="H6">
        <v>2</v>
      </c>
      <c r="P6" s="67"/>
      <c r="W6" s="210" t="s">
        <v>68</v>
      </c>
      <c r="X6" s="210" t="s">
        <v>74</v>
      </c>
      <c r="Y6">
        <v>19</v>
      </c>
    </row>
    <row r="7" spans="1:25">
      <c r="A7" s="164" t="s">
        <v>222</v>
      </c>
      <c r="B7" s="164" t="s">
        <v>237</v>
      </c>
      <c r="C7" s="164">
        <v>7</v>
      </c>
      <c r="L7" s="67"/>
      <c r="Q7">
        <v>11</v>
      </c>
      <c r="R7">
        <v>12</v>
      </c>
      <c r="S7">
        <v>13</v>
      </c>
      <c r="T7">
        <v>14</v>
      </c>
      <c r="U7">
        <v>15</v>
      </c>
      <c r="V7">
        <v>16</v>
      </c>
      <c r="W7" s="210" t="s">
        <v>1177</v>
      </c>
      <c r="X7" s="210" t="s">
        <v>1182</v>
      </c>
    </row>
    <row r="8" spans="1:25">
      <c r="A8" s="164" t="s">
        <v>24</v>
      </c>
      <c r="B8" s="164" t="s">
        <v>238</v>
      </c>
      <c r="C8" s="164">
        <v>8</v>
      </c>
      <c r="G8" s="67"/>
      <c r="P8" s="67"/>
      <c r="W8" s="210" t="s">
        <v>1384</v>
      </c>
      <c r="X8" s="210" t="s">
        <v>1183</v>
      </c>
    </row>
    <row r="9" spans="1:25">
      <c r="A9" s="164" t="s">
        <v>223</v>
      </c>
      <c r="B9" s="164" t="s">
        <v>239</v>
      </c>
      <c r="C9" s="164">
        <v>9</v>
      </c>
      <c r="W9" s="210" t="s">
        <v>1178</v>
      </c>
      <c r="X9" s="210" t="s">
        <v>1184</v>
      </c>
    </row>
    <row r="10" spans="1:25">
      <c r="A10" s="164" t="s">
        <v>224</v>
      </c>
      <c r="B10" s="164" t="s">
        <v>241</v>
      </c>
      <c r="C10" s="164">
        <v>10</v>
      </c>
      <c r="L10" s="67"/>
      <c r="M10" s="67"/>
      <c r="S10" s="67"/>
      <c r="W10" s="210" t="s">
        <v>1389</v>
      </c>
      <c r="X10" s="210" t="s">
        <v>255</v>
      </c>
    </row>
    <row r="11" spans="1:25">
      <c r="A11" s="164" t="s">
        <v>23</v>
      </c>
      <c r="B11" s="164" t="s">
        <v>243</v>
      </c>
      <c r="C11" s="164">
        <v>11</v>
      </c>
      <c r="M11" s="67"/>
      <c r="N11" s="67"/>
      <c r="S11" s="67"/>
      <c r="W11" s="210" t="s">
        <v>589</v>
      </c>
    </row>
    <row r="12" spans="1:25">
      <c r="A12" s="164" t="s">
        <v>172</v>
      </c>
      <c r="B12" s="164" t="s">
        <v>244</v>
      </c>
      <c r="C12" s="164">
        <v>12</v>
      </c>
      <c r="N12" s="67"/>
      <c r="S12" s="67"/>
      <c r="X12">
        <v>18</v>
      </c>
    </row>
    <row r="13" spans="1:25">
      <c r="A13" s="164" t="s">
        <v>225</v>
      </c>
      <c r="B13" s="164" t="s">
        <v>245</v>
      </c>
      <c r="C13" s="164">
        <v>13</v>
      </c>
      <c r="H13" s="67"/>
      <c r="O13" s="67"/>
      <c r="W13">
        <v>17</v>
      </c>
    </row>
    <row r="14" spans="1:25">
      <c r="A14" s="164" t="s">
        <v>25</v>
      </c>
      <c r="B14" s="164" t="s">
        <v>246</v>
      </c>
      <c r="C14" s="164">
        <v>14</v>
      </c>
      <c r="O14" s="67"/>
      <c r="V14" s="67"/>
    </row>
    <row r="15" spans="1:25">
      <c r="A15" s="164" t="s">
        <v>226</v>
      </c>
      <c r="B15" s="164" t="s">
        <v>248</v>
      </c>
      <c r="C15" s="164">
        <v>15</v>
      </c>
      <c r="G15" s="67"/>
      <c r="O15" s="67"/>
      <c r="Q15" s="67"/>
      <c r="S15" s="67"/>
      <c r="V15" s="67"/>
      <c r="W15" s="67"/>
    </row>
    <row r="16" spans="1:25">
      <c r="A16" s="164" t="s">
        <v>227</v>
      </c>
      <c r="B16" s="164" t="s">
        <v>249</v>
      </c>
      <c r="C16" s="164">
        <v>16</v>
      </c>
      <c r="P16" s="67"/>
    </row>
    <row r="17" spans="1:26">
      <c r="A17" s="164" t="s">
        <v>228</v>
      </c>
      <c r="B17" s="164" t="s">
        <v>253</v>
      </c>
      <c r="C17" s="164">
        <v>17</v>
      </c>
      <c r="N17" s="67"/>
      <c r="X17" s="67"/>
    </row>
    <row r="18" spans="1:26">
      <c r="A18" s="164" t="s">
        <v>229</v>
      </c>
      <c r="B18" s="164" t="s">
        <v>254</v>
      </c>
      <c r="C18" s="164">
        <v>18</v>
      </c>
    </row>
    <row r="19" spans="1:26">
      <c r="A19" s="164" t="s">
        <v>230</v>
      </c>
      <c r="B19" s="164" t="s">
        <v>257</v>
      </c>
      <c r="C19" s="164">
        <v>19</v>
      </c>
      <c r="K19" s="67"/>
      <c r="N19" s="67"/>
      <c r="X19" s="67"/>
    </row>
    <row r="20" spans="1:26">
      <c r="N20" s="67"/>
      <c r="V20" s="67"/>
    </row>
    <row r="21" spans="1:26">
      <c r="C21" s="204"/>
      <c r="U21" s="67"/>
      <c r="Y21" s="67"/>
    </row>
    <row r="22" spans="1:26">
      <c r="A22" t="s">
        <v>69</v>
      </c>
      <c r="B22" t="s">
        <v>1588</v>
      </c>
      <c r="C22" s="204"/>
      <c r="U22" s="67"/>
      <c r="V22" s="67"/>
    </row>
    <row r="23" spans="1:26">
      <c r="A23" t="s">
        <v>258</v>
      </c>
      <c r="B23" t="s">
        <v>369</v>
      </c>
      <c r="C23" s="204"/>
      <c r="V23" s="67"/>
      <c r="W23" s="67"/>
    </row>
    <row r="24" spans="1:26">
      <c r="A24" t="s">
        <v>1185</v>
      </c>
      <c r="B24" t="s">
        <v>1582</v>
      </c>
      <c r="C24" s="204"/>
      <c r="F24" s="164" t="s">
        <v>427</v>
      </c>
      <c r="K24" s="67"/>
      <c r="X24" s="67"/>
    </row>
    <row r="25" spans="1:26">
      <c r="A25" t="s">
        <v>1180</v>
      </c>
      <c r="B25" t="s">
        <v>1586</v>
      </c>
      <c r="C25" s="204"/>
      <c r="F25" s="164" t="s">
        <v>891</v>
      </c>
    </row>
    <row r="26" spans="1:26">
      <c r="A26" t="s">
        <v>72</v>
      </c>
      <c r="B26" t="s">
        <v>353</v>
      </c>
      <c r="C26" s="204"/>
      <c r="F26" s="68"/>
    </row>
    <row r="27" spans="1:26">
      <c r="A27" t="s">
        <v>1166</v>
      </c>
      <c r="B27" t="s">
        <v>1587</v>
      </c>
      <c r="C27" s="204"/>
      <c r="F27" s="68"/>
    </row>
    <row r="28" spans="1:26">
      <c r="A28" t="s">
        <v>256</v>
      </c>
      <c r="B28" t="s">
        <v>362</v>
      </c>
      <c r="C28" s="204"/>
      <c r="F28" s="68"/>
    </row>
    <row r="29" spans="1:26">
      <c r="A29" t="s">
        <v>1181</v>
      </c>
      <c r="B29" t="s">
        <v>1585</v>
      </c>
      <c r="C29" s="204"/>
      <c r="L29" s="67"/>
      <c r="O29" s="67"/>
    </row>
    <row r="30" spans="1:26">
      <c r="A30" t="s">
        <v>74</v>
      </c>
      <c r="B30" t="s">
        <v>1589</v>
      </c>
      <c r="C30" s="204"/>
      <c r="Y30" s="67"/>
      <c r="Z30" s="67"/>
    </row>
    <row r="31" spans="1:26">
      <c r="A31" t="s">
        <v>1182</v>
      </c>
      <c r="B31" t="s">
        <v>1584</v>
      </c>
      <c r="C31" s="212"/>
      <c r="N31" s="67"/>
    </row>
    <row r="32" spans="1:26">
      <c r="A32" t="s">
        <v>1183</v>
      </c>
      <c r="B32" t="s">
        <v>1583</v>
      </c>
      <c r="C32" s="253" t="s">
        <v>1629</v>
      </c>
      <c r="E32" s="167"/>
      <c r="O32" s="67"/>
    </row>
    <row r="33" spans="1:25">
      <c r="A33" t="s">
        <v>1184</v>
      </c>
      <c r="B33" t="s">
        <v>1590</v>
      </c>
      <c r="C33" s="212"/>
      <c r="E33" s="167"/>
      <c r="P33" s="67"/>
      <c r="W33" s="67"/>
    </row>
    <row r="34" spans="1:25" ht="17.25" customHeight="1">
      <c r="A34" t="s">
        <v>251</v>
      </c>
      <c r="B34" t="s">
        <v>331</v>
      </c>
      <c r="C34" s="252" t="s">
        <v>589</v>
      </c>
      <c r="E34" s="167"/>
      <c r="J34" s="67"/>
      <c r="P34" s="67"/>
      <c r="Y34" s="67"/>
    </row>
    <row r="35" spans="1:25">
      <c r="A35" t="s">
        <v>66</v>
      </c>
      <c r="B35" t="s">
        <v>1591</v>
      </c>
      <c r="C35" s="212"/>
      <c r="E35" s="167"/>
      <c r="K35" s="67"/>
    </row>
    <row r="36" spans="1:25">
      <c r="A36" t="s">
        <v>67</v>
      </c>
      <c r="B36" t="s">
        <v>329</v>
      </c>
      <c r="C36" s="212"/>
      <c r="O36" s="67"/>
    </row>
    <row r="37" spans="1:25">
      <c r="A37" t="s">
        <v>1371</v>
      </c>
      <c r="B37" t="s">
        <v>1592</v>
      </c>
      <c r="C37" s="213"/>
      <c r="L37" s="67"/>
    </row>
    <row r="38" spans="1:25">
      <c r="A38" t="s">
        <v>252</v>
      </c>
      <c r="B38" t="s">
        <v>340</v>
      </c>
      <c r="C38" s="214"/>
      <c r="P38" s="67"/>
    </row>
    <row r="39" spans="1:25">
      <c r="A39" t="s">
        <v>68</v>
      </c>
      <c r="B39" t="s">
        <v>350</v>
      </c>
      <c r="C39" s="213"/>
      <c r="F39" s="166"/>
      <c r="J39" s="67"/>
      <c r="P39" s="67"/>
    </row>
    <row r="40" spans="1:25">
      <c r="A40" t="s">
        <v>1177</v>
      </c>
      <c r="B40" t="s">
        <v>1593</v>
      </c>
      <c r="C40" s="214"/>
      <c r="F40" s="166"/>
      <c r="N40" s="67"/>
      <c r="P40" s="67"/>
      <c r="W40" s="67"/>
      <c r="Y40" s="67"/>
    </row>
    <row r="41" spans="1:25">
      <c r="A41" t="s">
        <v>1384</v>
      </c>
      <c r="B41" t="s">
        <v>1594</v>
      </c>
      <c r="C41" s="214"/>
      <c r="F41" s="166"/>
      <c r="J41" s="67"/>
      <c r="P41" s="67"/>
    </row>
    <row r="42" spans="1:25">
      <c r="A42" t="s">
        <v>1178</v>
      </c>
      <c r="B42" t="s">
        <v>1595</v>
      </c>
      <c r="C42" s="214"/>
      <c r="F42" s="166" t="s">
        <v>1166</v>
      </c>
      <c r="L42" s="67"/>
      <c r="P42" s="67"/>
      <c r="Y42" s="67"/>
    </row>
    <row r="43" spans="1:25">
      <c r="A43" t="s">
        <v>1179</v>
      </c>
      <c r="B43" t="s">
        <v>1596</v>
      </c>
      <c r="C43" s="213"/>
      <c r="F43" s="166"/>
      <c r="J43" s="67"/>
      <c r="P43" s="67"/>
      <c r="X43" s="67"/>
      <c r="Y43" s="67"/>
    </row>
    <row r="44" spans="1:25">
      <c r="A44" t="s">
        <v>1163</v>
      </c>
      <c r="B44" t="s">
        <v>1579</v>
      </c>
      <c r="C44" s="213"/>
      <c r="F44" s="166"/>
      <c r="L44" s="67"/>
    </row>
    <row r="45" spans="1:25">
      <c r="A45" t="s">
        <v>1164</v>
      </c>
      <c r="B45" t="s">
        <v>1580</v>
      </c>
      <c r="C45" s="214"/>
      <c r="F45" s="166"/>
      <c r="N45" s="67"/>
    </row>
    <row r="46" spans="1:25">
      <c r="A46" t="s">
        <v>210</v>
      </c>
      <c r="B46" t="s">
        <v>1598</v>
      </c>
      <c r="C46" s="214"/>
      <c r="F46" s="166"/>
      <c r="L46" s="67"/>
    </row>
    <row r="47" spans="1:25">
      <c r="A47" t="s">
        <v>393</v>
      </c>
      <c r="B47" t="s">
        <v>1599</v>
      </c>
      <c r="C47" s="215"/>
      <c r="F47" s="166"/>
      <c r="N47" s="67"/>
    </row>
    <row r="48" spans="1:25" ht="24">
      <c r="A48" t="s">
        <v>62</v>
      </c>
      <c r="B48" t="s">
        <v>295</v>
      </c>
      <c r="C48" s="252" t="s">
        <v>255</v>
      </c>
      <c r="F48" s="166"/>
      <c r="Y48" s="67"/>
    </row>
    <row r="49" spans="1:24">
      <c r="A49" t="s">
        <v>64</v>
      </c>
      <c r="B49" t="s">
        <v>324</v>
      </c>
      <c r="C49" s="214"/>
      <c r="N49" s="67"/>
      <c r="X49" s="67"/>
    </row>
    <row r="50" spans="1:24">
      <c r="A50" t="s">
        <v>65</v>
      </c>
      <c r="B50" t="s">
        <v>1600</v>
      </c>
      <c r="C50" s="214"/>
    </row>
    <row r="51" spans="1:24">
      <c r="A51" t="s">
        <v>242</v>
      </c>
      <c r="B51" t="s">
        <v>315</v>
      </c>
      <c r="C51" s="214"/>
      <c r="N51" s="67"/>
      <c r="W51" s="67"/>
    </row>
    <row r="52" spans="1:24">
      <c r="A52" t="s">
        <v>197</v>
      </c>
      <c r="B52" t="s">
        <v>1601</v>
      </c>
      <c r="C52" s="213"/>
      <c r="W52" s="67"/>
    </row>
    <row r="53" spans="1:24">
      <c r="A53" t="s">
        <v>79</v>
      </c>
      <c r="B53" t="s">
        <v>313</v>
      </c>
      <c r="C53" s="214"/>
    </row>
    <row r="54" spans="1:24">
      <c r="A54" t="s">
        <v>80</v>
      </c>
      <c r="B54" t="s">
        <v>1578</v>
      </c>
      <c r="C54" s="214"/>
    </row>
    <row r="55" spans="1:24">
      <c r="A55" t="s">
        <v>81</v>
      </c>
      <c r="B55" t="s">
        <v>309</v>
      </c>
      <c r="C55" s="214"/>
      <c r="K55" s="159"/>
    </row>
    <row r="56" spans="1:24">
      <c r="A56" t="s">
        <v>78</v>
      </c>
      <c r="B56" t="s">
        <v>304</v>
      </c>
      <c r="C56" s="214"/>
      <c r="K56" s="159"/>
      <c r="X56" s="67"/>
    </row>
    <row r="57" spans="1:24">
      <c r="A57" t="s">
        <v>85</v>
      </c>
      <c r="B57" t="s">
        <v>1597</v>
      </c>
      <c r="C57" s="214"/>
      <c r="K57" s="159"/>
    </row>
    <row r="58" spans="1:24">
      <c r="A58" t="s">
        <v>61</v>
      </c>
      <c r="B58" t="s">
        <v>1602</v>
      </c>
      <c r="C58" s="252" t="s">
        <v>77</v>
      </c>
      <c r="K58" s="159"/>
    </row>
    <row r="59" spans="1:24">
      <c r="A59" t="s">
        <v>1603</v>
      </c>
      <c r="B59" t="s">
        <v>1604</v>
      </c>
      <c r="C59" s="214"/>
      <c r="K59" s="159"/>
      <c r="W59" s="67"/>
    </row>
    <row r="60" spans="1:24">
      <c r="A60" t="s">
        <v>84</v>
      </c>
      <c r="B60" t="s">
        <v>296</v>
      </c>
      <c r="C60" s="214"/>
      <c r="K60" s="159"/>
      <c r="W60" s="67"/>
    </row>
    <row r="61" spans="1:24">
      <c r="A61" t="s">
        <v>83</v>
      </c>
      <c r="B61" t="s">
        <v>1606</v>
      </c>
      <c r="C61" s="214"/>
      <c r="K61" s="159"/>
    </row>
    <row r="62" spans="1:24">
      <c r="A62" t="s">
        <v>58</v>
      </c>
      <c r="B62" t="s">
        <v>1607</v>
      </c>
      <c r="C62" s="214"/>
      <c r="K62" s="159"/>
      <c r="X62" s="67"/>
    </row>
    <row r="63" spans="1:24">
      <c r="A63" t="s">
        <v>59</v>
      </c>
      <c r="B63" t="s">
        <v>1609</v>
      </c>
      <c r="C63" s="214"/>
      <c r="K63" s="159"/>
    </row>
    <row r="64" spans="1:24">
      <c r="A64" t="s">
        <v>60</v>
      </c>
      <c r="B64" t="s">
        <v>1610</v>
      </c>
      <c r="C64" s="214"/>
      <c r="K64" s="161"/>
    </row>
    <row r="65" spans="1:24">
      <c r="A65" t="s">
        <v>1161</v>
      </c>
      <c r="B65" t="s">
        <v>1581</v>
      </c>
      <c r="C65" s="215"/>
      <c r="K65" s="161"/>
      <c r="X65" s="67"/>
    </row>
    <row r="66" spans="1:24">
      <c r="A66" t="s">
        <v>63</v>
      </c>
      <c r="B66" t="s">
        <v>294</v>
      </c>
      <c r="C66" s="215"/>
      <c r="K66" s="161"/>
      <c r="X66" s="67"/>
    </row>
    <row r="67" spans="1:24">
      <c r="A67" s="251"/>
      <c r="C67" s="214"/>
      <c r="K67" s="161"/>
      <c r="X67" s="67"/>
    </row>
    <row r="68" spans="1:24">
      <c r="C68" s="214"/>
      <c r="K68" s="161"/>
      <c r="X68" s="67"/>
    </row>
    <row r="69" spans="1:24">
      <c r="C69" s="198"/>
      <c r="K69" s="161"/>
      <c r="X69" s="67"/>
    </row>
    <row r="70" spans="1:24">
      <c r="C70" s="198"/>
      <c r="K70" s="161"/>
      <c r="X70" s="67"/>
    </row>
    <row r="71" spans="1:24">
      <c r="C71" s="198"/>
      <c r="K71" s="161"/>
      <c r="X71" s="67"/>
    </row>
    <row r="72" spans="1:24">
      <c r="C72" s="198"/>
      <c r="K72" s="161"/>
    </row>
    <row r="73" spans="1:24" ht="16">
      <c r="A73" s="162" t="s">
        <v>34</v>
      </c>
      <c r="C73" s="201"/>
      <c r="K73" s="161"/>
    </row>
    <row r="74" spans="1:24" ht="16">
      <c r="A74" s="163" t="s">
        <v>97</v>
      </c>
      <c r="C74" s="198"/>
      <c r="K74" s="161"/>
    </row>
    <row r="75" spans="1:24" ht="16">
      <c r="A75" s="163" t="s">
        <v>35</v>
      </c>
      <c r="C75" s="198"/>
      <c r="K75" s="161"/>
    </row>
    <row r="76" spans="1:24" ht="16">
      <c r="A76" s="163" t="s">
        <v>36</v>
      </c>
      <c r="C76" s="198"/>
      <c r="K76" s="161"/>
      <c r="W76" s="67"/>
    </row>
    <row r="77" spans="1:24" ht="16">
      <c r="A77" s="163" t="s">
        <v>37</v>
      </c>
      <c r="C77" s="198"/>
      <c r="K77" s="161"/>
    </row>
    <row r="78" spans="1:24" ht="16">
      <c r="A78" s="163" t="s">
        <v>38</v>
      </c>
      <c r="K78" s="161"/>
    </row>
    <row r="79" spans="1:24" ht="16">
      <c r="A79" s="163" t="s">
        <v>39</v>
      </c>
      <c r="K79" s="161"/>
      <c r="W79" s="67"/>
    </row>
    <row r="80" spans="1:24" ht="16">
      <c r="A80" s="163" t="s">
        <v>40</v>
      </c>
      <c r="K80" s="161"/>
    </row>
    <row r="81" spans="1:24">
      <c r="A81" s="164" t="s">
        <v>910</v>
      </c>
      <c r="K81" s="161"/>
    </row>
    <row r="82" spans="1:24" ht="16">
      <c r="A82" s="163" t="s">
        <v>95</v>
      </c>
      <c r="K82" s="161"/>
    </row>
    <row r="83" spans="1:24">
      <c r="K83" s="161"/>
      <c r="W83" s="67"/>
      <c r="X83" s="67"/>
    </row>
    <row r="84" spans="1:24" ht="16">
      <c r="A84" s="163" t="s">
        <v>104</v>
      </c>
      <c r="K84" s="161"/>
      <c r="W84" s="67"/>
    </row>
    <row r="85" spans="1:24" ht="16">
      <c r="A85" s="163" t="s">
        <v>377</v>
      </c>
      <c r="K85" s="161"/>
    </row>
    <row r="86" spans="1:24" ht="16">
      <c r="A86" s="163" t="s">
        <v>378</v>
      </c>
      <c r="K86" s="161"/>
    </row>
    <row r="87" spans="1:24" ht="16">
      <c r="A87" s="163" t="s">
        <v>374</v>
      </c>
      <c r="K87" s="161"/>
      <c r="W87" s="67"/>
    </row>
    <row r="88" spans="1:24" ht="16">
      <c r="A88" s="16"/>
      <c r="K88" s="161"/>
      <c r="W88" s="67"/>
    </row>
    <row r="89" spans="1:24" ht="16">
      <c r="A89" s="163" t="s">
        <v>887</v>
      </c>
      <c r="K89" s="161"/>
    </row>
    <row r="90" spans="1:24" ht="16">
      <c r="A90" s="163" t="s">
        <v>888</v>
      </c>
      <c r="K90" s="145"/>
    </row>
    <row r="91" spans="1:24" ht="16">
      <c r="A91" s="163" t="s">
        <v>374</v>
      </c>
      <c r="K91" s="145"/>
    </row>
    <row r="92" spans="1:24">
      <c r="K92" s="145"/>
      <c r="W92" s="67"/>
    </row>
    <row r="93" spans="1:24">
      <c r="K93" s="145"/>
    </row>
    <row r="94" spans="1:24" ht="16">
      <c r="A94" s="16" t="s">
        <v>889</v>
      </c>
      <c r="B94" t="s">
        <v>890</v>
      </c>
      <c r="K94" s="145"/>
    </row>
    <row r="95" spans="1:24">
      <c r="A95" t="s">
        <v>22</v>
      </c>
      <c r="B95" t="s">
        <v>1637</v>
      </c>
      <c r="K95" s="145"/>
    </row>
    <row r="96" spans="1:24">
      <c r="A96" t="s">
        <v>219</v>
      </c>
      <c r="B96" t="s">
        <v>1632</v>
      </c>
      <c r="K96" s="145"/>
    </row>
    <row r="97" spans="1:24" ht="29">
      <c r="A97" t="s">
        <v>220</v>
      </c>
      <c r="B97" s="254" t="s">
        <v>1642</v>
      </c>
      <c r="K97" s="145"/>
    </row>
    <row r="98" spans="1:24">
      <c r="A98" t="s">
        <v>129</v>
      </c>
      <c r="B98" t="s">
        <v>1631</v>
      </c>
      <c r="K98" s="145"/>
    </row>
    <row r="99" spans="1:24">
      <c r="A99" t="s">
        <v>221</v>
      </c>
      <c r="B99" t="s">
        <v>1639</v>
      </c>
      <c r="X99" s="67"/>
    </row>
    <row r="100" spans="1:24">
      <c r="A100" t="s">
        <v>180</v>
      </c>
      <c r="B100" t="s">
        <v>1641</v>
      </c>
      <c r="K100" s="145"/>
    </row>
    <row r="101" spans="1:24">
      <c r="A101" t="s">
        <v>222</v>
      </c>
      <c r="B101" t="s">
        <v>909</v>
      </c>
      <c r="K101" s="145"/>
    </row>
    <row r="102" spans="1:24">
      <c r="A102" t="s">
        <v>24</v>
      </c>
      <c r="B102" t="s">
        <v>906</v>
      </c>
      <c r="K102" s="159"/>
      <c r="X102" s="67"/>
    </row>
    <row r="103" spans="1:24">
      <c r="A103" t="s">
        <v>223</v>
      </c>
      <c r="B103" t="s">
        <v>1630</v>
      </c>
      <c r="W103" s="67"/>
    </row>
    <row r="104" spans="1:24">
      <c r="A104" t="s">
        <v>224</v>
      </c>
      <c r="B104" t="s">
        <v>1640</v>
      </c>
      <c r="K104" s="160"/>
    </row>
    <row r="105" spans="1:24">
      <c r="A105" t="s">
        <v>23</v>
      </c>
      <c r="B105" t="s">
        <v>908</v>
      </c>
      <c r="K105" s="160"/>
    </row>
    <row r="106" spans="1:24">
      <c r="A106" t="s">
        <v>172</v>
      </c>
      <c r="B106" t="s">
        <v>1637</v>
      </c>
      <c r="K106" s="160"/>
    </row>
    <row r="107" spans="1:24" ht="29">
      <c r="A107" t="s">
        <v>225</v>
      </c>
      <c r="B107" s="254" t="s">
        <v>1633</v>
      </c>
      <c r="C107" t="s">
        <v>907</v>
      </c>
      <c r="K107" s="160"/>
    </row>
    <row r="108" spans="1:24">
      <c r="A108" t="s">
        <v>25</v>
      </c>
      <c r="B108" t="s">
        <v>1638</v>
      </c>
      <c r="K108" s="160"/>
    </row>
    <row r="109" spans="1:24">
      <c r="A109" t="s">
        <v>226</v>
      </c>
      <c r="B109" t="s">
        <v>1632</v>
      </c>
      <c r="K109" s="160"/>
    </row>
    <row r="110" spans="1:24">
      <c r="A110" t="s">
        <v>227</v>
      </c>
      <c r="B110" t="s">
        <v>906</v>
      </c>
      <c r="K110" s="160"/>
    </row>
    <row r="111" spans="1:24" ht="43.5">
      <c r="A111" t="s">
        <v>228</v>
      </c>
      <c r="B111" s="254" t="s">
        <v>1634</v>
      </c>
      <c r="C111" t="s">
        <v>905</v>
      </c>
    </row>
    <row r="112" spans="1:24" ht="29">
      <c r="A112" t="s">
        <v>229</v>
      </c>
      <c r="B112" s="254" t="s">
        <v>1635</v>
      </c>
      <c r="C112" t="s">
        <v>904</v>
      </c>
      <c r="K112" s="160"/>
    </row>
    <row r="113" spans="1:24">
      <c r="A113" t="s">
        <v>230</v>
      </c>
      <c r="B113" t="s">
        <v>1636</v>
      </c>
      <c r="C113" t="s">
        <v>903</v>
      </c>
      <c r="K113" s="159"/>
    </row>
    <row r="114" spans="1:24">
      <c r="K114" s="161"/>
    </row>
    <row r="115" spans="1:24">
      <c r="A115" t="s">
        <v>1168</v>
      </c>
      <c r="K115" s="161"/>
      <c r="X115" s="67"/>
    </row>
    <row r="116" spans="1:24">
      <c r="K116" s="145"/>
      <c r="W116" s="67"/>
    </row>
    <row r="117" spans="1:24">
      <c r="K117" s="145"/>
    </row>
    <row r="118" spans="1:24">
      <c r="A118" s="160"/>
    </row>
    <row r="119" spans="1:24">
      <c r="A119" s="204" t="s">
        <v>393</v>
      </c>
      <c r="B119" s="204"/>
    </row>
    <row r="120" spans="1:24">
      <c r="A120" s="204" t="s">
        <v>58</v>
      </c>
      <c r="B120" s="204"/>
    </row>
    <row r="121" spans="1:24">
      <c r="A121" s="204" t="s">
        <v>62</v>
      </c>
      <c r="B121" s="204"/>
    </row>
    <row r="122" spans="1:24">
      <c r="A122" s="204" t="s">
        <v>65</v>
      </c>
      <c r="B122" s="204"/>
    </row>
    <row r="123" spans="1:24">
      <c r="A123" s="204" t="s">
        <v>63</v>
      </c>
      <c r="B123" s="204"/>
    </row>
    <row r="124" spans="1:24">
      <c r="A124" s="204" t="s">
        <v>64</v>
      </c>
      <c r="B124" s="204"/>
    </row>
    <row r="125" spans="1:24">
      <c r="A125" s="204" t="s">
        <v>59</v>
      </c>
      <c r="B125" s="204"/>
    </row>
    <row r="126" spans="1:24">
      <c r="A126" s="204" t="s">
        <v>60</v>
      </c>
      <c r="B126" s="204"/>
    </row>
    <row r="127" spans="1:24">
      <c r="A127" s="204" t="s">
        <v>1161</v>
      </c>
      <c r="B127" s="204"/>
    </row>
    <row r="128" spans="1:24">
      <c r="A128" s="204" t="s">
        <v>1163</v>
      </c>
      <c r="B128" s="204"/>
    </row>
    <row r="129" spans="1:2">
      <c r="A129" s="212" t="s">
        <v>1164</v>
      </c>
      <c r="B129" s="212"/>
    </row>
    <row r="130" spans="1:2">
      <c r="A130" s="212" t="s">
        <v>61</v>
      </c>
      <c r="B130" s="212"/>
    </row>
    <row r="131" spans="1:2">
      <c r="A131" s="212" t="s">
        <v>1603</v>
      </c>
      <c r="B131" s="212"/>
    </row>
    <row r="132" spans="1:2">
      <c r="A132" s="212" t="s">
        <v>589</v>
      </c>
      <c r="B132" s="212"/>
    </row>
    <row r="133" spans="1:2">
      <c r="A133" s="212" t="s">
        <v>69</v>
      </c>
      <c r="B133" s="212"/>
    </row>
    <row r="134" spans="1:2">
      <c r="A134" s="212" t="s">
        <v>1185</v>
      </c>
      <c r="B134" s="212"/>
    </row>
    <row r="135" spans="1:2">
      <c r="A135" s="213" t="s">
        <v>258</v>
      </c>
      <c r="B135" s="213"/>
    </row>
    <row r="136" spans="1:2">
      <c r="A136" s="214" t="s">
        <v>67</v>
      </c>
      <c r="B136" s="214"/>
    </row>
    <row r="137" spans="1:2">
      <c r="A137" s="213" t="s">
        <v>252</v>
      </c>
      <c r="B137" s="213"/>
    </row>
    <row r="138" spans="1:2">
      <c r="A138" s="214" t="s">
        <v>68</v>
      </c>
      <c r="B138" s="214"/>
    </row>
    <row r="139" spans="1:2">
      <c r="A139" s="214" t="s">
        <v>1177</v>
      </c>
      <c r="B139" s="214"/>
    </row>
    <row r="140" spans="1:2">
      <c r="A140" s="214" t="s">
        <v>1371</v>
      </c>
      <c r="B140" s="214"/>
    </row>
    <row r="141" spans="1:2">
      <c r="A141" s="213" t="s">
        <v>251</v>
      </c>
      <c r="B141" s="213"/>
    </row>
    <row r="142" spans="1:2">
      <c r="A142" s="213" t="s">
        <v>66</v>
      </c>
      <c r="B142" s="213"/>
    </row>
    <row r="143" spans="1:2">
      <c r="A143" s="214" t="s">
        <v>1384</v>
      </c>
      <c r="B143" s="214"/>
    </row>
    <row r="144" spans="1:2">
      <c r="A144" s="214" t="s">
        <v>1178</v>
      </c>
      <c r="B144" s="214"/>
    </row>
    <row r="145" spans="1:2">
      <c r="A145" s="215" t="s">
        <v>1389</v>
      </c>
      <c r="B145" s="215"/>
    </row>
    <row r="146" spans="1:2">
      <c r="A146" s="214" t="s">
        <v>255</v>
      </c>
      <c r="B146" s="214"/>
    </row>
    <row r="147" spans="1:2">
      <c r="A147" s="214" t="s">
        <v>1180</v>
      </c>
      <c r="B147" s="214"/>
    </row>
    <row r="148" spans="1:2">
      <c r="A148" s="214" t="s">
        <v>72</v>
      </c>
      <c r="B148" s="214"/>
    </row>
    <row r="149" spans="1:2">
      <c r="A149" s="214" t="s">
        <v>1166</v>
      </c>
      <c r="B149" s="214"/>
    </row>
    <row r="150" spans="1:2">
      <c r="A150" s="213" t="s">
        <v>256</v>
      </c>
      <c r="B150" s="213"/>
    </row>
    <row r="151" spans="1:2">
      <c r="A151" s="214" t="s">
        <v>1181</v>
      </c>
      <c r="B151" s="214"/>
    </row>
    <row r="152" spans="1:2">
      <c r="A152" s="214" t="s">
        <v>1184</v>
      </c>
      <c r="B152" s="214"/>
    </row>
    <row r="153" spans="1:2">
      <c r="A153" s="214" t="s">
        <v>1183</v>
      </c>
      <c r="B153" s="214"/>
    </row>
    <row r="154" spans="1:2">
      <c r="A154" s="214" t="s">
        <v>74</v>
      </c>
      <c r="B154" s="214"/>
    </row>
    <row r="155" spans="1:2">
      <c r="A155" s="214" t="s">
        <v>1182</v>
      </c>
      <c r="B155" s="214"/>
    </row>
    <row r="156" spans="1:2">
      <c r="A156" s="214" t="s">
        <v>77</v>
      </c>
      <c r="B156" s="214"/>
    </row>
    <row r="157" spans="1:2">
      <c r="A157" s="214" t="s">
        <v>242</v>
      </c>
      <c r="B157" s="214"/>
    </row>
    <row r="158" spans="1:2">
      <c r="A158" s="214" t="s">
        <v>78</v>
      </c>
      <c r="B158" s="214"/>
    </row>
    <row r="159" spans="1:2">
      <c r="A159" s="214" t="s">
        <v>197</v>
      </c>
      <c r="B159" s="214"/>
    </row>
    <row r="160" spans="1:2">
      <c r="A160" s="214" t="s">
        <v>81</v>
      </c>
      <c r="B160" s="214"/>
    </row>
    <row r="161" spans="1:2">
      <c r="A161" s="214" t="s">
        <v>79</v>
      </c>
      <c r="B161" s="214"/>
    </row>
    <row r="162" spans="1:2">
      <c r="A162" s="214" t="s">
        <v>80</v>
      </c>
      <c r="B162" s="214"/>
    </row>
    <row r="163" spans="1:2">
      <c r="A163" s="215" t="s">
        <v>210</v>
      </c>
      <c r="B163" s="215"/>
    </row>
    <row r="164" spans="1:2">
      <c r="A164" s="215" t="s">
        <v>85</v>
      </c>
      <c r="B164" s="215"/>
    </row>
    <row r="165" spans="1:2">
      <c r="A165" s="214" t="s">
        <v>83</v>
      </c>
      <c r="B165" s="214"/>
    </row>
    <row r="166" spans="1:2">
      <c r="A166" s="214" t="s">
        <v>84</v>
      </c>
      <c r="B166" s="214"/>
    </row>
  </sheetData>
  <pageMargins left="0.7" right="0.7" top="0.75" bottom="0.75" header="0.3" footer="0.3"/>
  <pageSetup orientation="portrait" horizontalDpi="0" verticalDpi="0"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249977111117893"/>
    <pageSetUpPr fitToPage="1"/>
  </sheetPr>
  <dimension ref="A1:AV1942"/>
  <sheetViews>
    <sheetView showGridLines="0" tabSelected="1" topLeftCell="X1" zoomScale="40" zoomScaleNormal="40" workbookViewId="0">
      <selection activeCell="AE15" sqref="AE15"/>
    </sheetView>
  </sheetViews>
  <sheetFormatPr baseColWidth="10" defaultColWidth="11.453125" defaultRowHeight="12.5"/>
  <cols>
    <col min="1" max="1" width="20.81640625" style="115" hidden="1" customWidth="1"/>
    <col min="2" max="2" width="17.36328125" style="115" hidden="1" customWidth="1"/>
    <col min="3" max="3" width="4.453125" style="112" customWidth="1"/>
    <col min="4" max="4" width="20.1796875" style="113" customWidth="1"/>
    <col min="5" max="6" width="25.54296875" style="113" customWidth="1"/>
    <col min="7" max="7" width="19.26953125" style="113" hidden="1" customWidth="1"/>
    <col min="8" max="8" width="21.81640625" style="113" customWidth="1"/>
    <col min="9" max="9" width="20.81640625" style="113" customWidth="1"/>
    <col min="10" max="10" width="18" style="113" customWidth="1"/>
    <col min="11" max="11" width="35.26953125" style="113" customWidth="1"/>
    <col min="12" max="14" width="21.453125" style="113" customWidth="1"/>
    <col min="15" max="15" width="23.1796875" style="113" customWidth="1"/>
    <col min="16" max="16" width="38.54296875" style="113" customWidth="1"/>
    <col min="17" max="17" width="16" style="113" customWidth="1"/>
    <col min="18" max="18" width="31.81640625" style="113" customWidth="1"/>
    <col min="19" max="19" width="23.54296875" style="113" customWidth="1"/>
    <col min="20" max="20" width="18" style="113" customWidth="1"/>
    <col min="21" max="23" width="18.54296875" style="113" customWidth="1"/>
    <col min="24" max="24" width="16.453125" style="113" customWidth="1"/>
    <col min="25" max="25" width="17.54296875" style="113" customWidth="1"/>
    <col min="26" max="27" width="21.81640625" style="113" customWidth="1"/>
    <col min="28" max="28" width="18.453125" style="113" customWidth="1"/>
    <col min="29" max="29" width="20.54296875" style="113" customWidth="1"/>
    <col min="30" max="30" width="18.81640625" style="113" customWidth="1"/>
    <col min="31" max="31" width="14.54296875" style="113" customWidth="1"/>
    <col min="32" max="32" width="7.1796875" style="113" hidden="1" customWidth="1"/>
    <col min="33" max="33" width="17.54296875" style="113" customWidth="1"/>
    <col min="34" max="40" width="20.1796875" style="113" customWidth="1"/>
    <col min="41" max="41" width="21.7265625" style="112" customWidth="1"/>
    <col min="42" max="42" width="9.81640625" style="112" hidden="1" customWidth="1"/>
    <col min="43" max="43" width="14.453125" style="112" customWidth="1"/>
    <col min="44" max="44" width="10.453125" style="112" hidden="1" customWidth="1"/>
    <col min="45" max="45" width="19.54296875" style="112" customWidth="1"/>
    <col min="46" max="46" width="13.7265625" style="112" hidden="1" customWidth="1"/>
    <col min="47" max="47" width="7.7265625" style="112" hidden="1" customWidth="1"/>
    <col min="48" max="48" width="20.81640625" style="114" customWidth="1"/>
    <col min="49" max="16384" width="11.453125" style="115"/>
  </cols>
  <sheetData>
    <row r="1" spans="1:48" ht="13" thickBot="1"/>
    <row r="2" spans="1:48" ht="34.5" customHeight="1">
      <c r="C2" s="319"/>
      <c r="D2" s="320"/>
      <c r="E2" s="320"/>
      <c r="F2" s="320"/>
      <c r="G2" s="320"/>
      <c r="H2" s="320"/>
      <c r="I2" s="320"/>
      <c r="J2" s="320"/>
      <c r="K2" s="321"/>
      <c r="L2" s="329" t="s">
        <v>896</v>
      </c>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272"/>
      <c r="AS2" s="350" t="s">
        <v>1668</v>
      </c>
      <c r="AT2" s="351"/>
      <c r="AU2" s="351"/>
      <c r="AV2" s="352"/>
    </row>
    <row r="3" spans="1:48" ht="34.5" customHeight="1">
      <c r="C3" s="322"/>
      <c r="D3" s="323"/>
      <c r="E3" s="323"/>
      <c r="F3" s="323"/>
      <c r="G3" s="323"/>
      <c r="H3" s="323"/>
      <c r="I3" s="323"/>
      <c r="J3" s="323"/>
      <c r="K3" s="324"/>
      <c r="L3" s="331"/>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290"/>
      <c r="AS3" s="347" t="s">
        <v>1707</v>
      </c>
      <c r="AT3" s="348"/>
      <c r="AU3" s="348"/>
      <c r="AV3" s="349"/>
    </row>
    <row r="4" spans="1:48" ht="35.25" customHeight="1">
      <c r="C4" s="325"/>
      <c r="D4" s="326"/>
      <c r="E4" s="326"/>
      <c r="F4" s="326"/>
      <c r="G4" s="326"/>
      <c r="H4" s="326"/>
      <c r="I4" s="326"/>
      <c r="J4" s="326"/>
      <c r="K4" s="327"/>
      <c r="L4" s="333"/>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334"/>
      <c r="AO4" s="332"/>
      <c r="AP4" s="332"/>
      <c r="AQ4" s="332"/>
      <c r="AR4" s="291"/>
      <c r="AS4" s="353" t="s">
        <v>1703</v>
      </c>
      <c r="AT4" s="354"/>
      <c r="AU4" s="354"/>
      <c r="AV4" s="355"/>
    </row>
    <row r="5" spans="1:48" s="116" customFormat="1" ht="60" customHeight="1">
      <c r="C5" s="311" t="s">
        <v>892</v>
      </c>
      <c r="D5" s="312"/>
      <c r="E5" s="292"/>
      <c r="F5" s="292"/>
      <c r="G5" s="292"/>
      <c r="H5" s="328"/>
      <c r="I5" s="328"/>
      <c r="J5" s="328"/>
      <c r="K5" s="328"/>
      <c r="L5" s="328"/>
      <c r="M5" s="328"/>
      <c r="N5" s="328"/>
      <c r="O5" s="338" t="e">
        <f>VLOOKUP(H5,Valores!A1:B19,2,0)</f>
        <v>#N/A</v>
      </c>
      <c r="P5" s="338"/>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342" t="s">
        <v>895</v>
      </c>
      <c r="AP5" s="342"/>
      <c r="AQ5" s="342"/>
      <c r="AR5" s="342"/>
      <c r="AS5" s="342"/>
      <c r="AT5" s="342"/>
      <c r="AU5" s="342"/>
      <c r="AV5" s="343"/>
    </row>
    <row r="6" spans="1:48" s="116" customFormat="1" ht="39" customHeight="1" thickBot="1">
      <c r="C6" s="313" t="s">
        <v>897</v>
      </c>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5"/>
      <c r="AE6" s="316" t="s">
        <v>894</v>
      </c>
      <c r="AF6" s="314"/>
      <c r="AG6" s="314"/>
      <c r="AH6" s="314"/>
      <c r="AI6" s="314"/>
      <c r="AJ6" s="314"/>
      <c r="AK6" s="314"/>
      <c r="AL6" s="314"/>
      <c r="AM6" s="314"/>
      <c r="AN6" s="314"/>
      <c r="AO6" s="342"/>
      <c r="AP6" s="342"/>
      <c r="AQ6" s="342"/>
      <c r="AR6" s="342"/>
      <c r="AS6" s="342"/>
      <c r="AT6" s="342"/>
      <c r="AU6" s="342"/>
      <c r="AV6" s="343"/>
    </row>
    <row r="7" spans="1:48" s="117" customFormat="1" ht="44.25" customHeight="1" thickBot="1">
      <c r="C7" s="317" t="s">
        <v>12</v>
      </c>
      <c r="D7" s="318"/>
      <c r="E7" s="318"/>
      <c r="F7" s="318"/>
      <c r="G7" s="318"/>
      <c r="H7" s="318"/>
      <c r="I7" s="318"/>
      <c r="J7" s="318"/>
      <c r="K7" s="318"/>
      <c r="L7" s="339" t="s">
        <v>14</v>
      </c>
      <c r="M7" s="340"/>
      <c r="N7" s="340"/>
      <c r="O7" s="340"/>
      <c r="P7" s="340"/>
      <c r="Q7" s="340"/>
      <c r="R7" s="340"/>
      <c r="S7" s="341"/>
      <c r="T7" s="318" t="s">
        <v>9</v>
      </c>
      <c r="U7" s="318"/>
      <c r="V7" s="261"/>
      <c r="W7" s="261"/>
      <c r="X7" s="318" t="s">
        <v>10</v>
      </c>
      <c r="Y7" s="318"/>
      <c r="Z7" s="318" t="s">
        <v>458</v>
      </c>
      <c r="AA7" s="318"/>
      <c r="AB7" s="318" t="s">
        <v>96</v>
      </c>
      <c r="AC7" s="337"/>
      <c r="AD7" s="337"/>
      <c r="AE7" s="318" t="s">
        <v>15</v>
      </c>
      <c r="AF7" s="318"/>
      <c r="AG7" s="318"/>
      <c r="AH7" s="344" t="s">
        <v>105</v>
      </c>
      <c r="AI7" s="345"/>
      <c r="AJ7" s="345"/>
      <c r="AK7" s="345"/>
      <c r="AL7" s="345"/>
      <c r="AM7" s="345"/>
      <c r="AN7" s="346"/>
      <c r="AO7" s="335" t="s">
        <v>87</v>
      </c>
      <c r="AP7" s="335"/>
      <c r="AQ7" s="335"/>
      <c r="AR7" s="335"/>
      <c r="AS7" s="335"/>
      <c r="AT7" s="335"/>
      <c r="AU7" s="335"/>
      <c r="AV7" s="336"/>
    </row>
    <row r="8" spans="1:48" s="121" customFormat="1" ht="56">
      <c r="A8" s="146" t="s">
        <v>899</v>
      </c>
      <c r="B8" s="259"/>
      <c r="C8" s="118" t="s">
        <v>18</v>
      </c>
      <c r="D8" s="119" t="s">
        <v>33</v>
      </c>
      <c r="E8" s="119" t="s">
        <v>1704</v>
      </c>
      <c r="F8" s="119" t="s">
        <v>1705</v>
      </c>
      <c r="G8" s="147"/>
      <c r="H8" s="119" t="s">
        <v>3</v>
      </c>
      <c r="I8" s="119" t="s">
        <v>902</v>
      </c>
      <c r="J8" s="119" t="s">
        <v>379</v>
      </c>
      <c r="K8" s="119" t="s">
        <v>215</v>
      </c>
      <c r="L8" s="119" t="s">
        <v>216</v>
      </c>
      <c r="M8" s="119" t="s">
        <v>407</v>
      </c>
      <c r="N8" s="119" t="s">
        <v>898</v>
      </c>
      <c r="O8" s="119" t="s">
        <v>102</v>
      </c>
      <c r="P8" s="119" t="s">
        <v>899</v>
      </c>
      <c r="Q8" s="119" t="s">
        <v>893</v>
      </c>
      <c r="R8" s="119" t="s">
        <v>214</v>
      </c>
      <c r="S8" s="119" t="s">
        <v>900</v>
      </c>
      <c r="T8" s="119" t="s">
        <v>2</v>
      </c>
      <c r="U8" s="119" t="s">
        <v>901</v>
      </c>
      <c r="V8" s="258" t="s">
        <v>1653</v>
      </c>
      <c r="W8" s="262" t="s">
        <v>1654</v>
      </c>
      <c r="X8" s="119" t="s">
        <v>104</v>
      </c>
      <c r="Y8" s="119" t="s">
        <v>103</v>
      </c>
      <c r="Z8" s="119" t="s">
        <v>456</v>
      </c>
      <c r="AA8" s="134" t="s">
        <v>457</v>
      </c>
      <c r="AB8" s="119" t="s">
        <v>4</v>
      </c>
      <c r="AC8" s="119" t="s">
        <v>111</v>
      </c>
      <c r="AD8" s="119" t="s">
        <v>5</v>
      </c>
      <c r="AE8" s="119" t="s">
        <v>16</v>
      </c>
      <c r="AF8" s="147"/>
      <c r="AG8" s="119" t="s">
        <v>13</v>
      </c>
      <c r="AH8" s="119" t="s">
        <v>106</v>
      </c>
      <c r="AI8" s="289" t="s">
        <v>414</v>
      </c>
      <c r="AJ8" s="289" t="s">
        <v>415</v>
      </c>
      <c r="AK8" s="289" t="s">
        <v>416</v>
      </c>
      <c r="AL8" s="289" t="s">
        <v>417</v>
      </c>
      <c r="AM8" s="289" t="s">
        <v>418</v>
      </c>
      <c r="AN8" s="289" t="s">
        <v>419</v>
      </c>
      <c r="AO8" s="120" t="s">
        <v>6</v>
      </c>
      <c r="AP8" s="152" t="s">
        <v>98</v>
      </c>
      <c r="AQ8" s="120" t="s">
        <v>7</v>
      </c>
      <c r="AR8" s="152" t="s">
        <v>99</v>
      </c>
      <c r="AS8" s="120" t="s">
        <v>8</v>
      </c>
      <c r="AT8" s="152" t="s">
        <v>100</v>
      </c>
      <c r="AU8" s="152" t="s">
        <v>101</v>
      </c>
      <c r="AV8" s="262" t="s">
        <v>107</v>
      </c>
    </row>
    <row r="9" spans="1:48" s="83" customFormat="1" ht="48" customHeight="1">
      <c r="A9" s="76"/>
      <c r="B9" s="260" t="e">
        <f>VLOOKUP(A9,dependencas!$A$1:$B$60,2,FALSE)</f>
        <v>#N/A</v>
      </c>
      <c r="C9" s="78">
        <v>1</v>
      </c>
      <c r="D9" s="76"/>
      <c r="E9" s="76"/>
      <c r="F9" s="76"/>
      <c r="G9" s="76" t="str">
        <f>CONCATENATE(A9,E9)</f>
        <v/>
      </c>
      <c r="H9" s="76">
        <f>IF(E9="",F9,E9)</f>
        <v>0</v>
      </c>
      <c r="I9" s="154" t="str">
        <f>VLOOKUP(G9,TRD!$B$5:$F$677,5,FALSE)</f>
        <v>-</v>
      </c>
      <c r="J9" s="76"/>
      <c r="K9" s="77"/>
      <c r="L9" s="76"/>
      <c r="M9" s="76"/>
      <c r="N9" s="76"/>
      <c r="O9" s="76">
        <f t="shared" ref="O9:O12" si="0">IF(C9="","",$H$5)</f>
        <v>0</v>
      </c>
      <c r="P9" s="76">
        <f>A9</f>
        <v>0</v>
      </c>
      <c r="Q9" s="76" t="e">
        <f>IF(O9="","",VLOOKUP(O9,Valores!$A$95:$B$113,2,FALSE))</f>
        <v>#N/A</v>
      </c>
      <c r="R9" s="76"/>
      <c r="S9" s="155"/>
      <c r="T9" s="76"/>
      <c r="U9" s="76"/>
      <c r="V9" s="76"/>
      <c r="W9" s="79"/>
      <c r="X9" s="76"/>
      <c r="Y9" s="155"/>
      <c r="Z9" s="153"/>
      <c r="AA9" s="284"/>
      <c r="AB9" s="80"/>
      <c r="AC9" s="151"/>
      <c r="AD9" s="151"/>
      <c r="AE9" s="76"/>
      <c r="AF9" s="76" t="str">
        <f>IF(AE9="Si","ley_1581","No aplica")</f>
        <v>No aplica</v>
      </c>
      <c r="AG9" s="76"/>
      <c r="AH9" s="285"/>
      <c r="AI9" s="76" t="str">
        <f t="shared" ref="AI9:AI31" si="1">IF(AH9="","",IF(OR(AH9="Reservada",AH9="Clasificada"),"Diligencie campo","No aplica"))</f>
        <v/>
      </c>
      <c r="AJ9" s="76" t="str">
        <f t="shared" ref="AJ9:AJ31" si="2">IF(AH9="","",IF(OR(AH9="Reservada",AH9="Clasificada"),"Diligencie campo","No aplica"))</f>
        <v/>
      </c>
      <c r="AK9" s="76" t="str">
        <f t="shared" ref="AK9:AK31" si="3">IF(AH9="","",IF(OR(AH9="Reservada",AH9="Clasificada"),"Diligencie campo","No aplica"))</f>
        <v/>
      </c>
      <c r="AL9" s="76" t="str">
        <f t="shared" ref="AL9:AL31" si="4">IF(AH9="","",IF(OR(AH9="Reservada",AH9="Clasificada"),"Diligencie campo","No aplica"))</f>
        <v/>
      </c>
      <c r="AM9" s="76" t="str">
        <f t="shared" ref="AM9:AM31" si="5">IF(AH9="","",IF(OR(AH9="Reservada",AH9="Clasificada"),"Diligencie campo","No aplica"))</f>
        <v/>
      </c>
      <c r="AN9" s="76" t="str">
        <f t="shared" ref="AN9:AN31" si="6">IF(AH9="","",IF(OR(AH9="Reservada",AH9="Clasificada"),"Diligencie campo","No aplica"))</f>
        <v/>
      </c>
      <c r="AO9" s="287"/>
      <c r="AP9" s="76" t="str">
        <f>IF(AO9="0-No Aplica",0,IF(AO9="1-Datos Abiertos",1,IF(AO9="2-Publica",2,IF(AO9="3-Publica Clasificada",3,IF(AO9="4-Publica Reservada",4,"")))))</f>
        <v/>
      </c>
      <c r="AQ9" s="76"/>
      <c r="AR9" s="76" t="str">
        <f>IF(AQ9="1-Baja",1,IF(AQ9="2-Media",2,IF(AQ9="3-Alta",3,IF(AQ9="4-Muy Alta",4,""))))</f>
        <v/>
      </c>
      <c r="AS9" s="76"/>
      <c r="AT9" s="76" t="str">
        <f>IF(AS9="1-Baja",1,IF(AS9="2-Media",2,IF(AS9="3-Alta",3,IF(AS9="4-Muy Alta",4,""))))</f>
        <v/>
      </c>
      <c r="AU9" s="76" t="str">
        <f>IFERROR(ROUND(AVERAGE(AP9,AR9,AT9),0),"")</f>
        <v/>
      </c>
      <c r="AV9" s="79" t="str">
        <f>IF(AU9&lt;=1,"Bajo",IF(AU9&lt;=2,"Medio",IF(AU9&lt;=3,"Alto",IF(AU9&lt;=4,"Muy Alto",""))))</f>
        <v/>
      </c>
    </row>
    <row r="10" spans="1:48" s="83" customFormat="1" ht="48" customHeight="1">
      <c r="A10" s="76"/>
      <c r="B10" s="260" t="e">
        <f>VLOOKUP(A10,dependencas!$A$1:$B$60,2,FALSE)</f>
        <v>#N/A</v>
      </c>
      <c r="C10" s="78" t="str">
        <f>IF(D9="","",(C9+1))</f>
        <v/>
      </c>
      <c r="D10" s="76"/>
      <c r="E10" s="76"/>
      <c r="F10" s="76"/>
      <c r="G10" s="76" t="str">
        <f t="shared" ref="G10:G12" si="7">CONCATENATE(A10,E10)</f>
        <v/>
      </c>
      <c r="H10" s="76">
        <f t="shared" ref="H10:H12" si="8">IF(E10="",F10,E10)</f>
        <v>0</v>
      </c>
      <c r="I10" s="154" t="str">
        <f>VLOOKUP(G10,TRD!$B$5:$F$677,5,FALSE)</f>
        <v>-</v>
      </c>
      <c r="J10" s="76"/>
      <c r="K10" s="77"/>
      <c r="L10" s="76"/>
      <c r="M10" s="76"/>
      <c r="N10" s="76"/>
      <c r="O10" s="76" t="str">
        <f t="shared" si="0"/>
        <v/>
      </c>
      <c r="P10" s="76">
        <f>A10</f>
        <v>0</v>
      </c>
      <c r="Q10" s="76" t="str">
        <f>IF(O10="","",VLOOKUP(O10,Valores!$A$95:$B$113,2,FALSE))</f>
        <v/>
      </c>
      <c r="R10" s="76"/>
      <c r="S10" s="155"/>
      <c r="T10" s="76"/>
      <c r="U10" s="76"/>
      <c r="V10" s="76"/>
      <c r="W10" s="76"/>
      <c r="X10" s="76"/>
      <c r="Y10" s="155"/>
      <c r="Z10" s="153"/>
      <c r="AA10" s="76"/>
      <c r="AB10" s="80"/>
      <c r="AC10" s="151"/>
      <c r="AD10" s="151"/>
      <c r="AE10" s="76"/>
      <c r="AF10" s="76" t="str">
        <f t="shared" ref="AF10:AF12" si="9">IF(AE10="Si","ley_1581","No aplica")</f>
        <v>No aplica</v>
      </c>
      <c r="AG10" s="76"/>
      <c r="AH10" s="285"/>
      <c r="AI10" s="76" t="str">
        <f t="shared" si="1"/>
        <v/>
      </c>
      <c r="AJ10" s="76" t="str">
        <f t="shared" si="2"/>
        <v/>
      </c>
      <c r="AK10" s="76" t="str">
        <f t="shared" si="3"/>
        <v/>
      </c>
      <c r="AL10" s="76" t="str">
        <f t="shared" si="4"/>
        <v/>
      </c>
      <c r="AM10" s="76" t="str">
        <f t="shared" si="5"/>
        <v/>
      </c>
      <c r="AN10" s="76" t="str">
        <f t="shared" si="6"/>
        <v/>
      </c>
      <c r="AO10" s="287"/>
      <c r="AP10" s="76" t="str">
        <f t="shared" ref="AP10:AP12" si="10">IF(AO10="0-No Aplica",0,IF(AO10="1-Datos Abiertos",1,IF(AO10="2-Publica",2,IF(AO10="3-Publica Clasificada",3,IF(AO10="4-Publica Reservada",4,"")))))</f>
        <v/>
      </c>
      <c r="AQ10" s="76"/>
      <c r="AR10" s="76" t="str">
        <f t="shared" ref="AR10:AR12" si="11">IF(AQ10="1-Baja",1,IF(AQ10="2-Media",2,IF(AQ10="3-Alta",3,IF(AQ10="4-Muy Alta",4,""))))</f>
        <v/>
      </c>
      <c r="AS10" s="76"/>
      <c r="AT10" s="76" t="str">
        <f t="shared" ref="AT10:AT12" si="12">IF(AS10="1-Baja",1,IF(AS10="2-Media",2,IF(AS10="3-Alta",3,IF(AS10="4-Muy Alta",4,""))))</f>
        <v/>
      </c>
      <c r="AU10" s="76" t="str">
        <f t="shared" ref="AU10:AU12" si="13">IFERROR(ROUND(AVERAGE(AP10,AR10,AT10),0),"")</f>
        <v/>
      </c>
      <c r="AV10" s="79" t="str">
        <f t="shared" ref="AV10:AV12" si="14">IF(AU10&lt;=1,"Bajo",IF(AU10&lt;=2,"Medio",IF(AU10&lt;=3,"Alto",IF(AU10&lt;=4,"Muy Alto",""))))</f>
        <v/>
      </c>
    </row>
    <row r="11" spans="1:48" s="83" customFormat="1" ht="48" customHeight="1">
      <c r="A11" s="76"/>
      <c r="B11" s="260" t="e">
        <f>VLOOKUP(A11,dependencas!$A$1:$B$60,2,FALSE)</f>
        <v>#N/A</v>
      </c>
      <c r="C11" s="78" t="str">
        <f t="shared" ref="C11:C17" si="15">IF(D10="","",(C10+1))</f>
        <v/>
      </c>
      <c r="D11" s="76"/>
      <c r="E11" s="76"/>
      <c r="F11" s="76"/>
      <c r="G11" s="76" t="str">
        <f t="shared" si="7"/>
        <v/>
      </c>
      <c r="H11" s="76">
        <f t="shared" si="8"/>
        <v>0</v>
      </c>
      <c r="I11" s="154" t="str">
        <f>VLOOKUP(G11,TRD!$B$5:$F$677,5,FALSE)</f>
        <v>-</v>
      </c>
      <c r="J11" s="76"/>
      <c r="K11" s="77"/>
      <c r="L11" s="76"/>
      <c r="M11" s="76"/>
      <c r="N11" s="76"/>
      <c r="O11" s="76" t="str">
        <f t="shared" si="0"/>
        <v/>
      </c>
      <c r="P11" s="76">
        <f t="shared" ref="P11:P12" si="16">A11</f>
        <v>0</v>
      </c>
      <c r="Q11" s="76" t="str">
        <f>IF(O11="","",VLOOKUP(O11,Valores!$A$95:$B$113,2,FALSE))</f>
        <v/>
      </c>
      <c r="R11" s="76"/>
      <c r="S11" s="155"/>
      <c r="T11" s="76"/>
      <c r="U11" s="76"/>
      <c r="V11" s="76"/>
      <c r="W11" s="76"/>
      <c r="X11" s="76"/>
      <c r="Y11" s="155"/>
      <c r="Z11" s="153"/>
      <c r="AA11" s="76"/>
      <c r="AB11" s="80"/>
      <c r="AC11" s="151"/>
      <c r="AD11" s="151"/>
      <c r="AE11" s="76"/>
      <c r="AF11" s="76" t="str">
        <f t="shared" si="9"/>
        <v>No aplica</v>
      </c>
      <c r="AG11" s="76"/>
      <c r="AH11" s="285"/>
      <c r="AI11" s="76" t="str">
        <f t="shared" si="1"/>
        <v/>
      </c>
      <c r="AJ11" s="76" t="str">
        <f t="shared" si="2"/>
        <v/>
      </c>
      <c r="AK11" s="76" t="str">
        <f t="shared" si="3"/>
        <v/>
      </c>
      <c r="AL11" s="76" t="str">
        <f t="shared" si="4"/>
        <v/>
      </c>
      <c r="AM11" s="76" t="str">
        <f t="shared" si="5"/>
        <v/>
      </c>
      <c r="AN11" s="76" t="str">
        <f t="shared" si="6"/>
        <v/>
      </c>
      <c r="AO11" s="287"/>
      <c r="AP11" s="76" t="str">
        <f t="shared" si="10"/>
        <v/>
      </c>
      <c r="AQ11" s="76"/>
      <c r="AR11" s="76" t="str">
        <f t="shared" si="11"/>
        <v/>
      </c>
      <c r="AS11" s="76"/>
      <c r="AT11" s="76" t="str">
        <f t="shared" si="12"/>
        <v/>
      </c>
      <c r="AU11" s="76" t="str">
        <f t="shared" si="13"/>
        <v/>
      </c>
      <c r="AV11" s="79" t="str">
        <f t="shared" si="14"/>
        <v/>
      </c>
    </row>
    <row r="12" spans="1:48" s="83" customFormat="1" ht="48" customHeight="1">
      <c r="A12" s="76"/>
      <c r="B12" s="260" t="e">
        <f>VLOOKUP(A12,dependencas!$A$1:$B$60,2,FALSE)</f>
        <v>#N/A</v>
      </c>
      <c r="C12" s="78" t="str">
        <f t="shared" si="15"/>
        <v/>
      </c>
      <c r="D12" s="76"/>
      <c r="E12" s="76"/>
      <c r="F12" s="76"/>
      <c r="G12" s="76" t="str">
        <f t="shared" si="7"/>
        <v/>
      </c>
      <c r="H12" s="76">
        <f t="shared" si="8"/>
        <v>0</v>
      </c>
      <c r="I12" s="154" t="str">
        <f>VLOOKUP(G12,TRD!$B$5:$F$677,5,FALSE)</f>
        <v>-</v>
      </c>
      <c r="J12" s="76"/>
      <c r="K12" s="77"/>
      <c r="L12" s="76"/>
      <c r="M12" s="76"/>
      <c r="N12" s="76"/>
      <c r="O12" s="76" t="str">
        <f t="shared" si="0"/>
        <v/>
      </c>
      <c r="P12" s="76">
        <f t="shared" si="16"/>
        <v>0</v>
      </c>
      <c r="Q12" s="76" t="str">
        <f>IF(O12="","",VLOOKUP(O12,Valores!$A$95:$B$113,2,FALSE))</f>
        <v/>
      </c>
      <c r="R12" s="76"/>
      <c r="S12" s="155"/>
      <c r="T12" s="76"/>
      <c r="U12" s="76"/>
      <c r="V12" s="76"/>
      <c r="W12" s="76"/>
      <c r="X12" s="76"/>
      <c r="Y12" s="155"/>
      <c r="Z12" s="153"/>
      <c r="AA12" s="76"/>
      <c r="AB12" s="80"/>
      <c r="AC12" s="151"/>
      <c r="AD12" s="151"/>
      <c r="AE12" s="76"/>
      <c r="AF12" s="76" t="str">
        <f t="shared" si="9"/>
        <v>No aplica</v>
      </c>
      <c r="AG12" s="76"/>
      <c r="AH12" s="285"/>
      <c r="AI12" s="76" t="str">
        <f t="shared" si="1"/>
        <v/>
      </c>
      <c r="AJ12" s="76" t="str">
        <f t="shared" si="2"/>
        <v/>
      </c>
      <c r="AK12" s="76" t="str">
        <f t="shared" si="3"/>
        <v/>
      </c>
      <c r="AL12" s="76" t="str">
        <f t="shared" si="4"/>
        <v/>
      </c>
      <c r="AM12" s="76" t="str">
        <f t="shared" si="5"/>
        <v/>
      </c>
      <c r="AN12" s="76" t="str">
        <f t="shared" si="6"/>
        <v/>
      </c>
      <c r="AO12" s="287"/>
      <c r="AP12" s="76" t="str">
        <f t="shared" si="10"/>
        <v/>
      </c>
      <c r="AQ12" s="76"/>
      <c r="AR12" s="76" t="str">
        <f t="shared" si="11"/>
        <v/>
      </c>
      <c r="AS12" s="76"/>
      <c r="AT12" s="76" t="str">
        <f t="shared" si="12"/>
        <v/>
      </c>
      <c r="AU12" s="76" t="str">
        <f t="shared" si="13"/>
        <v/>
      </c>
      <c r="AV12" s="79" t="str">
        <f t="shared" si="14"/>
        <v/>
      </c>
    </row>
    <row r="13" spans="1:48" s="83" customFormat="1" ht="48" customHeight="1">
      <c r="A13" s="76"/>
      <c r="B13" s="260" t="e">
        <f>VLOOKUP(A13,dependencas!$A$1:$B$60,2,FALSE)</f>
        <v>#N/A</v>
      </c>
      <c r="C13" s="78" t="str">
        <f t="shared" si="15"/>
        <v/>
      </c>
      <c r="D13" s="76"/>
      <c r="E13" s="76"/>
      <c r="F13" s="76"/>
      <c r="G13" s="76" t="str">
        <f t="shared" ref="G13:G17" si="17">CONCATENATE(A13,E13)</f>
        <v/>
      </c>
      <c r="H13" s="76">
        <f t="shared" ref="H13:H17" si="18">IF(E13="",F13,E13)</f>
        <v>0</v>
      </c>
      <c r="I13" s="154" t="str">
        <f>VLOOKUP(G13,TRD!$B$5:$F$677,5,FALSE)</f>
        <v>-</v>
      </c>
      <c r="J13" s="76"/>
      <c r="K13" s="77"/>
      <c r="L13" s="76"/>
      <c r="M13" s="76"/>
      <c r="N13" s="76"/>
      <c r="O13" s="76" t="str">
        <f t="shared" ref="O13:O17" si="19">IF(C13="","",$H$5)</f>
        <v/>
      </c>
      <c r="P13" s="76">
        <f t="shared" ref="P13:P17" si="20">A13</f>
        <v>0</v>
      </c>
      <c r="Q13" s="76" t="str">
        <f>IF(O13="","",VLOOKUP(O13,Valores!$A$95:$B$113,2,FALSE))</f>
        <v/>
      </c>
      <c r="R13" s="76"/>
      <c r="S13" s="155"/>
      <c r="T13" s="76"/>
      <c r="U13" s="76"/>
      <c r="V13" s="76"/>
      <c r="W13" s="76"/>
      <c r="X13" s="76"/>
      <c r="Y13" s="155"/>
      <c r="Z13" s="153"/>
      <c r="AA13" s="76"/>
      <c r="AB13" s="80"/>
      <c r="AC13" s="151"/>
      <c r="AD13" s="151"/>
      <c r="AE13" s="76"/>
      <c r="AF13" s="76" t="str">
        <f t="shared" ref="AF13:AF17" si="21">IF(AE13="Si","ley_1581","No aplica")</f>
        <v>No aplica</v>
      </c>
      <c r="AG13" s="76"/>
      <c r="AH13" s="285"/>
      <c r="AI13" s="76" t="str">
        <f t="shared" si="1"/>
        <v/>
      </c>
      <c r="AJ13" s="76" t="str">
        <f t="shared" si="2"/>
        <v/>
      </c>
      <c r="AK13" s="76" t="str">
        <f t="shared" si="3"/>
        <v/>
      </c>
      <c r="AL13" s="76" t="str">
        <f t="shared" si="4"/>
        <v/>
      </c>
      <c r="AM13" s="76" t="str">
        <f t="shared" si="5"/>
        <v/>
      </c>
      <c r="AN13" s="76" t="str">
        <f t="shared" si="6"/>
        <v/>
      </c>
      <c r="AO13" s="287"/>
      <c r="AP13" s="76" t="str">
        <f t="shared" ref="AP13:AP17" si="22">IF(AO13="0-No Aplica",0,IF(AO13="1-Datos Abiertos",1,IF(AO13="2-Publica",2,IF(AO13="3-Publica Clasificada",3,IF(AO13="4-Publica Reservada",4,"")))))</f>
        <v/>
      </c>
      <c r="AQ13" s="76"/>
      <c r="AR13" s="76" t="str">
        <f t="shared" ref="AR13:AR17" si="23">IF(AQ13="1-Baja",1,IF(AQ13="2-Media",2,IF(AQ13="3-Alta",3,IF(AQ13="4-Muy Alta",4,""))))</f>
        <v/>
      </c>
      <c r="AS13" s="76"/>
      <c r="AT13" s="76" t="str">
        <f t="shared" ref="AT13:AT17" si="24">IF(AS13="1-Baja",1,IF(AS13="2-Media",2,IF(AS13="3-Alta",3,IF(AS13="4-Muy Alta",4,""))))</f>
        <v/>
      </c>
      <c r="AU13" s="76" t="str">
        <f t="shared" ref="AU13:AU17" si="25">IFERROR(ROUND(AVERAGE(AP13,AR13,AT13),0),"")</f>
        <v/>
      </c>
      <c r="AV13" s="79" t="str">
        <f t="shared" ref="AV13:AV17" si="26">IF(AU13&lt;=1,"Bajo",IF(AU13&lt;=2,"Medio",IF(AU13&lt;=3,"Alto",IF(AU13&lt;=4,"Muy Alto",""))))</f>
        <v/>
      </c>
    </row>
    <row r="14" spans="1:48" s="83" customFormat="1" ht="48" customHeight="1">
      <c r="A14" s="76"/>
      <c r="B14" s="260" t="e">
        <f>VLOOKUP(A14,dependencas!$A$1:$B$60,2,FALSE)</f>
        <v>#N/A</v>
      </c>
      <c r="C14" s="78" t="str">
        <f t="shared" si="15"/>
        <v/>
      </c>
      <c r="D14" s="76"/>
      <c r="E14" s="76"/>
      <c r="F14" s="76"/>
      <c r="G14" s="76" t="str">
        <f t="shared" ref="G14" si="27">CONCATENATE(A14,E14)</f>
        <v/>
      </c>
      <c r="H14" s="76">
        <f t="shared" ref="H14" si="28">IF(E14="",F14,E14)</f>
        <v>0</v>
      </c>
      <c r="I14" s="154" t="str">
        <f>VLOOKUP(G14,TRD!$B$5:$F$677,5,FALSE)</f>
        <v>-</v>
      </c>
      <c r="J14" s="76"/>
      <c r="K14" s="77"/>
      <c r="L14" s="76"/>
      <c r="M14" s="76"/>
      <c r="N14" s="76"/>
      <c r="O14" s="76" t="str">
        <f t="shared" ref="O14" si="29">IF(C14="","",$H$5)</f>
        <v/>
      </c>
      <c r="P14" s="76">
        <f t="shared" ref="P14" si="30">A14</f>
        <v>0</v>
      </c>
      <c r="Q14" s="76" t="str">
        <f>IF(O14="","",VLOOKUP(O14,Valores!$A$95:$B$113,2,FALSE))</f>
        <v/>
      </c>
      <c r="R14" s="76"/>
      <c r="S14" s="155"/>
      <c r="T14" s="76"/>
      <c r="U14" s="76"/>
      <c r="V14" s="76"/>
      <c r="W14" s="76"/>
      <c r="X14" s="76"/>
      <c r="Y14" s="155"/>
      <c r="Z14" s="153"/>
      <c r="AA14" s="76"/>
      <c r="AB14" s="80"/>
      <c r="AC14" s="151"/>
      <c r="AD14" s="151"/>
      <c r="AE14" s="76"/>
      <c r="AF14" s="76" t="str">
        <f t="shared" ref="AF14" si="31">IF(AE14="Si","ley_1581","No aplica")</f>
        <v>No aplica</v>
      </c>
      <c r="AG14" s="76"/>
      <c r="AH14" s="285"/>
      <c r="AI14" s="76" t="str">
        <f t="shared" si="1"/>
        <v/>
      </c>
      <c r="AJ14" s="76" t="str">
        <f t="shared" si="2"/>
        <v/>
      </c>
      <c r="AK14" s="76" t="str">
        <f t="shared" si="3"/>
        <v/>
      </c>
      <c r="AL14" s="76" t="str">
        <f t="shared" si="4"/>
        <v/>
      </c>
      <c r="AM14" s="76" t="str">
        <f t="shared" si="5"/>
        <v/>
      </c>
      <c r="AN14" s="76" t="str">
        <f t="shared" si="6"/>
        <v/>
      </c>
      <c r="AO14" s="287"/>
      <c r="AP14" s="76" t="str">
        <f t="shared" ref="AP14" si="32">IF(AO14="0-No Aplica",0,IF(AO14="1-Datos Abiertos",1,IF(AO14="2-Publica",2,IF(AO14="3-Publica Clasificada",3,IF(AO14="4-Publica Reservada",4,"")))))</f>
        <v/>
      </c>
      <c r="AQ14" s="76"/>
      <c r="AR14" s="76" t="str">
        <f t="shared" ref="AR14" si="33">IF(AQ14="1-Baja",1,IF(AQ14="2-Media",2,IF(AQ14="3-Alta",3,IF(AQ14="4-Muy Alta",4,""))))</f>
        <v/>
      </c>
      <c r="AS14" s="76"/>
      <c r="AT14" s="76" t="str">
        <f t="shared" ref="AT14" si="34">IF(AS14="1-Baja",1,IF(AS14="2-Media",2,IF(AS14="3-Alta",3,IF(AS14="4-Muy Alta",4,""))))</f>
        <v/>
      </c>
      <c r="AU14" s="76" t="str">
        <f t="shared" ref="AU14" si="35">IFERROR(ROUND(AVERAGE(AP14,AR14,AT14),0),"")</f>
        <v/>
      </c>
      <c r="AV14" s="79" t="str">
        <f t="shared" ref="AV14" si="36">IF(AU14&lt;=1,"Bajo",IF(AU14&lt;=2,"Medio",IF(AU14&lt;=3,"Alto",IF(AU14&lt;=4,"Muy Alto",""))))</f>
        <v/>
      </c>
    </row>
    <row r="15" spans="1:48" s="83" customFormat="1" ht="48" customHeight="1">
      <c r="A15" s="76"/>
      <c r="B15" s="260" t="e">
        <f>VLOOKUP(A15,dependencas!$A$1:$B$60,2,FALSE)</f>
        <v>#N/A</v>
      </c>
      <c r="C15" s="78" t="str">
        <f t="shared" si="15"/>
        <v/>
      </c>
      <c r="D15" s="76"/>
      <c r="E15" s="76"/>
      <c r="F15" s="76"/>
      <c r="G15" s="76" t="str">
        <f t="shared" si="17"/>
        <v/>
      </c>
      <c r="H15" s="76">
        <f t="shared" si="18"/>
        <v>0</v>
      </c>
      <c r="I15" s="154" t="str">
        <f>VLOOKUP(G15,TRD!$B$5:$F$677,5,FALSE)</f>
        <v>-</v>
      </c>
      <c r="J15" s="76"/>
      <c r="K15" s="77"/>
      <c r="L15" s="76"/>
      <c r="M15" s="76"/>
      <c r="N15" s="76"/>
      <c r="O15" s="76" t="str">
        <f t="shared" si="19"/>
        <v/>
      </c>
      <c r="P15" s="76">
        <f t="shared" si="20"/>
        <v>0</v>
      </c>
      <c r="Q15" s="76" t="str">
        <f>IF(O15="","",VLOOKUP(O15,Valores!$A$95:$B$113,2,FALSE))</f>
        <v/>
      </c>
      <c r="R15" s="76"/>
      <c r="S15" s="155"/>
      <c r="T15" s="76"/>
      <c r="U15" s="76"/>
      <c r="V15" s="76"/>
      <c r="W15" s="76"/>
      <c r="X15" s="76"/>
      <c r="Y15" s="155"/>
      <c r="Z15" s="153"/>
      <c r="AA15" s="76"/>
      <c r="AB15" s="80"/>
      <c r="AC15" s="151"/>
      <c r="AD15" s="151"/>
      <c r="AE15" s="76"/>
      <c r="AF15" s="76" t="str">
        <f t="shared" si="21"/>
        <v>No aplica</v>
      </c>
      <c r="AG15" s="76"/>
      <c r="AH15" s="285"/>
      <c r="AI15" s="76" t="str">
        <f t="shared" si="1"/>
        <v/>
      </c>
      <c r="AJ15" s="76" t="str">
        <f t="shared" si="2"/>
        <v/>
      </c>
      <c r="AK15" s="76" t="str">
        <f t="shared" si="3"/>
        <v/>
      </c>
      <c r="AL15" s="76" t="str">
        <f t="shared" si="4"/>
        <v/>
      </c>
      <c r="AM15" s="76" t="str">
        <f t="shared" si="5"/>
        <v/>
      </c>
      <c r="AN15" s="76" t="str">
        <f t="shared" si="6"/>
        <v/>
      </c>
      <c r="AO15" s="287"/>
      <c r="AP15" s="249" t="str">
        <f t="shared" si="22"/>
        <v/>
      </c>
      <c r="AQ15" s="76"/>
      <c r="AR15" s="76" t="str">
        <f t="shared" si="23"/>
        <v/>
      </c>
      <c r="AS15" s="76"/>
      <c r="AT15" s="76" t="str">
        <f t="shared" si="24"/>
        <v/>
      </c>
      <c r="AU15" s="76" t="str">
        <f t="shared" si="25"/>
        <v/>
      </c>
      <c r="AV15" s="79" t="str">
        <f t="shared" si="26"/>
        <v/>
      </c>
    </row>
    <row r="16" spans="1:48" s="83" customFormat="1" ht="48" customHeight="1">
      <c r="A16" s="76"/>
      <c r="B16" s="260" t="e">
        <f>VLOOKUP(A16,dependencas!$A$1:$B$60,2,FALSE)</f>
        <v>#N/A</v>
      </c>
      <c r="C16" s="78" t="str">
        <f t="shared" si="15"/>
        <v/>
      </c>
      <c r="D16" s="76"/>
      <c r="E16" s="76"/>
      <c r="F16" s="76"/>
      <c r="G16" s="76" t="str">
        <f t="shared" si="17"/>
        <v/>
      </c>
      <c r="H16" s="76">
        <f t="shared" si="18"/>
        <v>0</v>
      </c>
      <c r="I16" s="154" t="str">
        <f>VLOOKUP(G16,TRD!$B$5:$F$677,5,FALSE)</f>
        <v>-</v>
      </c>
      <c r="J16" s="76"/>
      <c r="K16" s="77"/>
      <c r="L16" s="76"/>
      <c r="M16" s="76"/>
      <c r="N16" s="76"/>
      <c r="O16" s="76" t="str">
        <f t="shared" si="19"/>
        <v/>
      </c>
      <c r="P16" s="76">
        <f t="shared" si="20"/>
        <v>0</v>
      </c>
      <c r="Q16" s="76" t="str">
        <f>IF(O16="","",VLOOKUP(O16,Valores!$A$95:$B$113,2,FALSE))</f>
        <v/>
      </c>
      <c r="R16" s="76"/>
      <c r="S16" s="155"/>
      <c r="T16" s="76"/>
      <c r="U16" s="76"/>
      <c r="V16" s="76"/>
      <c r="W16" s="76"/>
      <c r="X16" s="76"/>
      <c r="Y16" s="155"/>
      <c r="Z16" s="153"/>
      <c r="AA16" s="76"/>
      <c r="AB16" s="80"/>
      <c r="AC16" s="151"/>
      <c r="AD16" s="151"/>
      <c r="AE16" s="76"/>
      <c r="AF16" s="76" t="str">
        <f t="shared" si="21"/>
        <v>No aplica</v>
      </c>
      <c r="AG16" s="76"/>
      <c r="AH16" s="285"/>
      <c r="AI16" s="76" t="str">
        <f t="shared" si="1"/>
        <v/>
      </c>
      <c r="AJ16" s="76" t="str">
        <f t="shared" si="2"/>
        <v/>
      </c>
      <c r="AK16" s="76" t="str">
        <f t="shared" si="3"/>
        <v/>
      </c>
      <c r="AL16" s="76" t="str">
        <f t="shared" si="4"/>
        <v/>
      </c>
      <c r="AM16" s="76" t="str">
        <f t="shared" si="5"/>
        <v/>
      </c>
      <c r="AN16" s="76" t="str">
        <f t="shared" si="6"/>
        <v/>
      </c>
      <c r="AO16" s="287"/>
      <c r="AP16" s="76" t="str">
        <f t="shared" si="22"/>
        <v/>
      </c>
      <c r="AQ16" s="76"/>
      <c r="AR16" s="76" t="str">
        <f t="shared" si="23"/>
        <v/>
      </c>
      <c r="AS16" s="76"/>
      <c r="AT16" s="76" t="str">
        <f t="shared" si="24"/>
        <v/>
      </c>
      <c r="AU16" s="76" t="str">
        <f t="shared" si="25"/>
        <v/>
      </c>
      <c r="AV16" s="79" t="str">
        <f t="shared" si="26"/>
        <v/>
      </c>
    </row>
    <row r="17" spans="1:48" s="83" customFormat="1" ht="48" customHeight="1">
      <c r="A17" s="76"/>
      <c r="B17" s="260" t="e">
        <f>VLOOKUP(A17,dependencas!$A$1:$B$60,2,FALSE)</f>
        <v>#N/A</v>
      </c>
      <c r="C17" s="78" t="str">
        <f t="shared" si="15"/>
        <v/>
      </c>
      <c r="D17" s="76"/>
      <c r="E17" s="76"/>
      <c r="F17" s="76"/>
      <c r="G17" s="76" t="str">
        <f t="shared" si="17"/>
        <v/>
      </c>
      <c r="H17" s="76">
        <f t="shared" si="18"/>
        <v>0</v>
      </c>
      <c r="I17" s="154" t="str">
        <f>VLOOKUP(G17,TRD!$B$5:$F$677,5,FALSE)</f>
        <v>-</v>
      </c>
      <c r="J17" s="76"/>
      <c r="K17" s="77"/>
      <c r="L17" s="76"/>
      <c r="M17" s="76"/>
      <c r="N17" s="76"/>
      <c r="O17" s="76" t="str">
        <f t="shared" si="19"/>
        <v/>
      </c>
      <c r="P17" s="76">
        <f t="shared" si="20"/>
        <v>0</v>
      </c>
      <c r="Q17" s="76" t="str">
        <f>IF(O17="","",VLOOKUP(O17,Valores!$A$95:$B$113,2,FALSE))</f>
        <v/>
      </c>
      <c r="R17" s="76"/>
      <c r="S17" s="155"/>
      <c r="T17" s="76"/>
      <c r="U17" s="76"/>
      <c r="V17" s="76"/>
      <c r="W17" s="76"/>
      <c r="X17" s="76"/>
      <c r="Y17" s="155"/>
      <c r="Z17" s="153"/>
      <c r="AA17" s="76"/>
      <c r="AB17" s="80"/>
      <c r="AC17" s="151"/>
      <c r="AD17" s="151"/>
      <c r="AE17" s="76"/>
      <c r="AF17" s="76" t="str">
        <f t="shared" si="21"/>
        <v>No aplica</v>
      </c>
      <c r="AG17" s="76"/>
      <c r="AH17" s="285"/>
      <c r="AI17" s="76" t="str">
        <f t="shared" si="1"/>
        <v/>
      </c>
      <c r="AJ17" s="76" t="str">
        <f t="shared" si="2"/>
        <v/>
      </c>
      <c r="AK17" s="76" t="str">
        <f t="shared" si="3"/>
        <v/>
      </c>
      <c r="AL17" s="76" t="str">
        <f t="shared" si="4"/>
        <v/>
      </c>
      <c r="AM17" s="76" t="str">
        <f t="shared" si="5"/>
        <v/>
      </c>
      <c r="AN17" s="76" t="str">
        <f t="shared" si="6"/>
        <v/>
      </c>
      <c r="AO17" s="287"/>
      <c r="AP17" s="76" t="str">
        <f t="shared" si="22"/>
        <v/>
      </c>
      <c r="AQ17" s="76"/>
      <c r="AR17" s="76" t="str">
        <f t="shared" si="23"/>
        <v/>
      </c>
      <c r="AS17" s="76"/>
      <c r="AT17" s="76" t="str">
        <f t="shared" si="24"/>
        <v/>
      </c>
      <c r="AU17" s="76" t="str">
        <f t="shared" si="25"/>
        <v/>
      </c>
      <c r="AV17" s="79" t="str">
        <f t="shared" si="26"/>
        <v/>
      </c>
    </row>
    <row r="18" spans="1:48" s="83" customFormat="1" ht="48" customHeight="1">
      <c r="A18" s="76"/>
      <c r="B18" s="260" t="e">
        <f>VLOOKUP(A18,dependencas!$A$1:$B$60,2,FALSE)</f>
        <v>#N/A</v>
      </c>
      <c r="C18" s="78" t="str">
        <f t="shared" ref="C18" si="37">IF(D17="","",(C17+1))</f>
        <v/>
      </c>
      <c r="D18" s="76"/>
      <c r="E18" s="76"/>
      <c r="F18" s="76"/>
      <c r="G18" s="76" t="str">
        <f t="shared" ref="G18" si="38">CONCATENATE(A18,E18)</f>
        <v/>
      </c>
      <c r="H18" s="76">
        <f t="shared" ref="H18" si="39">IF(E18="",F18,E18)</f>
        <v>0</v>
      </c>
      <c r="I18" s="154" t="str">
        <f>VLOOKUP(G18,TRD!$B$5:$F$677,5,FALSE)</f>
        <v>-</v>
      </c>
      <c r="J18" s="76"/>
      <c r="K18" s="77"/>
      <c r="L18" s="76"/>
      <c r="M18" s="76"/>
      <c r="N18" s="76"/>
      <c r="O18" s="76" t="str">
        <f t="shared" ref="O18" si="40">IF(C18="","",$H$5)</f>
        <v/>
      </c>
      <c r="P18" s="76">
        <f t="shared" ref="P18" si="41">A18</f>
        <v>0</v>
      </c>
      <c r="Q18" s="76" t="str">
        <f>IF(O18="","",VLOOKUP(O18,Valores!$A$95:$B$113,2,FALSE))</f>
        <v/>
      </c>
      <c r="R18" s="76"/>
      <c r="S18" s="155"/>
      <c r="T18" s="76"/>
      <c r="U18" s="76"/>
      <c r="V18" s="76"/>
      <c r="W18" s="76"/>
      <c r="X18" s="76"/>
      <c r="Y18" s="155"/>
      <c r="Z18" s="153"/>
      <c r="AA18" s="76"/>
      <c r="AB18" s="80"/>
      <c r="AC18" s="151"/>
      <c r="AD18" s="151"/>
      <c r="AE18" s="76"/>
      <c r="AF18" s="76" t="str">
        <f t="shared" ref="AF18" si="42">IF(AE18="Si","ley_1581","No aplica")</f>
        <v>No aplica</v>
      </c>
      <c r="AG18" s="76"/>
      <c r="AH18" s="285"/>
      <c r="AI18" s="76" t="str">
        <f t="shared" si="1"/>
        <v/>
      </c>
      <c r="AJ18" s="76" t="str">
        <f t="shared" si="2"/>
        <v/>
      </c>
      <c r="AK18" s="76" t="str">
        <f t="shared" si="3"/>
        <v/>
      </c>
      <c r="AL18" s="76" t="str">
        <f t="shared" si="4"/>
        <v/>
      </c>
      <c r="AM18" s="76" t="str">
        <f t="shared" si="5"/>
        <v/>
      </c>
      <c r="AN18" s="76" t="str">
        <f t="shared" si="6"/>
        <v/>
      </c>
      <c r="AO18" s="287"/>
      <c r="AP18" s="76" t="str">
        <f t="shared" ref="AP18" si="43">IF(AO18="0-No Aplica",0,IF(AO18="1-Datos Abiertos",1,IF(AO18="2-Publica",2,IF(AO18="3-Publica Clasificada",3,IF(AO18="4-Publica Reservada",4,"")))))</f>
        <v/>
      </c>
      <c r="AQ18" s="76"/>
      <c r="AR18" s="76" t="str">
        <f t="shared" ref="AR18" si="44">IF(AQ18="1-Baja",1,IF(AQ18="2-Media",2,IF(AQ18="3-Alta",3,IF(AQ18="4-Muy Alta",4,""))))</f>
        <v/>
      </c>
      <c r="AS18" s="76"/>
      <c r="AT18" s="76" t="str">
        <f t="shared" ref="AT18" si="45">IF(AS18="1-Baja",1,IF(AS18="2-Media",2,IF(AS18="3-Alta",3,IF(AS18="4-Muy Alta",4,""))))</f>
        <v/>
      </c>
      <c r="AU18" s="76" t="str">
        <f t="shared" ref="AU18" si="46">IFERROR(ROUND(AVERAGE(AP18,AR18,AT18),0),"")</f>
        <v/>
      </c>
      <c r="AV18" s="79" t="str">
        <f t="shared" ref="AV18" si="47">IF(AU18&lt;=1,"Bajo",IF(AU18&lt;=2,"Medio",IF(AU18&lt;=3,"Alto",IF(AU18&lt;=4,"Muy Alto",""))))</f>
        <v/>
      </c>
    </row>
    <row r="19" spans="1:48" s="83" customFormat="1" ht="48" customHeight="1">
      <c r="A19" s="76"/>
      <c r="B19" s="260" t="e">
        <f>VLOOKUP(A19,dependencas!$A$1:$B$60,2,FALSE)</f>
        <v>#N/A</v>
      </c>
      <c r="C19" s="78" t="str">
        <f t="shared" ref="C19:C20" si="48">IF(D18="","",(C18+1))</f>
        <v/>
      </c>
      <c r="D19" s="76"/>
      <c r="E19" s="76"/>
      <c r="F19" s="76"/>
      <c r="G19" s="76" t="str">
        <f t="shared" ref="G19:G20" si="49">CONCATENATE(A19,E19)</f>
        <v/>
      </c>
      <c r="H19" s="76">
        <f t="shared" ref="H19:H20" si="50">IF(E19="",F19,E19)</f>
        <v>0</v>
      </c>
      <c r="I19" s="154" t="str">
        <f>VLOOKUP(G19,TRD!$B$5:$F$677,5,FALSE)</f>
        <v>-</v>
      </c>
      <c r="J19" s="76"/>
      <c r="K19" s="77"/>
      <c r="L19" s="76"/>
      <c r="M19" s="76"/>
      <c r="N19" s="76"/>
      <c r="O19" s="76" t="str">
        <f t="shared" ref="O19:O20" si="51">IF(C19="","",$H$5)</f>
        <v/>
      </c>
      <c r="P19" s="76">
        <f t="shared" ref="P19:P20" si="52">A19</f>
        <v>0</v>
      </c>
      <c r="Q19" s="76" t="str">
        <f>IF(O19="","",VLOOKUP(O19,Valores!$A$95:$B$113,2,FALSE))</f>
        <v/>
      </c>
      <c r="R19" s="76"/>
      <c r="S19" s="155"/>
      <c r="T19" s="76"/>
      <c r="U19" s="76"/>
      <c r="V19" s="76"/>
      <c r="W19" s="76"/>
      <c r="X19" s="76"/>
      <c r="Y19" s="155"/>
      <c r="Z19" s="153"/>
      <c r="AA19" s="76"/>
      <c r="AB19" s="80"/>
      <c r="AC19" s="151"/>
      <c r="AD19" s="151"/>
      <c r="AE19" s="76"/>
      <c r="AF19" s="76" t="str">
        <f t="shared" ref="AF19:AF20" si="53">IF(AE19="Si","ley_1581","No aplica")</f>
        <v>No aplica</v>
      </c>
      <c r="AG19" s="76"/>
      <c r="AH19" s="285"/>
      <c r="AI19" s="76" t="str">
        <f t="shared" si="1"/>
        <v/>
      </c>
      <c r="AJ19" s="76" t="str">
        <f t="shared" si="2"/>
        <v/>
      </c>
      <c r="AK19" s="76" t="str">
        <f t="shared" si="3"/>
        <v/>
      </c>
      <c r="AL19" s="76" t="str">
        <f t="shared" si="4"/>
        <v/>
      </c>
      <c r="AM19" s="76" t="str">
        <f t="shared" si="5"/>
        <v/>
      </c>
      <c r="AN19" s="76" t="str">
        <f t="shared" si="6"/>
        <v/>
      </c>
      <c r="AO19" s="287"/>
      <c r="AP19" s="76" t="str">
        <f t="shared" ref="AP19:AP20" si="54">IF(AO19="0-No Aplica",0,IF(AO19="1-Datos Abiertos",1,IF(AO19="2-Publica",2,IF(AO19="3-Publica Clasificada",3,IF(AO19="4-Publica Reservada",4,"")))))</f>
        <v/>
      </c>
      <c r="AQ19" s="76"/>
      <c r="AR19" s="76" t="str">
        <f t="shared" ref="AR19:AR20" si="55">IF(AQ19="1-Baja",1,IF(AQ19="2-Media",2,IF(AQ19="3-Alta",3,IF(AQ19="4-Muy Alta",4,""))))</f>
        <v/>
      </c>
      <c r="AS19" s="76"/>
      <c r="AT19" s="76" t="str">
        <f t="shared" ref="AT19:AT20" si="56">IF(AS19="1-Baja",1,IF(AS19="2-Media",2,IF(AS19="3-Alta",3,IF(AS19="4-Muy Alta",4,""))))</f>
        <v/>
      </c>
      <c r="AU19" s="76" t="str">
        <f t="shared" ref="AU19:AU20" si="57">IFERROR(ROUND(AVERAGE(AP19,AR19,AT19),0),"")</f>
        <v/>
      </c>
      <c r="AV19" s="79" t="str">
        <f t="shared" ref="AV19:AV20" si="58">IF(AU19&lt;=1,"Bajo",IF(AU19&lt;=2,"Medio",IF(AU19&lt;=3,"Alto",IF(AU19&lt;=4,"Muy Alto",""))))</f>
        <v/>
      </c>
    </row>
    <row r="20" spans="1:48" s="83" customFormat="1" ht="48" customHeight="1">
      <c r="A20" s="76"/>
      <c r="B20" s="260" t="e">
        <f>VLOOKUP(A20,dependencas!$A$1:$B$60,2,FALSE)</f>
        <v>#N/A</v>
      </c>
      <c r="C20" s="78" t="str">
        <f t="shared" si="48"/>
        <v/>
      </c>
      <c r="D20" s="76"/>
      <c r="E20" s="76"/>
      <c r="F20" s="76"/>
      <c r="G20" s="76" t="str">
        <f t="shared" si="49"/>
        <v/>
      </c>
      <c r="H20" s="76">
        <f t="shared" si="50"/>
        <v>0</v>
      </c>
      <c r="I20" s="154" t="str">
        <f>VLOOKUP(G20,TRD!$B$5:$F$677,5,FALSE)</f>
        <v>-</v>
      </c>
      <c r="J20" s="76"/>
      <c r="K20" s="77"/>
      <c r="L20" s="76"/>
      <c r="M20" s="76"/>
      <c r="N20" s="76"/>
      <c r="O20" s="76" t="str">
        <f t="shared" si="51"/>
        <v/>
      </c>
      <c r="P20" s="76">
        <f t="shared" si="52"/>
        <v>0</v>
      </c>
      <c r="Q20" s="76" t="str">
        <f>IF(O20="","",VLOOKUP(O20,Valores!$A$95:$B$113,2,FALSE))</f>
        <v/>
      </c>
      <c r="R20" s="76"/>
      <c r="S20" s="155"/>
      <c r="T20" s="76"/>
      <c r="U20" s="76"/>
      <c r="V20" s="76"/>
      <c r="W20" s="76"/>
      <c r="X20" s="76"/>
      <c r="Y20" s="155"/>
      <c r="Z20" s="153"/>
      <c r="AA20" s="76"/>
      <c r="AB20" s="80"/>
      <c r="AC20" s="151"/>
      <c r="AD20" s="151"/>
      <c r="AE20" s="76"/>
      <c r="AF20" s="76" t="str">
        <f t="shared" si="53"/>
        <v>No aplica</v>
      </c>
      <c r="AG20" s="76"/>
      <c r="AH20" s="285"/>
      <c r="AI20" s="76" t="str">
        <f t="shared" si="1"/>
        <v/>
      </c>
      <c r="AJ20" s="76" t="str">
        <f t="shared" si="2"/>
        <v/>
      </c>
      <c r="AK20" s="76" t="str">
        <f t="shared" si="3"/>
        <v/>
      </c>
      <c r="AL20" s="76" t="str">
        <f t="shared" si="4"/>
        <v/>
      </c>
      <c r="AM20" s="76" t="str">
        <f t="shared" si="5"/>
        <v/>
      </c>
      <c r="AN20" s="76" t="str">
        <f t="shared" si="6"/>
        <v/>
      </c>
      <c r="AO20" s="287"/>
      <c r="AP20" s="76" t="str">
        <f t="shared" si="54"/>
        <v/>
      </c>
      <c r="AQ20" s="76"/>
      <c r="AR20" s="76" t="str">
        <f t="shared" si="55"/>
        <v/>
      </c>
      <c r="AS20" s="76"/>
      <c r="AT20" s="76" t="str">
        <f t="shared" si="56"/>
        <v/>
      </c>
      <c r="AU20" s="76" t="str">
        <f t="shared" si="57"/>
        <v/>
      </c>
      <c r="AV20" s="79" t="str">
        <f t="shared" si="58"/>
        <v/>
      </c>
    </row>
    <row r="21" spans="1:48" s="83" customFormat="1" ht="48" customHeight="1">
      <c r="A21" s="76"/>
      <c r="B21" s="260" t="e">
        <f>VLOOKUP(A21,dependencas!$A$1:$B$60,2,FALSE)</f>
        <v>#N/A</v>
      </c>
      <c r="C21" s="78" t="str">
        <f t="shared" ref="C21:C29" si="59">IF(D20="","",(C20+1))</f>
        <v/>
      </c>
      <c r="D21" s="76"/>
      <c r="E21" s="76"/>
      <c r="F21" s="76"/>
      <c r="G21" s="76" t="str">
        <f t="shared" ref="G21:G29" si="60">CONCATENATE(A21,E21)</f>
        <v/>
      </c>
      <c r="H21" s="76">
        <f t="shared" ref="H21:H29" si="61">IF(E21="",F21,E21)</f>
        <v>0</v>
      </c>
      <c r="I21" s="154" t="str">
        <f>VLOOKUP(G21,TRD!$B$5:$F$677,5,FALSE)</f>
        <v>-</v>
      </c>
      <c r="J21" s="76"/>
      <c r="K21" s="77"/>
      <c r="L21" s="76"/>
      <c r="M21" s="76"/>
      <c r="N21" s="76"/>
      <c r="O21" s="76" t="str">
        <f t="shared" ref="O21:O29" si="62">IF(C21="","",$H$5)</f>
        <v/>
      </c>
      <c r="P21" s="76">
        <f t="shared" ref="P21:P29" si="63">A21</f>
        <v>0</v>
      </c>
      <c r="Q21" s="76" t="str">
        <f>IF(O21="","",VLOOKUP(O21,Valores!$A$95:$B$113,2,FALSE))</f>
        <v/>
      </c>
      <c r="R21" s="76"/>
      <c r="S21" s="155"/>
      <c r="T21" s="76"/>
      <c r="U21" s="76"/>
      <c r="V21" s="76"/>
      <c r="W21" s="76"/>
      <c r="X21" s="76"/>
      <c r="Y21" s="155"/>
      <c r="Z21" s="153"/>
      <c r="AA21" s="76"/>
      <c r="AB21" s="80"/>
      <c r="AC21" s="151"/>
      <c r="AD21" s="151"/>
      <c r="AE21" s="76"/>
      <c r="AF21" s="76" t="str">
        <f t="shared" ref="AF21:AF29" si="64">IF(AE21="Si","ley_1581","No aplica")</f>
        <v>No aplica</v>
      </c>
      <c r="AG21" s="76"/>
      <c r="AH21" s="285"/>
      <c r="AI21" s="76" t="str">
        <f t="shared" si="1"/>
        <v/>
      </c>
      <c r="AJ21" s="76" t="str">
        <f t="shared" si="2"/>
        <v/>
      </c>
      <c r="AK21" s="76" t="str">
        <f t="shared" si="3"/>
        <v/>
      </c>
      <c r="AL21" s="76" t="str">
        <f t="shared" si="4"/>
        <v/>
      </c>
      <c r="AM21" s="76" t="str">
        <f t="shared" si="5"/>
        <v/>
      </c>
      <c r="AN21" s="76" t="str">
        <f t="shared" si="6"/>
        <v/>
      </c>
      <c r="AO21" s="287"/>
      <c r="AP21" s="76" t="str">
        <f t="shared" ref="AP21:AP29" si="65">IF(AO21="0-No Aplica",0,IF(AO21="1-Datos Abiertos",1,IF(AO21="2-Publica",2,IF(AO21="3-Publica Clasificada",3,IF(AO21="4-Publica Reservada",4,"")))))</f>
        <v/>
      </c>
      <c r="AQ21" s="76"/>
      <c r="AR21" s="76" t="str">
        <f t="shared" ref="AR21:AR29" si="66">IF(AQ21="1-Baja",1,IF(AQ21="2-Media",2,IF(AQ21="3-Alta",3,IF(AQ21="4-Muy Alta",4,""))))</f>
        <v/>
      </c>
      <c r="AS21" s="76"/>
      <c r="AT21" s="76" t="str">
        <f t="shared" ref="AT21:AT29" si="67">IF(AS21="1-Baja",1,IF(AS21="2-Media",2,IF(AS21="3-Alta",3,IF(AS21="4-Muy Alta",4,""))))</f>
        <v/>
      </c>
      <c r="AU21" s="76" t="str">
        <f t="shared" ref="AU21:AU29" si="68">IFERROR(ROUND(AVERAGE(AP21,AR21,AT21),0),"")</f>
        <v/>
      </c>
      <c r="AV21" s="79" t="str">
        <f t="shared" ref="AV21:AV29" si="69">IF(AU21&lt;=1,"Bajo",IF(AU21&lt;=2,"Medio",IF(AU21&lt;=3,"Alto",IF(AU21&lt;=4,"Muy Alto",""))))</f>
        <v/>
      </c>
    </row>
    <row r="22" spans="1:48" s="83" customFormat="1" ht="48" customHeight="1">
      <c r="A22" s="76"/>
      <c r="B22" s="260" t="e">
        <f>VLOOKUP(A22,dependencas!$A$1:$B$60,2,FALSE)</f>
        <v>#N/A</v>
      </c>
      <c r="C22" s="78" t="str">
        <f t="shared" si="59"/>
        <v/>
      </c>
      <c r="D22" s="76"/>
      <c r="E22" s="76"/>
      <c r="F22" s="76"/>
      <c r="G22" s="76" t="str">
        <f t="shared" si="60"/>
        <v/>
      </c>
      <c r="H22" s="76">
        <f t="shared" si="61"/>
        <v>0</v>
      </c>
      <c r="I22" s="154" t="str">
        <f>VLOOKUP(G22,TRD!$B$5:$F$677,5,FALSE)</f>
        <v>-</v>
      </c>
      <c r="J22" s="76"/>
      <c r="K22" s="77"/>
      <c r="L22" s="76"/>
      <c r="M22" s="76"/>
      <c r="N22" s="76"/>
      <c r="O22" s="76" t="str">
        <f t="shared" si="62"/>
        <v/>
      </c>
      <c r="P22" s="76">
        <f t="shared" si="63"/>
        <v>0</v>
      </c>
      <c r="Q22" s="76" t="str">
        <f>IF(O22="","",VLOOKUP(O22,Valores!$A$95:$B$113,2,FALSE))</f>
        <v/>
      </c>
      <c r="R22" s="76"/>
      <c r="S22" s="155"/>
      <c r="T22" s="76"/>
      <c r="U22" s="76"/>
      <c r="V22" s="76"/>
      <c r="W22" s="76"/>
      <c r="X22" s="76"/>
      <c r="Y22" s="155"/>
      <c r="Z22" s="153"/>
      <c r="AA22" s="76"/>
      <c r="AB22" s="80"/>
      <c r="AC22" s="151"/>
      <c r="AD22" s="151"/>
      <c r="AE22" s="76"/>
      <c r="AF22" s="76" t="str">
        <f t="shared" si="64"/>
        <v>No aplica</v>
      </c>
      <c r="AG22" s="76"/>
      <c r="AH22" s="285"/>
      <c r="AI22" s="76" t="str">
        <f t="shared" si="1"/>
        <v/>
      </c>
      <c r="AJ22" s="76" t="str">
        <f t="shared" si="2"/>
        <v/>
      </c>
      <c r="AK22" s="76" t="str">
        <f t="shared" si="3"/>
        <v/>
      </c>
      <c r="AL22" s="76" t="str">
        <f t="shared" si="4"/>
        <v/>
      </c>
      <c r="AM22" s="76" t="str">
        <f t="shared" si="5"/>
        <v/>
      </c>
      <c r="AN22" s="76" t="str">
        <f t="shared" si="6"/>
        <v/>
      </c>
      <c r="AO22" s="287"/>
      <c r="AP22" s="76" t="str">
        <f t="shared" si="65"/>
        <v/>
      </c>
      <c r="AQ22" s="76"/>
      <c r="AR22" s="76" t="str">
        <f t="shared" si="66"/>
        <v/>
      </c>
      <c r="AS22" s="76"/>
      <c r="AT22" s="76" t="str">
        <f t="shared" si="67"/>
        <v/>
      </c>
      <c r="AU22" s="76" t="str">
        <f t="shared" si="68"/>
        <v/>
      </c>
      <c r="AV22" s="79" t="str">
        <f t="shared" si="69"/>
        <v/>
      </c>
    </row>
    <row r="23" spans="1:48" s="83" customFormat="1" ht="48" customHeight="1">
      <c r="A23" s="76"/>
      <c r="B23" s="260" t="e">
        <f>VLOOKUP(A23,dependencas!$A$1:$B$60,2,FALSE)</f>
        <v>#N/A</v>
      </c>
      <c r="C23" s="78" t="str">
        <f t="shared" si="59"/>
        <v/>
      </c>
      <c r="D23" s="76"/>
      <c r="E23" s="76"/>
      <c r="F23" s="76"/>
      <c r="G23" s="76" t="str">
        <f t="shared" si="60"/>
        <v/>
      </c>
      <c r="H23" s="76">
        <f t="shared" si="61"/>
        <v>0</v>
      </c>
      <c r="I23" s="154" t="str">
        <f>VLOOKUP(G23,TRD!$B$5:$F$677,5,FALSE)</f>
        <v>-</v>
      </c>
      <c r="J23" s="76"/>
      <c r="K23" s="77"/>
      <c r="L23" s="76"/>
      <c r="M23" s="76"/>
      <c r="N23" s="76"/>
      <c r="O23" s="76" t="str">
        <f t="shared" si="62"/>
        <v/>
      </c>
      <c r="P23" s="76">
        <f t="shared" si="63"/>
        <v>0</v>
      </c>
      <c r="Q23" s="76" t="str">
        <f>IF(O23="","",VLOOKUP(O23,Valores!$A$95:$B$113,2,FALSE))</f>
        <v/>
      </c>
      <c r="R23" s="76"/>
      <c r="S23" s="155"/>
      <c r="T23" s="76"/>
      <c r="U23" s="76"/>
      <c r="V23" s="76"/>
      <c r="W23" s="76"/>
      <c r="X23" s="76"/>
      <c r="Y23" s="155"/>
      <c r="Z23" s="153"/>
      <c r="AA23" s="76"/>
      <c r="AB23" s="80"/>
      <c r="AC23" s="151"/>
      <c r="AD23" s="151"/>
      <c r="AE23" s="76"/>
      <c r="AF23" s="76" t="str">
        <f t="shared" si="64"/>
        <v>No aplica</v>
      </c>
      <c r="AG23" s="76"/>
      <c r="AH23" s="285"/>
      <c r="AI23" s="76" t="str">
        <f t="shared" si="1"/>
        <v/>
      </c>
      <c r="AJ23" s="76" t="str">
        <f t="shared" si="2"/>
        <v/>
      </c>
      <c r="AK23" s="76" t="str">
        <f t="shared" si="3"/>
        <v/>
      </c>
      <c r="AL23" s="76" t="str">
        <f t="shared" si="4"/>
        <v/>
      </c>
      <c r="AM23" s="76" t="str">
        <f t="shared" si="5"/>
        <v/>
      </c>
      <c r="AN23" s="76" t="str">
        <f t="shared" si="6"/>
        <v/>
      </c>
      <c r="AO23" s="287"/>
      <c r="AP23" s="76" t="str">
        <f t="shared" si="65"/>
        <v/>
      </c>
      <c r="AQ23" s="76"/>
      <c r="AR23" s="76" t="str">
        <f t="shared" si="66"/>
        <v/>
      </c>
      <c r="AS23" s="76"/>
      <c r="AT23" s="76" t="str">
        <f t="shared" si="67"/>
        <v/>
      </c>
      <c r="AU23" s="76" t="str">
        <f t="shared" si="68"/>
        <v/>
      </c>
      <c r="AV23" s="79" t="str">
        <f t="shared" si="69"/>
        <v/>
      </c>
    </row>
    <row r="24" spans="1:48" s="83" customFormat="1" ht="48" customHeight="1">
      <c r="A24" s="76"/>
      <c r="B24" s="260" t="e">
        <f>VLOOKUP(A24,dependencas!$A$1:$B$60,2,FALSE)</f>
        <v>#N/A</v>
      </c>
      <c r="C24" s="78" t="str">
        <f t="shared" si="59"/>
        <v/>
      </c>
      <c r="D24" s="76"/>
      <c r="E24" s="76"/>
      <c r="F24" s="76"/>
      <c r="G24" s="76" t="str">
        <f t="shared" si="60"/>
        <v/>
      </c>
      <c r="H24" s="76">
        <f t="shared" si="61"/>
        <v>0</v>
      </c>
      <c r="I24" s="154" t="str">
        <f>VLOOKUP(G24,TRD!$B$5:$F$677,5,FALSE)</f>
        <v>-</v>
      </c>
      <c r="J24" s="76"/>
      <c r="K24" s="77"/>
      <c r="L24" s="76"/>
      <c r="M24" s="76"/>
      <c r="N24" s="76"/>
      <c r="O24" s="76" t="str">
        <f t="shared" si="62"/>
        <v/>
      </c>
      <c r="P24" s="76">
        <f t="shared" si="63"/>
        <v>0</v>
      </c>
      <c r="Q24" s="76" t="str">
        <f>IF(O24="","",VLOOKUP(O24,Valores!$A$95:$B$113,2,FALSE))</f>
        <v/>
      </c>
      <c r="R24" s="76"/>
      <c r="S24" s="155"/>
      <c r="T24" s="76"/>
      <c r="U24" s="76"/>
      <c r="V24" s="76"/>
      <c r="W24" s="76"/>
      <c r="X24" s="76"/>
      <c r="Y24" s="155"/>
      <c r="Z24" s="153"/>
      <c r="AA24" s="76"/>
      <c r="AB24" s="80"/>
      <c r="AC24" s="151"/>
      <c r="AD24" s="151"/>
      <c r="AE24" s="76"/>
      <c r="AF24" s="76" t="str">
        <f t="shared" si="64"/>
        <v>No aplica</v>
      </c>
      <c r="AG24" s="76"/>
      <c r="AH24" s="285"/>
      <c r="AI24" s="76" t="str">
        <f t="shared" si="1"/>
        <v/>
      </c>
      <c r="AJ24" s="76" t="str">
        <f t="shared" si="2"/>
        <v/>
      </c>
      <c r="AK24" s="76" t="str">
        <f t="shared" si="3"/>
        <v/>
      </c>
      <c r="AL24" s="76" t="str">
        <f t="shared" si="4"/>
        <v/>
      </c>
      <c r="AM24" s="76" t="str">
        <f t="shared" si="5"/>
        <v/>
      </c>
      <c r="AN24" s="76" t="str">
        <f t="shared" si="6"/>
        <v/>
      </c>
      <c r="AO24" s="287"/>
      <c r="AP24" s="76" t="str">
        <f t="shared" si="65"/>
        <v/>
      </c>
      <c r="AQ24" s="76"/>
      <c r="AR24" s="76" t="str">
        <f t="shared" si="66"/>
        <v/>
      </c>
      <c r="AS24" s="76"/>
      <c r="AT24" s="76" t="str">
        <f t="shared" si="67"/>
        <v/>
      </c>
      <c r="AU24" s="76" t="str">
        <f t="shared" si="68"/>
        <v/>
      </c>
      <c r="AV24" s="79" t="str">
        <f t="shared" si="69"/>
        <v/>
      </c>
    </row>
    <row r="25" spans="1:48" s="83" customFormat="1" ht="48" customHeight="1">
      <c r="A25" s="76"/>
      <c r="B25" s="260" t="e">
        <f>VLOOKUP(A25,dependencas!$A$1:$B$60,2,FALSE)</f>
        <v>#N/A</v>
      </c>
      <c r="C25" s="78" t="str">
        <f t="shared" si="59"/>
        <v/>
      </c>
      <c r="D25" s="76"/>
      <c r="E25" s="76"/>
      <c r="F25" s="76"/>
      <c r="G25" s="76" t="str">
        <f t="shared" si="60"/>
        <v/>
      </c>
      <c r="H25" s="76">
        <f t="shared" si="61"/>
        <v>0</v>
      </c>
      <c r="I25" s="154" t="str">
        <f>VLOOKUP(G25,TRD!$B$5:$F$677,5,FALSE)</f>
        <v>-</v>
      </c>
      <c r="J25" s="76"/>
      <c r="K25" s="77"/>
      <c r="L25" s="76"/>
      <c r="M25" s="76"/>
      <c r="N25" s="76"/>
      <c r="O25" s="76" t="str">
        <f t="shared" si="62"/>
        <v/>
      </c>
      <c r="P25" s="76">
        <f t="shared" si="63"/>
        <v>0</v>
      </c>
      <c r="Q25" s="76" t="str">
        <f>IF(O25="","",VLOOKUP(O25,Valores!$A$95:$B$113,2,FALSE))</f>
        <v/>
      </c>
      <c r="R25" s="76"/>
      <c r="S25" s="155"/>
      <c r="T25" s="76"/>
      <c r="U25" s="76"/>
      <c r="V25" s="76"/>
      <c r="W25" s="76"/>
      <c r="X25" s="76"/>
      <c r="Y25" s="155"/>
      <c r="Z25" s="153"/>
      <c r="AA25" s="76"/>
      <c r="AB25" s="80"/>
      <c r="AC25" s="151"/>
      <c r="AD25" s="151"/>
      <c r="AE25" s="76"/>
      <c r="AF25" s="76" t="str">
        <f t="shared" si="64"/>
        <v>No aplica</v>
      </c>
      <c r="AG25" s="76"/>
      <c r="AH25" s="285"/>
      <c r="AI25" s="76" t="str">
        <f t="shared" si="1"/>
        <v/>
      </c>
      <c r="AJ25" s="76" t="str">
        <f t="shared" si="2"/>
        <v/>
      </c>
      <c r="AK25" s="76" t="str">
        <f t="shared" si="3"/>
        <v/>
      </c>
      <c r="AL25" s="76" t="str">
        <f t="shared" si="4"/>
        <v/>
      </c>
      <c r="AM25" s="76" t="str">
        <f t="shared" si="5"/>
        <v/>
      </c>
      <c r="AN25" s="76" t="str">
        <f t="shared" si="6"/>
        <v/>
      </c>
      <c r="AO25" s="287"/>
      <c r="AP25" s="76" t="str">
        <f t="shared" si="65"/>
        <v/>
      </c>
      <c r="AQ25" s="76"/>
      <c r="AR25" s="76" t="str">
        <f t="shared" si="66"/>
        <v/>
      </c>
      <c r="AS25" s="76"/>
      <c r="AT25" s="76" t="str">
        <f t="shared" si="67"/>
        <v/>
      </c>
      <c r="AU25" s="76" t="str">
        <f t="shared" si="68"/>
        <v/>
      </c>
      <c r="AV25" s="79" t="str">
        <f t="shared" si="69"/>
        <v/>
      </c>
    </row>
    <row r="26" spans="1:48" s="83" customFormat="1" ht="48" customHeight="1">
      <c r="A26" s="76"/>
      <c r="B26" s="260" t="e">
        <f>VLOOKUP(A26,dependencas!$A$1:$B$60,2,FALSE)</f>
        <v>#N/A</v>
      </c>
      <c r="C26" s="78" t="str">
        <f t="shared" si="59"/>
        <v/>
      </c>
      <c r="D26" s="76"/>
      <c r="E26" s="76"/>
      <c r="F26" s="76"/>
      <c r="G26" s="76" t="str">
        <f t="shared" si="60"/>
        <v/>
      </c>
      <c r="H26" s="76">
        <f t="shared" si="61"/>
        <v>0</v>
      </c>
      <c r="I26" s="154" t="str">
        <f>VLOOKUP(G26,TRD!$B$5:$F$677,5,FALSE)</f>
        <v>-</v>
      </c>
      <c r="J26" s="76"/>
      <c r="K26" s="77"/>
      <c r="L26" s="76"/>
      <c r="M26" s="76"/>
      <c r="N26" s="76"/>
      <c r="O26" s="76" t="str">
        <f t="shared" si="62"/>
        <v/>
      </c>
      <c r="P26" s="76">
        <f t="shared" si="63"/>
        <v>0</v>
      </c>
      <c r="Q26" s="76" t="str">
        <f>IF(O26="","",VLOOKUP(O26,Valores!$A$95:$B$113,2,FALSE))</f>
        <v/>
      </c>
      <c r="R26" s="76"/>
      <c r="S26" s="155"/>
      <c r="T26" s="76"/>
      <c r="U26" s="76"/>
      <c r="V26" s="76"/>
      <c r="W26" s="76"/>
      <c r="X26" s="76"/>
      <c r="Y26" s="155"/>
      <c r="Z26" s="153"/>
      <c r="AA26" s="76"/>
      <c r="AB26" s="80"/>
      <c r="AC26" s="151"/>
      <c r="AD26" s="151"/>
      <c r="AE26" s="76"/>
      <c r="AF26" s="76" t="str">
        <f t="shared" si="64"/>
        <v>No aplica</v>
      </c>
      <c r="AG26" s="76"/>
      <c r="AH26" s="285"/>
      <c r="AI26" s="76" t="str">
        <f t="shared" si="1"/>
        <v/>
      </c>
      <c r="AJ26" s="76" t="str">
        <f t="shared" si="2"/>
        <v/>
      </c>
      <c r="AK26" s="76" t="str">
        <f t="shared" si="3"/>
        <v/>
      </c>
      <c r="AL26" s="76" t="str">
        <f t="shared" si="4"/>
        <v/>
      </c>
      <c r="AM26" s="76" t="str">
        <f t="shared" si="5"/>
        <v/>
      </c>
      <c r="AN26" s="76" t="str">
        <f t="shared" si="6"/>
        <v/>
      </c>
      <c r="AO26" s="287"/>
      <c r="AP26" s="76" t="str">
        <f t="shared" si="65"/>
        <v/>
      </c>
      <c r="AQ26" s="76"/>
      <c r="AR26" s="76" t="str">
        <f t="shared" si="66"/>
        <v/>
      </c>
      <c r="AS26" s="76"/>
      <c r="AT26" s="76" t="str">
        <f t="shared" si="67"/>
        <v/>
      </c>
      <c r="AU26" s="76" t="str">
        <f t="shared" si="68"/>
        <v/>
      </c>
      <c r="AV26" s="79" t="str">
        <f t="shared" si="69"/>
        <v/>
      </c>
    </row>
    <row r="27" spans="1:48" s="83" customFormat="1" ht="48" customHeight="1">
      <c r="A27" s="76"/>
      <c r="B27" s="260" t="e">
        <f>VLOOKUP(A27,dependencas!$A$1:$B$60,2,FALSE)</f>
        <v>#N/A</v>
      </c>
      <c r="C27" s="78" t="str">
        <f t="shared" si="59"/>
        <v/>
      </c>
      <c r="D27" s="76"/>
      <c r="E27" s="76"/>
      <c r="F27" s="76"/>
      <c r="G27" s="76" t="str">
        <f t="shared" si="60"/>
        <v/>
      </c>
      <c r="H27" s="76">
        <f t="shared" si="61"/>
        <v>0</v>
      </c>
      <c r="I27" s="154" t="str">
        <f>VLOOKUP(G27,TRD!$B$5:$F$677,5,FALSE)</f>
        <v>-</v>
      </c>
      <c r="J27" s="76"/>
      <c r="K27" s="77"/>
      <c r="L27" s="76"/>
      <c r="M27" s="76"/>
      <c r="N27" s="76"/>
      <c r="O27" s="76" t="str">
        <f t="shared" si="62"/>
        <v/>
      </c>
      <c r="P27" s="76">
        <f t="shared" si="63"/>
        <v>0</v>
      </c>
      <c r="Q27" s="76" t="str">
        <f>IF(O27="","",VLOOKUP(O27,Valores!$A$95:$B$113,2,FALSE))</f>
        <v/>
      </c>
      <c r="R27" s="76"/>
      <c r="S27" s="155"/>
      <c r="T27" s="76"/>
      <c r="U27" s="76"/>
      <c r="V27" s="76"/>
      <c r="W27" s="76"/>
      <c r="X27" s="76"/>
      <c r="Y27" s="155"/>
      <c r="Z27" s="153"/>
      <c r="AA27" s="76"/>
      <c r="AB27" s="80"/>
      <c r="AC27" s="151"/>
      <c r="AD27" s="151"/>
      <c r="AE27" s="76"/>
      <c r="AF27" s="76" t="str">
        <f t="shared" si="64"/>
        <v>No aplica</v>
      </c>
      <c r="AG27" s="76"/>
      <c r="AH27" s="285"/>
      <c r="AI27" s="76" t="str">
        <f t="shared" si="1"/>
        <v/>
      </c>
      <c r="AJ27" s="76" t="str">
        <f t="shared" si="2"/>
        <v/>
      </c>
      <c r="AK27" s="76" t="str">
        <f t="shared" si="3"/>
        <v/>
      </c>
      <c r="AL27" s="76" t="str">
        <f t="shared" si="4"/>
        <v/>
      </c>
      <c r="AM27" s="76" t="str">
        <f t="shared" si="5"/>
        <v/>
      </c>
      <c r="AN27" s="76" t="str">
        <f t="shared" si="6"/>
        <v/>
      </c>
      <c r="AO27" s="287"/>
      <c r="AP27" s="76" t="str">
        <f t="shared" si="65"/>
        <v/>
      </c>
      <c r="AQ27" s="76"/>
      <c r="AR27" s="76" t="str">
        <f t="shared" si="66"/>
        <v/>
      </c>
      <c r="AS27" s="76"/>
      <c r="AT27" s="76" t="str">
        <f t="shared" si="67"/>
        <v/>
      </c>
      <c r="AU27" s="76" t="str">
        <f t="shared" si="68"/>
        <v/>
      </c>
      <c r="AV27" s="79" t="str">
        <f t="shared" si="69"/>
        <v/>
      </c>
    </row>
    <row r="28" spans="1:48" s="83" customFormat="1" ht="48" customHeight="1">
      <c r="A28" s="76"/>
      <c r="B28" s="260" t="e">
        <f>VLOOKUP(A28,dependencas!$A$1:$B$60,2,FALSE)</f>
        <v>#N/A</v>
      </c>
      <c r="C28" s="78" t="str">
        <f t="shared" si="59"/>
        <v/>
      </c>
      <c r="D28" s="76"/>
      <c r="E28" s="76"/>
      <c r="F28" s="76"/>
      <c r="G28" s="76" t="str">
        <f t="shared" si="60"/>
        <v/>
      </c>
      <c r="H28" s="76">
        <f t="shared" si="61"/>
        <v>0</v>
      </c>
      <c r="I28" s="154" t="str">
        <f>VLOOKUP(G28,TRD!$B$5:$F$677,5,FALSE)</f>
        <v>-</v>
      </c>
      <c r="J28" s="76"/>
      <c r="K28" s="77"/>
      <c r="L28" s="76"/>
      <c r="M28" s="76"/>
      <c r="N28" s="76"/>
      <c r="O28" s="76" t="str">
        <f t="shared" si="62"/>
        <v/>
      </c>
      <c r="P28" s="76">
        <f t="shared" si="63"/>
        <v>0</v>
      </c>
      <c r="Q28" s="76" t="str">
        <f>IF(O28="","",VLOOKUP(O28,Valores!$A$95:$B$113,2,FALSE))</f>
        <v/>
      </c>
      <c r="R28" s="76"/>
      <c r="S28" s="155"/>
      <c r="T28" s="76"/>
      <c r="U28" s="76"/>
      <c r="V28" s="76"/>
      <c r="W28" s="76"/>
      <c r="X28" s="76"/>
      <c r="Y28" s="155"/>
      <c r="Z28" s="153"/>
      <c r="AA28" s="76"/>
      <c r="AB28" s="80"/>
      <c r="AC28" s="151"/>
      <c r="AD28" s="151"/>
      <c r="AE28" s="76"/>
      <c r="AF28" s="76" t="str">
        <f t="shared" si="64"/>
        <v>No aplica</v>
      </c>
      <c r="AG28" s="76"/>
      <c r="AH28" s="285"/>
      <c r="AI28" s="76" t="str">
        <f t="shared" si="1"/>
        <v/>
      </c>
      <c r="AJ28" s="76" t="str">
        <f t="shared" si="2"/>
        <v/>
      </c>
      <c r="AK28" s="76" t="str">
        <f t="shared" si="3"/>
        <v/>
      </c>
      <c r="AL28" s="76" t="str">
        <f t="shared" si="4"/>
        <v/>
      </c>
      <c r="AM28" s="76" t="str">
        <f t="shared" si="5"/>
        <v/>
      </c>
      <c r="AN28" s="76" t="str">
        <f t="shared" si="6"/>
        <v/>
      </c>
      <c r="AO28" s="287"/>
      <c r="AP28" s="76" t="str">
        <f t="shared" si="65"/>
        <v/>
      </c>
      <c r="AQ28" s="76"/>
      <c r="AR28" s="76" t="str">
        <f t="shared" si="66"/>
        <v/>
      </c>
      <c r="AS28" s="76"/>
      <c r="AT28" s="76" t="str">
        <f t="shared" si="67"/>
        <v/>
      </c>
      <c r="AU28" s="76" t="str">
        <f t="shared" si="68"/>
        <v/>
      </c>
      <c r="AV28" s="79" t="str">
        <f t="shared" si="69"/>
        <v/>
      </c>
    </row>
    <row r="29" spans="1:48" s="83" customFormat="1" ht="48" customHeight="1">
      <c r="A29" s="76"/>
      <c r="B29" s="260" t="e">
        <f>VLOOKUP(A29,dependencas!$A$1:$B$60,2,FALSE)</f>
        <v>#N/A</v>
      </c>
      <c r="C29" s="78" t="str">
        <f t="shared" si="59"/>
        <v/>
      </c>
      <c r="D29" s="76"/>
      <c r="E29" s="76"/>
      <c r="F29" s="76"/>
      <c r="G29" s="76" t="str">
        <f t="shared" si="60"/>
        <v/>
      </c>
      <c r="H29" s="76">
        <f t="shared" si="61"/>
        <v>0</v>
      </c>
      <c r="I29" s="154" t="str">
        <f>VLOOKUP(G29,TRD!$B$5:$F$677,5,FALSE)</f>
        <v>-</v>
      </c>
      <c r="J29" s="76"/>
      <c r="K29" s="77"/>
      <c r="L29" s="76"/>
      <c r="M29" s="76"/>
      <c r="N29" s="76"/>
      <c r="O29" s="76" t="str">
        <f t="shared" si="62"/>
        <v/>
      </c>
      <c r="P29" s="76">
        <f t="shared" si="63"/>
        <v>0</v>
      </c>
      <c r="Q29" s="76" t="str">
        <f>IF(O29="","",VLOOKUP(O29,Valores!$A$95:$B$113,2,FALSE))</f>
        <v/>
      </c>
      <c r="R29" s="76"/>
      <c r="S29" s="155"/>
      <c r="T29" s="76"/>
      <c r="U29" s="76"/>
      <c r="V29" s="76"/>
      <c r="W29" s="76"/>
      <c r="X29" s="76"/>
      <c r="Y29" s="155"/>
      <c r="Z29" s="153"/>
      <c r="AA29" s="76"/>
      <c r="AB29" s="80"/>
      <c r="AC29" s="151"/>
      <c r="AD29" s="151"/>
      <c r="AE29" s="76"/>
      <c r="AF29" s="76" t="str">
        <f t="shared" si="64"/>
        <v>No aplica</v>
      </c>
      <c r="AG29" s="76"/>
      <c r="AH29" s="285"/>
      <c r="AI29" s="76" t="str">
        <f t="shared" si="1"/>
        <v/>
      </c>
      <c r="AJ29" s="76" t="str">
        <f t="shared" si="2"/>
        <v/>
      </c>
      <c r="AK29" s="76" t="str">
        <f t="shared" si="3"/>
        <v/>
      </c>
      <c r="AL29" s="76" t="str">
        <f t="shared" si="4"/>
        <v/>
      </c>
      <c r="AM29" s="76" t="str">
        <f t="shared" si="5"/>
        <v/>
      </c>
      <c r="AN29" s="76" t="str">
        <f t="shared" si="6"/>
        <v/>
      </c>
      <c r="AO29" s="287"/>
      <c r="AP29" s="76" t="str">
        <f t="shared" si="65"/>
        <v/>
      </c>
      <c r="AQ29" s="76"/>
      <c r="AR29" s="76" t="str">
        <f t="shared" si="66"/>
        <v/>
      </c>
      <c r="AS29" s="76"/>
      <c r="AT29" s="76" t="str">
        <f t="shared" si="67"/>
        <v/>
      </c>
      <c r="AU29" s="76" t="str">
        <f t="shared" si="68"/>
        <v/>
      </c>
      <c r="AV29" s="79" t="str">
        <f t="shared" si="69"/>
        <v/>
      </c>
    </row>
    <row r="30" spans="1:48" s="83" customFormat="1" ht="48" customHeight="1">
      <c r="A30" s="76"/>
      <c r="B30" s="260" t="e">
        <f>VLOOKUP(A30,dependencas!$A$1:$B$60,2,FALSE)</f>
        <v>#N/A</v>
      </c>
      <c r="C30" s="78" t="str">
        <f t="shared" ref="C30" si="70">IF(D29="","",(C29+1))</f>
        <v/>
      </c>
      <c r="D30" s="76"/>
      <c r="E30" s="76"/>
      <c r="F30" s="76"/>
      <c r="G30" s="76" t="str">
        <f t="shared" ref="G30" si="71">CONCATENATE(A30,E30)</f>
        <v/>
      </c>
      <c r="H30" s="76">
        <f t="shared" ref="H30" si="72">IF(E30="",F30,E30)</f>
        <v>0</v>
      </c>
      <c r="I30" s="154" t="str">
        <f>VLOOKUP(G30,TRD!$B$5:$F$677,5,FALSE)</f>
        <v>-</v>
      </c>
      <c r="J30" s="76"/>
      <c r="K30" s="77"/>
      <c r="L30" s="76"/>
      <c r="M30" s="76"/>
      <c r="N30" s="76"/>
      <c r="O30" s="76" t="str">
        <f t="shared" ref="O30" si="73">IF(C30="","",$H$5)</f>
        <v/>
      </c>
      <c r="P30" s="76">
        <f t="shared" ref="P30" si="74">A30</f>
        <v>0</v>
      </c>
      <c r="Q30" s="76" t="str">
        <f>IF(O30="","",VLOOKUP(O30,Valores!$A$95:$B$113,2,FALSE))</f>
        <v/>
      </c>
      <c r="R30" s="76"/>
      <c r="S30" s="155"/>
      <c r="T30" s="76"/>
      <c r="U30" s="76"/>
      <c r="V30" s="76"/>
      <c r="W30" s="76"/>
      <c r="X30" s="76"/>
      <c r="Y30" s="155"/>
      <c r="Z30" s="153"/>
      <c r="AA30" s="76"/>
      <c r="AB30" s="80"/>
      <c r="AC30" s="151"/>
      <c r="AD30" s="151"/>
      <c r="AE30" s="76"/>
      <c r="AF30" s="76" t="str">
        <f t="shared" ref="AF30" si="75">IF(AE30="Si","ley_1581","No aplica")</f>
        <v>No aplica</v>
      </c>
      <c r="AG30" s="76"/>
      <c r="AH30" s="285"/>
      <c r="AI30" s="76" t="str">
        <f t="shared" si="1"/>
        <v/>
      </c>
      <c r="AJ30" s="76" t="str">
        <f t="shared" si="2"/>
        <v/>
      </c>
      <c r="AK30" s="76" t="str">
        <f t="shared" si="3"/>
        <v/>
      </c>
      <c r="AL30" s="76" t="str">
        <f t="shared" si="4"/>
        <v/>
      </c>
      <c r="AM30" s="76" t="str">
        <f t="shared" si="5"/>
        <v/>
      </c>
      <c r="AN30" s="76" t="str">
        <f t="shared" si="6"/>
        <v/>
      </c>
      <c r="AO30" s="287"/>
      <c r="AP30" s="76" t="str">
        <f t="shared" ref="AP30" si="76">IF(AO30="0-No Aplica",0,IF(AO30="1-Datos Abiertos",1,IF(AO30="2-Publica",2,IF(AO30="3-Publica Clasificada",3,IF(AO30="4-Publica Reservada",4,"")))))</f>
        <v/>
      </c>
      <c r="AQ30" s="76"/>
      <c r="AR30" s="76" t="str">
        <f t="shared" ref="AR30" si="77">IF(AQ30="1-Baja",1,IF(AQ30="2-Media",2,IF(AQ30="3-Alta",3,IF(AQ30="4-Muy Alta",4,""))))</f>
        <v/>
      </c>
      <c r="AS30" s="76"/>
      <c r="AT30" s="76" t="str">
        <f t="shared" ref="AT30" si="78">IF(AS30="1-Baja",1,IF(AS30="2-Media",2,IF(AS30="3-Alta",3,IF(AS30="4-Muy Alta",4,""))))</f>
        <v/>
      </c>
      <c r="AU30" s="76" t="str">
        <f t="shared" ref="AU30" si="79">IFERROR(ROUND(AVERAGE(AP30,AR30,AT30),0),"")</f>
        <v/>
      </c>
      <c r="AV30" s="79" t="str">
        <f t="shared" ref="AV30" si="80">IF(AU30&lt;=1,"Bajo",IF(AU30&lt;=2,"Medio",IF(AU30&lt;=3,"Alto",IF(AU30&lt;=4,"Muy Alto",""))))</f>
        <v/>
      </c>
    </row>
    <row r="31" spans="1:48" s="83" customFormat="1" ht="48" customHeight="1">
      <c r="A31" s="76"/>
      <c r="B31" s="260" t="e">
        <f>VLOOKUP(A31,dependencas!$A$1:$B$60,2,FALSE)</f>
        <v>#N/A</v>
      </c>
      <c r="C31" s="78" t="str">
        <f t="shared" ref="C31" si="81">IF(D30="","",(C30+1))</f>
        <v/>
      </c>
      <c r="D31" s="76"/>
      <c r="E31" s="76"/>
      <c r="F31" s="76"/>
      <c r="G31" s="76" t="str">
        <f t="shared" ref="G31" si="82">CONCATENATE(A31,E31)</f>
        <v/>
      </c>
      <c r="H31" s="76">
        <f t="shared" ref="H31" si="83">IF(E31="",F31,E31)</f>
        <v>0</v>
      </c>
      <c r="I31" s="154" t="str">
        <f>VLOOKUP(G31,TRD!$B$5:$F$677,5,FALSE)</f>
        <v>-</v>
      </c>
      <c r="J31" s="76"/>
      <c r="K31" s="77"/>
      <c r="L31" s="76"/>
      <c r="M31" s="76"/>
      <c r="N31" s="76"/>
      <c r="O31" s="76" t="str">
        <f t="shared" ref="O31" si="84">IF(C31="","",$H$5)</f>
        <v/>
      </c>
      <c r="P31" s="76">
        <f t="shared" ref="P31" si="85">A31</f>
        <v>0</v>
      </c>
      <c r="Q31" s="76" t="str">
        <f>IF(O31="","",VLOOKUP(O31,Valores!$A$95:$B$113,2,FALSE))</f>
        <v/>
      </c>
      <c r="R31" s="76"/>
      <c r="S31" s="155"/>
      <c r="T31" s="76"/>
      <c r="U31" s="76"/>
      <c r="V31" s="76"/>
      <c r="W31" s="76"/>
      <c r="X31" s="76"/>
      <c r="Y31" s="155"/>
      <c r="Z31" s="153"/>
      <c r="AA31" s="76"/>
      <c r="AB31" s="80"/>
      <c r="AC31" s="151"/>
      <c r="AD31" s="151"/>
      <c r="AE31" s="76"/>
      <c r="AF31" s="76" t="str">
        <f t="shared" ref="AF31" si="86">IF(AE31="Si","ley_1581","No aplica")</f>
        <v>No aplica</v>
      </c>
      <c r="AG31" s="76"/>
      <c r="AH31" s="285"/>
      <c r="AI31" s="76" t="str">
        <f t="shared" si="1"/>
        <v/>
      </c>
      <c r="AJ31" s="76" t="str">
        <f t="shared" si="2"/>
        <v/>
      </c>
      <c r="AK31" s="76" t="str">
        <f t="shared" si="3"/>
        <v/>
      </c>
      <c r="AL31" s="76" t="str">
        <f t="shared" si="4"/>
        <v/>
      </c>
      <c r="AM31" s="76" t="str">
        <f t="shared" si="5"/>
        <v/>
      </c>
      <c r="AN31" s="76" t="str">
        <f t="shared" si="6"/>
        <v/>
      </c>
      <c r="AO31" s="287"/>
      <c r="AP31" s="76" t="str">
        <f t="shared" ref="AP31" si="87">IF(AO31="0-No Aplica",0,IF(AO31="1-Datos Abiertos",1,IF(AO31="2-Publica",2,IF(AO31="3-Publica Clasificada",3,IF(AO31="4-Publica Reservada",4,"")))))</f>
        <v/>
      </c>
      <c r="AQ31" s="76"/>
      <c r="AR31" s="76" t="str">
        <f t="shared" ref="AR31" si="88">IF(AQ31="1-Baja",1,IF(AQ31="2-Media",2,IF(AQ31="3-Alta",3,IF(AQ31="4-Muy Alta",4,""))))</f>
        <v/>
      </c>
      <c r="AS31" s="76"/>
      <c r="AT31" s="76" t="str">
        <f t="shared" ref="AT31" si="89">IF(AS31="1-Baja",1,IF(AS31="2-Media",2,IF(AS31="3-Alta",3,IF(AS31="4-Muy Alta",4,""))))</f>
        <v/>
      </c>
      <c r="AU31" s="76" t="str">
        <f t="shared" ref="AU31" si="90">IFERROR(ROUND(AVERAGE(AP31,AR31,AT31),0),"")</f>
        <v/>
      </c>
      <c r="AV31" s="79" t="str">
        <f t="shared" ref="AV31" si="91">IF(AU31&lt;=1,"Bajo",IF(AU31&lt;=2,"Medio",IF(AU31&lt;=3,"Alto",IF(AU31&lt;=4,"Muy Alto",""))))</f>
        <v/>
      </c>
    </row>
    <row r="32" spans="1:48" s="83" customFormat="1" ht="48" customHeight="1" thickBot="1">
      <c r="A32" s="76"/>
      <c r="B32" s="260" t="e">
        <f>VLOOKUP(A32,dependencas!$A$1:$B$60,2,FALSE)</f>
        <v>#N/A</v>
      </c>
      <c r="C32" s="263" t="str">
        <f t="shared" ref="C32" si="92">IF(D31="","",(C31+1))</f>
        <v/>
      </c>
      <c r="D32" s="264"/>
      <c r="E32" s="264"/>
      <c r="F32" s="264"/>
      <c r="G32" s="264" t="str">
        <f t="shared" ref="G32" si="93">CONCATENATE(A32,E32)</f>
        <v/>
      </c>
      <c r="H32" s="264">
        <f t="shared" ref="H32" si="94">IF(E32="",F32,E32)</f>
        <v>0</v>
      </c>
      <c r="I32" s="265" t="str">
        <f>VLOOKUP(G32,TRD!$B$5:$F$677,5,FALSE)</f>
        <v>-</v>
      </c>
      <c r="J32" s="264"/>
      <c r="K32" s="266"/>
      <c r="L32" s="264"/>
      <c r="M32" s="264"/>
      <c r="N32" s="264"/>
      <c r="O32" s="264" t="str">
        <f t="shared" ref="O32" si="95">IF(C32="","",$H$5)</f>
        <v/>
      </c>
      <c r="P32" s="264">
        <f t="shared" ref="P32" si="96">A32</f>
        <v>0</v>
      </c>
      <c r="Q32" s="264" t="str">
        <f>IF(O32="","",VLOOKUP(O32,Valores!$A$95:$B$113,2,FALSE))</f>
        <v/>
      </c>
      <c r="R32" s="264"/>
      <c r="S32" s="267"/>
      <c r="T32" s="264"/>
      <c r="U32" s="264"/>
      <c r="V32" s="264"/>
      <c r="W32" s="264"/>
      <c r="X32" s="264"/>
      <c r="Y32" s="267"/>
      <c r="Z32" s="268"/>
      <c r="AA32" s="264" t="str">
        <f t="shared" ref="AA32" si="97">IF(Z32="","",IF(Z32="NO","No aplica","Digite el enlace"))</f>
        <v/>
      </c>
      <c r="AB32" s="269"/>
      <c r="AC32" s="270"/>
      <c r="AD32" s="270"/>
      <c r="AE32" s="264"/>
      <c r="AF32" s="264" t="str">
        <f t="shared" ref="AF32" si="98">IF(AE32="Si","ley_1581","No aplica")</f>
        <v>No aplica</v>
      </c>
      <c r="AG32" s="264"/>
      <c r="AH32" s="286"/>
      <c r="AI32" s="264" t="str">
        <f t="shared" ref="AI32" si="99">IF(AH32="","",IF(OR(AH32="Reservada",AH32="Clasificada"),"Diligencie campo","No aplica"))</f>
        <v/>
      </c>
      <c r="AJ32" s="264" t="str">
        <f t="shared" ref="AJ32" si="100">IF(AH32="","",IF(OR(AH32="Reservada",AH32="Clasificada"),"Diligencie campo","No aplica"))</f>
        <v/>
      </c>
      <c r="AK32" s="264" t="str">
        <f t="shared" ref="AK32" si="101">IF(AH32="","",IF(OR(AH32="Reservada",AH32="Clasificada"),"Diligencie campo","No aplica"))</f>
        <v/>
      </c>
      <c r="AL32" s="264" t="str">
        <f t="shared" ref="AL32" si="102">IF(AH32="","",IF(OR(AH32="Reservada",AH32="Clasificada"),"Diligencie campo","No aplica"))</f>
        <v/>
      </c>
      <c r="AM32" s="264" t="str">
        <f t="shared" ref="AM32" si="103">IF(AH32="","",IF(OR(AH32="Reservada",AH32="Clasificada"),"Diligencie campo","No aplica"))</f>
        <v/>
      </c>
      <c r="AN32" s="264" t="str">
        <f t="shared" ref="AN32" si="104">IF(AH32="","",IF(OR(AH32="Reservada",AH32="Clasificada"),"Diligencie campo","No aplica"))</f>
        <v/>
      </c>
      <c r="AO32" s="288"/>
      <c r="AP32" s="264" t="str">
        <f t="shared" ref="AP32" si="105">IF(AO32="0-No Aplica",0,IF(AO32="1-Datos Abiertos",1,IF(AO32="2-Publica",2,IF(AO32="3-Publica Clasificada",3,IF(AO32="4-Publica Reservada",4,"")))))</f>
        <v/>
      </c>
      <c r="AQ32" s="264"/>
      <c r="AR32" s="264" t="str">
        <f t="shared" ref="AR32" si="106">IF(AQ32="1-Baja",1,IF(AQ32="2-Media",2,IF(AQ32="3-Alta",3,IF(AQ32="4-Muy Alta",4,""))))</f>
        <v/>
      </c>
      <c r="AS32" s="264"/>
      <c r="AT32" s="264" t="str">
        <f t="shared" ref="AT32" si="107">IF(AS32="1-Baja",1,IF(AS32="2-Media",2,IF(AS32="3-Alta",3,IF(AS32="4-Muy Alta",4,""))))</f>
        <v/>
      </c>
      <c r="AU32" s="264" t="str">
        <f t="shared" ref="AU32" si="108">IFERROR(ROUND(AVERAGE(AP32,AR32,AT32),0),"")</f>
        <v/>
      </c>
      <c r="AV32" s="271" t="str">
        <f t="shared" ref="AV32" si="109">IF(AU32&lt;=1,"Bajo",IF(AU32&lt;=2,"Medio",IF(AU32&lt;=3,"Alto",IF(AU32&lt;=4,"Muy Alto",""))))</f>
        <v/>
      </c>
    </row>
    <row r="33" spans="3:48" s="83" customFormat="1" ht="14">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3"/>
      <c r="AC33" s="124"/>
      <c r="AD33" s="123"/>
      <c r="AE33" s="124"/>
      <c r="AF33" s="124"/>
      <c r="AG33" s="124"/>
      <c r="AH33" s="123"/>
      <c r="AI33" s="123"/>
      <c r="AJ33" s="123"/>
      <c r="AK33" s="123"/>
      <c r="AL33" s="123"/>
      <c r="AM33" s="123"/>
      <c r="AN33" s="123"/>
      <c r="AO33" s="125"/>
      <c r="AP33" s="126"/>
      <c r="AQ33" s="125"/>
      <c r="AR33" s="127"/>
      <c r="AV33" s="128"/>
    </row>
    <row r="34" spans="3:48" s="83" customFormat="1" ht="14">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3"/>
      <c r="AC34" s="124"/>
      <c r="AD34" s="123"/>
      <c r="AE34" s="124"/>
      <c r="AF34" s="124"/>
      <c r="AG34" s="124"/>
      <c r="AH34" s="123"/>
      <c r="AI34" s="123"/>
      <c r="AJ34" s="123"/>
      <c r="AK34" s="123"/>
      <c r="AL34" s="123"/>
      <c r="AM34" s="123"/>
      <c r="AN34" s="123"/>
      <c r="AO34" s="125"/>
      <c r="AP34" s="126"/>
      <c r="AQ34" s="125"/>
      <c r="AR34" s="127"/>
      <c r="AV34" s="128"/>
    </row>
    <row r="35" spans="3:48" s="83" customFormat="1" ht="14">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3"/>
      <c r="AC35" s="124"/>
      <c r="AD35" s="123"/>
      <c r="AE35" s="124"/>
      <c r="AF35" s="124"/>
      <c r="AG35" s="124"/>
      <c r="AH35" s="123"/>
      <c r="AI35" s="123"/>
      <c r="AJ35" s="123"/>
      <c r="AK35" s="123"/>
      <c r="AL35" s="123"/>
      <c r="AM35" s="123"/>
      <c r="AN35" s="123"/>
      <c r="AO35" s="125"/>
      <c r="AP35" s="126"/>
      <c r="AQ35" s="125"/>
      <c r="AR35" s="127"/>
      <c r="AV35" s="128"/>
    </row>
    <row r="36" spans="3:48" s="83" customFormat="1" ht="14">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3"/>
      <c r="AC36" s="124"/>
      <c r="AD36" s="123"/>
      <c r="AE36" s="124"/>
      <c r="AF36" s="124"/>
      <c r="AG36" s="124"/>
      <c r="AH36" s="123"/>
      <c r="AI36" s="123"/>
      <c r="AJ36" s="123"/>
      <c r="AK36" s="123"/>
      <c r="AL36" s="123"/>
      <c r="AM36" s="123"/>
      <c r="AN36" s="123"/>
      <c r="AO36" s="125"/>
      <c r="AP36" s="126"/>
      <c r="AQ36" s="125"/>
      <c r="AR36" s="127"/>
      <c r="AV36" s="128"/>
    </row>
    <row r="37" spans="3:48" s="83" customFormat="1" ht="14">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3"/>
      <c r="AC37" s="124"/>
      <c r="AD37" s="123"/>
      <c r="AE37" s="124"/>
      <c r="AF37" s="124"/>
      <c r="AG37" s="124"/>
      <c r="AH37" s="123"/>
      <c r="AI37" s="123"/>
      <c r="AJ37" s="123"/>
      <c r="AK37" s="123"/>
      <c r="AL37" s="123"/>
      <c r="AM37" s="123"/>
      <c r="AN37" s="123"/>
      <c r="AO37" s="125"/>
      <c r="AP37" s="126"/>
      <c r="AQ37" s="125"/>
      <c r="AR37" s="127"/>
      <c r="AV37" s="128"/>
    </row>
    <row r="38" spans="3:48" s="83" customFormat="1" ht="14">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3"/>
      <c r="AC38" s="124"/>
      <c r="AD38" s="123"/>
      <c r="AE38" s="124"/>
      <c r="AF38" s="124"/>
      <c r="AG38" s="124"/>
      <c r="AH38" s="123"/>
      <c r="AI38" s="123"/>
      <c r="AJ38" s="123"/>
      <c r="AK38" s="123"/>
      <c r="AL38" s="123"/>
      <c r="AM38" s="123"/>
      <c r="AN38" s="123"/>
      <c r="AO38" s="125"/>
      <c r="AP38" s="126"/>
      <c r="AQ38" s="125"/>
      <c r="AR38" s="127"/>
      <c r="AV38" s="128"/>
    </row>
    <row r="39" spans="3:48" s="83" customFormat="1" ht="14">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3"/>
      <c r="AC39" s="124"/>
      <c r="AD39" s="123"/>
      <c r="AE39" s="124"/>
      <c r="AF39" s="124"/>
      <c r="AG39" s="124"/>
      <c r="AH39" s="123"/>
      <c r="AI39" s="123"/>
      <c r="AJ39" s="123"/>
      <c r="AK39" s="123"/>
      <c r="AL39" s="123"/>
      <c r="AM39" s="123"/>
      <c r="AN39" s="123"/>
      <c r="AO39" s="125"/>
      <c r="AP39" s="126"/>
      <c r="AQ39" s="125"/>
      <c r="AR39" s="127"/>
      <c r="AV39" s="128"/>
    </row>
    <row r="40" spans="3:48" s="83" customFormat="1" ht="14">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3"/>
      <c r="AC40" s="124"/>
      <c r="AD40" s="123"/>
      <c r="AE40" s="124"/>
      <c r="AF40" s="124"/>
      <c r="AG40" s="124"/>
      <c r="AH40" s="123"/>
      <c r="AI40" s="123"/>
      <c r="AJ40" s="123"/>
      <c r="AK40" s="123"/>
      <c r="AL40" s="123"/>
      <c r="AM40" s="123"/>
      <c r="AN40" s="123"/>
      <c r="AO40" s="125"/>
      <c r="AP40" s="126"/>
      <c r="AQ40" s="125"/>
      <c r="AR40" s="127"/>
      <c r="AV40" s="128"/>
    </row>
    <row r="41" spans="3:48" s="83" customFormat="1" ht="14">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3"/>
      <c r="AC41" s="124"/>
      <c r="AD41" s="123"/>
      <c r="AE41" s="124"/>
      <c r="AF41" s="124"/>
      <c r="AG41" s="124"/>
      <c r="AH41" s="123"/>
      <c r="AI41" s="123"/>
      <c r="AJ41" s="123"/>
      <c r="AK41" s="123"/>
      <c r="AL41" s="123"/>
      <c r="AM41" s="123"/>
      <c r="AN41" s="123"/>
      <c r="AO41" s="125"/>
      <c r="AP41" s="126"/>
      <c r="AQ41" s="125"/>
      <c r="AR41" s="127"/>
      <c r="AV41" s="128"/>
    </row>
    <row r="42" spans="3:48" s="83" customFormat="1" ht="14">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3"/>
      <c r="AC42" s="124"/>
      <c r="AD42" s="123"/>
      <c r="AE42" s="124"/>
      <c r="AF42" s="124"/>
      <c r="AG42" s="124"/>
      <c r="AH42" s="123"/>
      <c r="AI42" s="123"/>
      <c r="AJ42" s="123"/>
      <c r="AK42" s="123"/>
      <c r="AL42" s="123"/>
      <c r="AM42" s="123"/>
      <c r="AN42" s="123"/>
      <c r="AO42" s="125"/>
      <c r="AP42" s="126"/>
      <c r="AQ42" s="125"/>
      <c r="AR42" s="127"/>
      <c r="AV42" s="128"/>
    </row>
    <row r="43" spans="3:48" s="83" customFormat="1" ht="14">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3"/>
      <c r="AC43" s="124"/>
      <c r="AD43" s="123"/>
      <c r="AE43" s="124"/>
      <c r="AF43" s="124"/>
      <c r="AG43" s="124"/>
      <c r="AH43" s="123"/>
      <c r="AI43" s="123"/>
      <c r="AJ43" s="123"/>
      <c r="AK43" s="123"/>
      <c r="AL43" s="123"/>
      <c r="AM43" s="123"/>
      <c r="AN43" s="123"/>
      <c r="AO43" s="125"/>
      <c r="AP43" s="126"/>
      <c r="AQ43" s="125"/>
      <c r="AR43" s="127"/>
      <c r="AV43" s="128"/>
    </row>
    <row r="44" spans="3:48" s="129" customFormat="1" ht="14">
      <c r="C44" s="83"/>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3"/>
      <c r="AC44" s="124"/>
      <c r="AD44" s="123"/>
      <c r="AE44" s="124"/>
      <c r="AF44" s="124"/>
      <c r="AG44" s="124"/>
      <c r="AH44" s="123"/>
      <c r="AI44" s="123"/>
      <c r="AJ44" s="123"/>
      <c r="AK44" s="123"/>
      <c r="AL44" s="123"/>
      <c r="AM44" s="123"/>
      <c r="AN44" s="123"/>
      <c r="AO44" s="125"/>
      <c r="AP44" s="126"/>
      <c r="AQ44" s="125"/>
      <c r="AR44" s="127"/>
      <c r="AS44" s="83"/>
      <c r="AT44" s="83"/>
      <c r="AU44" s="83"/>
      <c r="AV44" s="128"/>
    </row>
    <row r="45" spans="3:48" s="129" customFormat="1" ht="14">
      <c r="C45" s="83"/>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3"/>
      <c r="AC45" s="124"/>
      <c r="AD45" s="123"/>
      <c r="AE45" s="124"/>
      <c r="AF45" s="124"/>
      <c r="AG45" s="124"/>
      <c r="AH45" s="123"/>
      <c r="AI45" s="123"/>
      <c r="AJ45" s="123"/>
      <c r="AK45" s="123"/>
      <c r="AL45" s="123"/>
      <c r="AM45" s="123"/>
      <c r="AN45" s="123"/>
      <c r="AO45" s="125"/>
      <c r="AP45" s="126"/>
      <c r="AQ45" s="125"/>
      <c r="AR45" s="127"/>
      <c r="AS45" s="83"/>
      <c r="AT45" s="83"/>
      <c r="AU45" s="83"/>
      <c r="AV45" s="128"/>
    </row>
    <row r="46" spans="3:48" s="129" customFormat="1" ht="15.75" customHeight="1">
      <c r="C46" s="83"/>
      <c r="D46" s="122"/>
      <c r="E46" s="122"/>
      <c r="F46" s="122"/>
      <c r="G46" s="122"/>
      <c r="H46" s="122"/>
      <c r="I46" s="122"/>
      <c r="J46" s="122"/>
      <c r="K46" s="357" t="s">
        <v>394</v>
      </c>
      <c r="L46" s="357"/>
      <c r="M46" s="357"/>
      <c r="N46" s="357"/>
      <c r="O46" s="357"/>
      <c r="P46" s="357"/>
      <c r="Q46" s="357"/>
      <c r="R46" s="357"/>
      <c r="S46" s="357"/>
      <c r="T46" s="357"/>
      <c r="U46" s="357"/>
      <c r="V46" s="281"/>
      <c r="W46" s="281"/>
      <c r="X46" s="122"/>
      <c r="Y46" s="122"/>
      <c r="Z46" s="122"/>
      <c r="AA46" s="122"/>
      <c r="AB46" s="123"/>
      <c r="AC46" s="124"/>
      <c r="AD46" s="123"/>
      <c r="AE46" s="124"/>
      <c r="AF46" s="124"/>
      <c r="AG46" s="124"/>
      <c r="AH46" s="123"/>
      <c r="AI46" s="123"/>
      <c r="AJ46" s="123"/>
      <c r="AK46" s="123"/>
      <c r="AL46" s="123"/>
      <c r="AM46" s="123"/>
      <c r="AN46" s="123"/>
      <c r="AO46" s="125"/>
      <c r="AP46" s="126"/>
      <c r="AQ46" s="125"/>
      <c r="AR46" s="127"/>
      <c r="AS46" s="83"/>
      <c r="AT46" s="83"/>
      <c r="AU46" s="83"/>
      <c r="AV46" s="128"/>
    </row>
    <row r="47" spans="3:48" s="129" customFormat="1" ht="15.75" customHeight="1">
      <c r="C47" s="83"/>
      <c r="D47" s="122"/>
      <c r="E47" s="122"/>
      <c r="F47" s="122"/>
      <c r="G47" s="122"/>
      <c r="H47" s="122"/>
      <c r="I47" s="122"/>
      <c r="J47" s="122"/>
      <c r="K47" s="82" t="s">
        <v>395</v>
      </c>
      <c r="L47" s="356" t="s">
        <v>396</v>
      </c>
      <c r="M47" s="356"/>
      <c r="N47" s="356"/>
      <c r="O47" s="356" t="s">
        <v>397</v>
      </c>
      <c r="P47" s="356"/>
      <c r="Q47" s="356" t="s">
        <v>398</v>
      </c>
      <c r="R47" s="356"/>
      <c r="S47" s="356" t="s">
        <v>399</v>
      </c>
      <c r="T47" s="356"/>
      <c r="U47" s="356"/>
      <c r="V47" s="282"/>
      <c r="W47" s="282"/>
      <c r="X47" s="122"/>
      <c r="Y47" s="122"/>
      <c r="Z47" s="122"/>
      <c r="AA47" s="122"/>
      <c r="AB47" s="123"/>
      <c r="AC47" s="124"/>
      <c r="AD47" s="123"/>
      <c r="AE47" s="124"/>
      <c r="AF47" s="124"/>
      <c r="AG47" s="124"/>
      <c r="AH47" s="123"/>
      <c r="AI47" s="123"/>
      <c r="AJ47" s="123"/>
      <c r="AK47" s="123"/>
      <c r="AL47" s="123"/>
      <c r="AM47" s="123"/>
      <c r="AN47" s="123"/>
      <c r="AO47" s="125"/>
      <c r="AP47" s="126"/>
      <c r="AQ47" s="125"/>
      <c r="AR47" s="127"/>
      <c r="AS47" s="83"/>
      <c r="AT47" s="83"/>
      <c r="AU47" s="83"/>
      <c r="AV47" s="128"/>
    </row>
    <row r="48" spans="3:48" s="129" customFormat="1" ht="93.75" customHeight="1">
      <c r="C48" s="83"/>
      <c r="D48" s="122"/>
      <c r="E48" s="122"/>
      <c r="F48" s="122"/>
      <c r="G48" s="122"/>
      <c r="H48" s="122"/>
      <c r="I48" s="122"/>
      <c r="J48" s="122"/>
      <c r="K48" s="81"/>
      <c r="L48" s="304" t="s">
        <v>1169</v>
      </c>
      <c r="M48" s="304"/>
      <c r="N48" s="304"/>
      <c r="O48" s="308"/>
      <c r="P48" s="309"/>
      <c r="Q48" s="308"/>
      <c r="R48" s="309"/>
      <c r="S48" s="308"/>
      <c r="T48" s="310"/>
      <c r="U48" s="309"/>
      <c r="V48" s="283"/>
      <c r="W48" s="283"/>
      <c r="X48" s="165"/>
      <c r="Y48" s="165"/>
      <c r="Z48" s="122"/>
      <c r="AA48" s="122"/>
      <c r="AB48" s="123"/>
      <c r="AC48" s="124"/>
      <c r="AD48" s="123"/>
      <c r="AE48" s="124"/>
      <c r="AF48" s="124"/>
      <c r="AG48" s="124"/>
      <c r="AH48" s="123"/>
      <c r="AI48" s="123"/>
      <c r="AJ48" s="123"/>
      <c r="AK48" s="123"/>
      <c r="AL48" s="123"/>
      <c r="AM48" s="123"/>
      <c r="AN48" s="123"/>
      <c r="AO48" s="125"/>
      <c r="AP48" s="126"/>
      <c r="AQ48" s="125"/>
      <c r="AR48" s="127"/>
      <c r="AS48" s="83"/>
      <c r="AT48" s="83"/>
      <c r="AU48" s="83"/>
      <c r="AV48" s="128"/>
    </row>
    <row r="49" spans="3:48" s="129" customFormat="1" ht="93.75" customHeight="1">
      <c r="C49" s="83"/>
      <c r="D49" s="122"/>
      <c r="E49" s="122"/>
      <c r="F49" s="122"/>
      <c r="G49" s="122"/>
      <c r="H49" s="122"/>
      <c r="I49" s="122"/>
      <c r="J49" s="122"/>
      <c r="K49" s="81"/>
      <c r="L49" s="304" t="s">
        <v>1169</v>
      </c>
      <c r="M49" s="304"/>
      <c r="N49" s="304"/>
      <c r="O49" s="308"/>
      <c r="P49" s="309"/>
      <c r="Q49" s="308"/>
      <c r="R49" s="309"/>
      <c r="S49" s="308"/>
      <c r="T49" s="310"/>
      <c r="U49" s="309"/>
      <c r="V49" s="283"/>
      <c r="W49" s="283"/>
      <c r="X49" s="122"/>
      <c r="Y49" s="122"/>
      <c r="Z49" s="122"/>
      <c r="AA49" s="122"/>
      <c r="AB49" s="123"/>
      <c r="AC49" s="124"/>
      <c r="AD49" s="123"/>
      <c r="AE49" s="124"/>
      <c r="AF49" s="124"/>
      <c r="AG49" s="124"/>
      <c r="AH49" s="123"/>
      <c r="AI49" s="123"/>
      <c r="AJ49" s="123"/>
      <c r="AK49" s="123"/>
      <c r="AL49" s="123"/>
      <c r="AM49" s="123"/>
      <c r="AN49" s="123"/>
      <c r="AO49" s="125"/>
      <c r="AP49" s="126"/>
      <c r="AQ49" s="125"/>
      <c r="AR49" s="127"/>
      <c r="AS49" s="83"/>
      <c r="AT49" s="83"/>
      <c r="AU49" s="83"/>
      <c r="AV49" s="128"/>
    </row>
    <row r="50" spans="3:48" s="129" customFormat="1" ht="114" customHeight="1">
      <c r="C50" s="83"/>
      <c r="D50" s="122"/>
      <c r="E50" s="122"/>
      <c r="F50" s="122"/>
      <c r="G50" s="122"/>
      <c r="H50" s="122"/>
      <c r="I50" s="122"/>
      <c r="J50" s="122"/>
      <c r="K50" s="81">
        <v>44927</v>
      </c>
      <c r="L50" s="304" t="s">
        <v>1169</v>
      </c>
      <c r="M50" s="304"/>
      <c r="N50" s="304"/>
      <c r="O50" s="305"/>
      <c r="P50" s="306"/>
      <c r="Q50" s="307" t="s">
        <v>1643</v>
      </c>
      <c r="R50" s="307"/>
      <c r="S50" s="307"/>
      <c r="T50" s="307"/>
      <c r="U50" s="307"/>
      <c r="V50" s="283"/>
      <c r="W50" s="283"/>
      <c r="X50" s="122"/>
      <c r="Y50" s="122"/>
      <c r="Z50" s="122"/>
      <c r="AA50" s="122"/>
      <c r="AB50" s="123"/>
      <c r="AC50" s="124"/>
      <c r="AD50" s="123"/>
      <c r="AE50" s="124"/>
      <c r="AF50" s="124"/>
      <c r="AG50" s="124"/>
      <c r="AH50" s="123"/>
      <c r="AI50" s="123"/>
      <c r="AJ50" s="123"/>
      <c r="AK50" s="123"/>
      <c r="AL50" s="123"/>
      <c r="AM50" s="123"/>
      <c r="AN50" s="123"/>
      <c r="AO50" s="125"/>
      <c r="AP50" s="126"/>
      <c r="AQ50" s="125"/>
      <c r="AR50" s="127"/>
      <c r="AS50" s="83"/>
      <c r="AT50" s="83"/>
      <c r="AU50" s="83"/>
      <c r="AV50" s="128"/>
    </row>
    <row r="51" spans="3:48" s="129" customFormat="1" ht="14">
      <c r="C51" s="83"/>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3"/>
      <c r="AC51" s="124"/>
      <c r="AD51" s="123"/>
      <c r="AE51" s="124"/>
      <c r="AF51" s="124"/>
      <c r="AG51" s="124"/>
      <c r="AH51" s="123"/>
      <c r="AI51" s="123"/>
      <c r="AJ51" s="123"/>
      <c r="AK51" s="123"/>
      <c r="AL51" s="123"/>
      <c r="AM51" s="123"/>
      <c r="AN51" s="123"/>
      <c r="AO51" s="125"/>
      <c r="AP51" s="126"/>
      <c r="AQ51" s="125"/>
      <c r="AR51" s="127"/>
      <c r="AS51" s="83"/>
      <c r="AT51" s="83"/>
      <c r="AU51" s="83"/>
      <c r="AV51" s="128"/>
    </row>
    <row r="52" spans="3:48" s="129" customFormat="1" ht="14">
      <c r="C52" s="83"/>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3"/>
      <c r="AC52" s="124"/>
      <c r="AD52" s="123"/>
      <c r="AE52" s="124"/>
      <c r="AF52" s="124"/>
      <c r="AG52" s="124"/>
      <c r="AH52" s="123"/>
      <c r="AI52" s="123"/>
      <c r="AJ52" s="123"/>
      <c r="AK52" s="123"/>
      <c r="AL52" s="123"/>
      <c r="AM52" s="123"/>
      <c r="AN52" s="123"/>
      <c r="AO52" s="125"/>
      <c r="AP52" s="126"/>
      <c r="AQ52" s="125"/>
      <c r="AR52" s="127"/>
      <c r="AS52" s="83"/>
      <c r="AT52" s="83"/>
      <c r="AU52" s="83"/>
      <c r="AV52" s="128"/>
    </row>
    <row r="53" spans="3:48" s="129" customFormat="1" ht="14">
      <c r="C53" s="83"/>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3"/>
      <c r="AC53" s="124"/>
      <c r="AD53" s="123"/>
      <c r="AE53" s="124"/>
      <c r="AF53" s="124"/>
      <c r="AG53" s="124"/>
      <c r="AH53" s="123"/>
      <c r="AI53" s="123"/>
      <c r="AJ53" s="123"/>
      <c r="AK53" s="123"/>
      <c r="AL53" s="123"/>
      <c r="AM53" s="123"/>
      <c r="AN53" s="123"/>
      <c r="AO53" s="125"/>
      <c r="AP53" s="126"/>
      <c r="AQ53" s="125"/>
      <c r="AR53" s="127"/>
      <c r="AS53" s="83"/>
      <c r="AT53" s="83"/>
      <c r="AU53" s="83"/>
      <c r="AV53" s="128"/>
    </row>
    <row r="54" spans="3:48" s="129" customFormat="1" ht="14">
      <c r="C54" s="83"/>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3"/>
      <c r="AC54" s="124"/>
      <c r="AD54" s="123"/>
      <c r="AE54" s="124"/>
      <c r="AF54" s="124"/>
      <c r="AG54" s="124"/>
      <c r="AH54" s="123"/>
      <c r="AI54" s="123"/>
      <c r="AJ54" s="123"/>
      <c r="AK54" s="123"/>
      <c r="AL54" s="123"/>
      <c r="AM54" s="123"/>
      <c r="AN54" s="123"/>
      <c r="AO54" s="125"/>
      <c r="AP54" s="126"/>
      <c r="AQ54" s="125"/>
      <c r="AR54" s="127"/>
      <c r="AS54" s="83"/>
      <c r="AT54" s="83"/>
      <c r="AU54" s="83"/>
      <c r="AV54" s="128"/>
    </row>
    <row r="55" spans="3:48" s="129" customFormat="1" ht="14">
      <c r="C55" s="83"/>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3"/>
      <c r="AC55" s="124"/>
      <c r="AD55" s="123"/>
      <c r="AE55" s="124"/>
      <c r="AF55" s="124"/>
      <c r="AG55" s="124"/>
      <c r="AH55" s="123"/>
      <c r="AI55" s="123"/>
      <c r="AJ55" s="123"/>
      <c r="AK55" s="123"/>
      <c r="AL55" s="123"/>
      <c r="AM55" s="123"/>
      <c r="AN55" s="123"/>
      <c r="AO55" s="125"/>
      <c r="AP55" s="126"/>
      <c r="AQ55" s="125"/>
      <c r="AR55" s="127"/>
      <c r="AS55" s="83"/>
      <c r="AT55" s="83"/>
      <c r="AU55" s="83"/>
      <c r="AV55" s="128"/>
    </row>
    <row r="56" spans="3:48" s="129" customFormat="1" ht="14">
      <c r="C56" s="83"/>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3"/>
      <c r="AC56" s="124"/>
      <c r="AD56" s="123"/>
      <c r="AE56" s="124"/>
      <c r="AF56" s="124"/>
      <c r="AG56" s="124"/>
      <c r="AH56" s="123"/>
      <c r="AI56" s="123"/>
      <c r="AJ56" s="123"/>
      <c r="AK56" s="123"/>
      <c r="AL56" s="123"/>
      <c r="AM56" s="123"/>
      <c r="AN56" s="123"/>
      <c r="AO56" s="125"/>
      <c r="AP56" s="126"/>
      <c r="AQ56" s="125"/>
      <c r="AR56" s="127"/>
      <c r="AS56" s="83"/>
      <c r="AT56" s="83"/>
      <c r="AU56" s="83"/>
      <c r="AV56" s="128"/>
    </row>
    <row r="57" spans="3:48" s="129" customFormat="1" ht="14">
      <c r="C57" s="83"/>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3"/>
      <c r="AC57" s="124"/>
      <c r="AD57" s="123"/>
      <c r="AE57" s="124"/>
      <c r="AF57" s="124"/>
      <c r="AG57" s="124"/>
      <c r="AH57" s="123"/>
      <c r="AI57" s="123"/>
      <c r="AJ57" s="123"/>
      <c r="AK57" s="123"/>
      <c r="AL57" s="123"/>
      <c r="AM57" s="123"/>
      <c r="AN57" s="123"/>
      <c r="AO57" s="125"/>
      <c r="AP57" s="126"/>
      <c r="AQ57" s="125"/>
      <c r="AR57" s="127"/>
      <c r="AS57" s="83"/>
      <c r="AT57" s="83"/>
      <c r="AU57" s="83"/>
      <c r="AV57" s="128"/>
    </row>
    <row r="58" spans="3:48" s="129" customFormat="1" ht="14">
      <c r="C58" s="83"/>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3"/>
      <c r="AC58" s="124"/>
      <c r="AD58" s="123"/>
      <c r="AE58" s="124"/>
      <c r="AF58" s="124"/>
      <c r="AG58" s="124"/>
      <c r="AH58" s="123"/>
      <c r="AI58" s="123"/>
      <c r="AJ58" s="123"/>
      <c r="AK58" s="123"/>
      <c r="AL58" s="123"/>
      <c r="AM58" s="123"/>
      <c r="AN58" s="123"/>
      <c r="AO58" s="125"/>
      <c r="AP58" s="126"/>
      <c r="AQ58" s="125"/>
      <c r="AR58" s="127"/>
      <c r="AS58" s="83"/>
      <c r="AT58" s="83"/>
      <c r="AU58" s="83"/>
      <c r="AV58" s="128"/>
    </row>
    <row r="59" spans="3:48" s="129" customFormat="1" ht="14">
      <c r="C59" s="83"/>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3"/>
      <c r="AC59" s="124"/>
      <c r="AD59" s="123"/>
      <c r="AE59" s="124"/>
      <c r="AF59" s="124"/>
      <c r="AG59" s="124"/>
      <c r="AH59" s="123"/>
      <c r="AI59" s="123"/>
      <c r="AJ59" s="123"/>
      <c r="AK59" s="123"/>
      <c r="AL59" s="123"/>
      <c r="AM59" s="123"/>
      <c r="AN59" s="123"/>
      <c r="AO59" s="125"/>
      <c r="AP59" s="126"/>
      <c r="AQ59" s="125"/>
      <c r="AR59" s="127"/>
      <c r="AS59" s="83"/>
      <c r="AT59" s="83"/>
      <c r="AU59" s="83"/>
      <c r="AV59" s="128"/>
    </row>
    <row r="60" spans="3:48" s="129" customFormat="1" ht="14">
      <c r="C60" s="83"/>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3"/>
      <c r="AC60" s="124"/>
      <c r="AD60" s="123"/>
      <c r="AE60" s="124"/>
      <c r="AF60" s="124"/>
      <c r="AG60" s="124"/>
      <c r="AH60" s="123"/>
      <c r="AI60" s="123"/>
      <c r="AJ60" s="123"/>
      <c r="AK60" s="123"/>
      <c r="AL60" s="123"/>
      <c r="AM60" s="123"/>
      <c r="AN60" s="123"/>
      <c r="AO60" s="125"/>
      <c r="AP60" s="126"/>
      <c r="AQ60" s="125"/>
      <c r="AR60" s="127"/>
      <c r="AS60" s="83"/>
      <c r="AT60" s="83"/>
      <c r="AU60" s="83"/>
      <c r="AV60" s="128"/>
    </row>
    <row r="61" spans="3:48" s="129" customFormat="1" ht="14">
      <c r="C61" s="83"/>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3"/>
      <c r="AC61" s="124"/>
      <c r="AD61" s="123"/>
      <c r="AE61" s="124"/>
      <c r="AF61" s="124"/>
      <c r="AG61" s="124"/>
      <c r="AH61" s="123"/>
      <c r="AI61" s="123"/>
      <c r="AJ61" s="123"/>
      <c r="AK61" s="123"/>
      <c r="AL61" s="123"/>
      <c r="AM61" s="123"/>
      <c r="AN61" s="123"/>
      <c r="AO61" s="125"/>
      <c r="AP61" s="126"/>
      <c r="AQ61" s="125"/>
      <c r="AR61" s="127"/>
      <c r="AS61" s="83"/>
      <c r="AT61" s="83"/>
      <c r="AU61" s="83"/>
      <c r="AV61" s="128"/>
    </row>
    <row r="62" spans="3:48" s="129" customFormat="1" ht="14">
      <c r="C62" s="83"/>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3"/>
      <c r="AC62" s="124"/>
      <c r="AD62" s="123"/>
      <c r="AE62" s="124"/>
      <c r="AF62" s="124"/>
      <c r="AG62" s="124"/>
      <c r="AH62" s="123"/>
      <c r="AI62" s="123"/>
      <c r="AJ62" s="123"/>
      <c r="AK62" s="123"/>
      <c r="AL62" s="123"/>
      <c r="AM62" s="123"/>
      <c r="AN62" s="123"/>
      <c r="AO62" s="125"/>
      <c r="AP62" s="126"/>
      <c r="AQ62" s="125"/>
      <c r="AR62" s="127"/>
      <c r="AS62" s="83"/>
      <c r="AT62" s="83"/>
      <c r="AU62" s="83"/>
      <c r="AV62" s="128"/>
    </row>
    <row r="63" spans="3:48" s="129" customFormat="1" ht="14">
      <c r="C63" s="83"/>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3"/>
      <c r="AC63" s="124"/>
      <c r="AD63" s="123"/>
      <c r="AE63" s="124"/>
      <c r="AF63" s="124"/>
      <c r="AG63" s="124"/>
      <c r="AH63" s="123"/>
      <c r="AI63" s="123"/>
      <c r="AJ63" s="123"/>
      <c r="AK63" s="123"/>
      <c r="AL63" s="123"/>
      <c r="AM63" s="123"/>
      <c r="AN63" s="123"/>
      <c r="AO63" s="125"/>
      <c r="AP63" s="126"/>
      <c r="AQ63" s="125"/>
      <c r="AR63" s="127"/>
      <c r="AS63" s="83"/>
      <c r="AT63" s="83"/>
      <c r="AU63" s="83"/>
      <c r="AV63" s="128"/>
    </row>
    <row r="64" spans="3:48" s="129" customFormat="1" ht="14">
      <c r="C64" s="83"/>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3"/>
      <c r="AC64" s="124"/>
      <c r="AD64" s="123"/>
      <c r="AE64" s="124"/>
      <c r="AF64" s="124"/>
      <c r="AG64" s="124"/>
      <c r="AH64" s="123"/>
      <c r="AI64" s="123"/>
      <c r="AJ64" s="123"/>
      <c r="AK64" s="123"/>
      <c r="AL64" s="123"/>
      <c r="AM64" s="123"/>
      <c r="AN64" s="123"/>
      <c r="AO64" s="125"/>
      <c r="AP64" s="126"/>
      <c r="AQ64" s="125"/>
      <c r="AR64" s="127"/>
      <c r="AS64" s="83"/>
      <c r="AT64" s="83"/>
      <c r="AU64" s="83"/>
      <c r="AV64" s="128"/>
    </row>
    <row r="65" spans="3:48" s="129" customFormat="1" ht="14">
      <c r="C65" s="83"/>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3"/>
      <c r="AC65" s="124"/>
      <c r="AD65" s="123"/>
      <c r="AE65" s="124"/>
      <c r="AF65" s="124"/>
      <c r="AG65" s="124"/>
      <c r="AH65" s="123"/>
      <c r="AI65" s="123"/>
      <c r="AJ65" s="123"/>
      <c r="AK65" s="123"/>
      <c r="AL65" s="123"/>
      <c r="AM65" s="123"/>
      <c r="AN65" s="123"/>
      <c r="AO65" s="125"/>
      <c r="AP65" s="126"/>
      <c r="AQ65" s="125"/>
      <c r="AR65" s="127"/>
      <c r="AS65" s="83"/>
      <c r="AT65" s="83"/>
      <c r="AU65" s="83"/>
      <c r="AV65" s="128"/>
    </row>
    <row r="66" spans="3:48" s="129" customFormat="1" ht="14">
      <c r="C66" s="83"/>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3"/>
      <c r="AC66" s="124"/>
      <c r="AD66" s="123"/>
      <c r="AE66" s="124"/>
      <c r="AF66" s="124"/>
      <c r="AG66" s="124"/>
      <c r="AH66" s="123"/>
      <c r="AI66" s="123"/>
      <c r="AJ66" s="123"/>
      <c r="AK66" s="123"/>
      <c r="AL66" s="123"/>
      <c r="AM66" s="123"/>
      <c r="AN66" s="123"/>
      <c r="AO66" s="125"/>
      <c r="AP66" s="126"/>
      <c r="AQ66" s="125"/>
      <c r="AR66" s="127"/>
      <c r="AS66" s="83"/>
      <c r="AT66" s="83"/>
      <c r="AU66" s="83"/>
      <c r="AV66" s="128"/>
    </row>
    <row r="67" spans="3:48" s="129" customFormat="1" ht="14">
      <c r="C67" s="83"/>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3"/>
      <c r="AC67" s="124"/>
      <c r="AD67" s="123"/>
      <c r="AE67" s="124"/>
      <c r="AF67" s="124"/>
      <c r="AG67" s="124"/>
      <c r="AH67" s="123"/>
      <c r="AI67" s="123"/>
      <c r="AJ67" s="123"/>
      <c r="AK67" s="123"/>
      <c r="AL67" s="123"/>
      <c r="AM67" s="123"/>
      <c r="AN67" s="123"/>
      <c r="AO67" s="125"/>
      <c r="AP67" s="126"/>
      <c r="AQ67" s="125"/>
      <c r="AR67" s="127"/>
      <c r="AS67" s="83"/>
      <c r="AT67" s="83"/>
      <c r="AU67" s="83"/>
      <c r="AV67" s="128"/>
    </row>
    <row r="68" spans="3:48" s="129" customFormat="1" ht="14">
      <c r="C68" s="83"/>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3"/>
      <c r="AC68" s="124"/>
      <c r="AD68" s="123"/>
      <c r="AE68" s="124"/>
      <c r="AF68" s="124"/>
      <c r="AG68" s="124"/>
      <c r="AH68" s="123"/>
      <c r="AI68" s="123"/>
      <c r="AJ68" s="123"/>
      <c r="AK68" s="123"/>
      <c r="AL68" s="123"/>
      <c r="AM68" s="123"/>
      <c r="AN68" s="123"/>
      <c r="AO68" s="125"/>
      <c r="AP68" s="126"/>
      <c r="AQ68" s="125"/>
      <c r="AR68" s="127"/>
      <c r="AS68" s="83"/>
      <c r="AT68" s="83"/>
      <c r="AU68" s="83"/>
      <c r="AV68" s="128"/>
    </row>
    <row r="69" spans="3:48" s="129" customFormat="1" ht="14">
      <c r="C69" s="83"/>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3"/>
      <c r="AC69" s="124"/>
      <c r="AD69" s="123"/>
      <c r="AE69" s="124"/>
      <c r="AF69" s="124"/>
      <c r="AG69" s="124"/>
      <c r="AH69" s="123"/>
      <c r="AI69" s="123"/>
      <c r="AJ69" s="123"/>
      <c r="AK69" s="123"/>
      <c r="AL69" s="123"/>
      <c r="AM69" s="123"/>
      <c r="AN69" s="123"/>
      <c r="AO69" s="125"/>
      <c r="AP69" s="126"/>
      <c r="AQ69" s="125"/>
      <c r="AR69" s="127"/>
      <c r="AS69" s="83"/>
      <c r="AT69" s="83"/>
      <c r="AU69" s="83"/>
      <c r="AV69" s="128"/>
    </row>
    <row r="70" spans="3:48" s="129" customFormat="1" ht="14">
      <c r="C70" s="83"/>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3"/>
      <c r="AC70" s="124"/>
      <c r="AD70" s="123"/>
      <c r="AE70" s="124"/>
      <c r="AF70" s="124"/>
      <c r="AG70" s="124"/>
      <c r="AH70" s="123"/>
      <c r="AI70" s="123"/>
      <c r="AJ70" s="123"/>
      <c r="AK70" s="123"/>
      <c r="AL70" s="123"/>
      <c r="AM70" s="123"/>
      <c r="AN70" s="123"/>
      <c r="AO70" s="125"/>
      <c r="AP70" s="126"/>
      <c r="AQ70" s="125"/>
      <c r="AR70" s="127"/>
      <c r="AS70" s="83"/>
      <c r="AT70" s="83"/>
      <c r="AU70" s="83"/>
      <c r="AV70" s="128"/>
    </row>
    <row r="71" spans="3:48" s="129" customFormat="1" ht="14">
      <c r="C71" s="83"/>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3"/>
      <c r="AC71" s="124"/>
      <c r="AD71" s="123"/>
      <c r="AE71" s="124"/>
      <c r="AF71" s="124"/>
      <c r="AG71" s="124"/>
      <c r="AH71" s="123"/>
      <c r="AI71" s="123"/>
      <c r="AJ71" s="123"/>
      <c r="AK71" s="123"/>
      <c r="AL71" s="123"/>
      <c r="AM71" s="123"/>
      <c r="AN71" s="123"/>
      <c r="AO71" s="125"/>
      <c r="AP71" s="126"/>
      <c r="AQ71" s="125"/>
      <c r="AR71" s="127"/>
      <c r="AS71" s="83"/>
      <c r="AT71" s="83"/>
      <c r="AU71" s="83"/>
      <c r="AV71" s="128"/>
    </row>
    <row r="72" spans="3:48" s="129" customFormat="1" ht="14">
      <c r="C72" s="83"/>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3"/>
      <c r="AC72" s="124"/>
      <c r="AD72" s="123"/>
      <c r="AE72" s="124"/>
      <c r="AF72" s="124"/>
      <c r="AG72" s="124"/>
      <c r="AH72" s="123"/>
      <c r="AI72" s="123"/>
      <c r="AJ72" s="123"/>
      <c r="AK72" s="123"/>
      <c r="AL72" s="123"/>
      <c r="AM72" s="123"/>
      <c r="AN72" s="123"/>
      <c r="AO72" s="125"/>
      <c r="AP72" s="126"/>
      <c r="AQ72" s="125"/>
      <c r="AR72" s="127"/>
      <c r="AS72" s="83"/>
      <c r="AT72" s="83"/>
      <c r="AU72" s="83"/>
      <c r="AV72" s="128"/>
    </row>
    <row r="73" spans="3:48" s="129" customFormat="1" ht="14">
      <c r="C73" s="83"/>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3"/>
      <c r="AC73" s="124"/>
      <c r="AD73" s="123"/>
      <c r="AE73" s="124"/>
      <c r="AF73" s="124"/>
      <c r="AG73" s="124"/>
      <c r="AH73" s="123"/>
      <c r="AI73" s="123"/>
      <c r="AJ73" s="123"/>
      <c r="AK73" s="123"/>
      <c r="AL73" s="123"/>
      <c r="AM73" s="123"/>
      <c r="AN73" s="123"/>
      <c r="AO73" s="125"/>
      <c r="AP73" s="126"/>
      <c r="AQ73" s="125"/>
      <c r="AR73" s="127"/>
      <c r="AS73" s="83"/>
      <c r="AT73" s="83"/>
      <c r="AU73" s="83"/>
      <c r="AV73" s="128"/>
    </row>
    <row r="74" spans="3:48" s="129" customFormat="1" ht="14">
      <c r="C74" s="83"/>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3"/>
      <c r="AC74" s="124"/>
      <c r="AD74" s="123"/>
      <c r="AE74" s="124"/>
      <c r="AF74" s="124"/>
      <c r="AG74" s="124"/>
      <c r="AH74" s="123"/>
      <c r="AI74" s="123"/>
      <c r="AJ74" s="123"/>
      <c r="AK74" s="123"/>
      <c r="AL74" s="123"/>
      <c r="AM74" s="123"/>
      <c r="AN74" s="123"/>
      <c r="AO74" s="125"/>
      <c r="AP74" s="126"/>
      <c r="AQ74" s="125"/>
      <c r="AR74" s="127"/>
      <c r="AS74" s="83"/>
      <c r="AT74" s="83"/>
      <c r="AU74" s="83"/>
      <c r="AV74" s="128"/>
    </row>
    <row r="75" spans="3:48" s="129" customFormat="1" ht="14">
      <c r="C75" s="83"/>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3"/>
      <c r="AC75" s="124"/>
      <c r="AD75" s="123"/>
      <c r="AE75" s="124"/>
      <c r="AF75" s="124"/>
      <c r="AG75" s="124"/>
      <c r="AH75" s="123"/>
      <c r="AI75" s="123"/>
      <c r="AJ75" s="123"/>
      <c r="AK75" s="123"/>
      <c r="AL75" s="123"/>
      <c r="AM75" s="123"/>
      <c r="AN75" s="123"/>
      <c r="AO75" s="125"/>
      <c r="AP75" s="126"/>
      <c r="AQ75" s="125"/>
      <c r="AR75" s="127"/>
      <c r="AS75" s="83"/>
      <c r="AT75" s="83"/>
      <c r="AU75" s="83"/>
      <c r="AV75" s="128"/>
    </row>
    <row r="76" spans="3:48" s="129" customFormat="1" ht="14">
      <c r="C76" s="83"/>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3"/>
      <c r="AC76" s="124"/>
      <c r="AD76" s="123"/>
      <c r="AE76" s="124"/>
      <c r="AF76" s="124"/>
      <c r="AG76" s="124"/>
      <c r="AH76" s="123"/>
      <c r="AI76" s="123"/>
      <c r="AJ76" s="123"/>
      <c r="AK76" s="123"/>
      <c r="AL76" s="123"/>
      <c r="AM76" s="123"/>
      <c r="AN76" s="123"/>
      <c r="AO76" s="125"/>
      <c r="AP76" s="126"/>
      <c r="AQ76" s="125"/>
      <c r="AR76" s="127"/>
      <c r="AS76" s="83"/>
      <c r="AT76" s="83"/>
      <c r="AU76" s="83"/>
      <c r="AV76" s="128"/>
    </row>
    <row r="77" spans="3:48" s="129" customFormat="1" ht="14">
      <c r="C77" s="83"/>
      <c r="D77" s="122"/>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3"/>
      <c r="AC77" s="124"/>
      <c r="AD77" s="123"/>
      <c r="AE77" s="124"/>
      <c r="AF77" s="124"/>
      <c r="AG77" s="124"/>
      <c r="AH77" s="123"/>
      <c r="AI77" s="123"/>
      <c r="AJ77" s="123"/>
      <c r="AK77" s="123"/>
      <c r="AL77" s="123"/>
      <c r="AM77" s="123"/>
      <c r="AN77" s="123"/>
      <c r="AO77" s="125"/>
      <c r="AP77" s="126"/>
      <c r="AQ77" s="125"/>
      <c r="AR77" s="127"/>
      <c r="AS77" s="83"/>
      <c r="AT77" s="83"/>
      <c r="AU77" s="83"/>
      <c r="AV77" s="128"/>
    </row>
    <row r="78" spans="3:48" s="129" customFormat="1" ht="14">
      <c r="C78" s="83"/>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3"/>
      <c r="AC78" s="124"/>
      <c r="AD78" s="123"/>
      <c r="AE78" s="124"/>
      <c r="AF78" s="124"/>
      <c r="AG78" s="124"/>
      <c r="AH78" s="123"/>
      <c r="AI78" s="123"/>
      <c r="AJ78" s="123"/>
      <c r="AK78" s="123"/>
      <c r="AL78" s="123"/>
      <c r="AM78" s="123"/>
      <c r="AN78" s="123"/>
      <c r="AO78" s="125"/>
      <c r="AP78" s="126"/>
      <c r="AQ78" s="125"/>
      <c r="AR78" s="127"/>
      <c r="AS78" s="83"/>
      <c r="AT78" s="83"/>
      <c r="AU78" s="83"/>
      <c r="AV78" s="128"/>
    </row>
    <row r="79" spans="3:48" s="129" customFormat="1" ht="14">
      <c r="C79" s="83"/>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3"/>
      <c r="AC79" s="124"/>
      <c r="AD79" s="123"/>
      <c r="AE79" s="124"/>
      <c r="AF79" s="124"/>
      <c r="AG79" s="124"/>
      <c r="AH79" s="123"/>
      <c r="AI79" s="123"/>
      <c r="AJ79" s="123"/>
      <c r="AK79" s="123"/>
      <c r="AL79" s="123"/>
      <c r="AM79" s="123"/>
      <c r="AN79" s="123"/>
      <c r="AO79" s="125"/>
      <c r="AP79" s="126"/>
      <c r="AQ79" s="125"/>
      <c r="AR79" s="127"/>
      <c r="AS79" s="83"/>
      <c r="AT79" s="83"/>
      <c r="AU79" s="83"/>
      <c r="AV79" s="128"/>
    </row>
    <row r="80" spans="3:48" s="129" customFormat="1" ht="14">
      <c r="C80" s="83"/>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3"/>
      <c r="AC80" s="124"/>
      <c r="AD80" s="123"/>
      <c r="AE80" s="124"/>
      <c r="AF80" s="124"/>
      <c r="AG80" s="124"/>
      <c r="AH80" s="123"/>
      <c r="AI80" s="123"/>
      <c r="AJ80" s="123"/>
      <c r="AK80" s="123"/>
      <c r="AL80" s="123"/>
      <c r="AM80" s="123"/>
      <c r="AN80" s="123"/>
      <c r="AO80" s="125"/>
      <c r="AP80" s="126"/>
      <c r="AQ80" s="125"/>
      <c r="AR80" s="127"/>
      <c r="AS80" s="83"/>
      <c r="AT80" s="83"/>
      <c r="AU80" s="83"/>
      <c r="AV80" s="128"/>
    </row>
    <row r="81" spans="3:48" s="129" customFormat="1" ht="14">
      <c r="C81" s="83"/>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3"/>
      <c r="AC81" s="124"/>
      <c r="AD81" s="123"/>
      <c r="AE81" s="124"/>
      <c r="AF81" s="124"/>
      <c r="AG81" s="124"/>
      <c r="AH81" s="123"/>
      <c r="AI81" s="123"/>
      <c r="AJ81" s="123"/>
      <c r="AK81" s="123"/>
      <c r="AL81" s="123"/>
      <c r="AM81" s="123"/>
      <c r="AN81" s="123"/>
      <c r="AO81" s="125"/>
      <c r="AP81" s="126"/>
      <c r="AQ81" s="125"/>
      <c r="AR81" s="127"/>
      <c r="AS81" s="83"/>
      <c r="AT81" s="83"/>
      <c r="AU81" s="83"/>
      <c r="AV81" s="128"/>
    </row>
    <row r="82" spans="3:48" s="129" customFormat="1" ht="14">
      <c r="C82" s="83"/>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3"/>
      <c r="AC82" s="124"/>
      <c r="AD82" s="123"/>
      <c r="AE82" s="124"/>
      <c r="AF82" s="124"/>
      <c r="AG82" s="124"/>
      <c r="AH82" s="123"/>
      <c r="AI82" s="123"/>
      <c r="AJ82" s="123"/>
      <c r="AK82" s="123"/>
      <c r="AL82" s="123"/>
      <c r="AM82" s="123"/>
      <c r="AN82" s="123"/>
      <c r="AO82" s="125"/>
      <c r="AP82" s="126"/>
      <c r="AQ82" s="125"/>
      <c r="AR82" s="127"/>
      <c r="AS82" s="83"/>
      <c r="AT82" s="83"/>
      <c r="AU82" s="83"/>
      <c r="AV82" s="128"/>
    </row>
    <row r="83" spans="3:48" s="129" customFormat="1" ht="14">
      <c r="C83" s="83"/>
      <c r="D83" s="122"/>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3"/>
      <c r="AC83" s="124"/>
      <c r="AD83" s="123"/>
      <c r="AE83" s="124"/>
      <c r="AF83" s="124"/>
      <c r="AG83" s="124"/>
      <c r="AH83" s="123"/>
      <c r="AI83" s="123"/>
      <c r="AJ83" s="123"/>
      <c r="AK83" s="123"/>
      <c r="AL83" s="123"/>
      <c r="AM83" s="123"/>
      <c r="AN83" s="123"/>
      <c r="AO83" s="125"/>
      <c r="AP83" s="126"/>
      <c r="AQ83" s="125"/>
      <c r="AR83" s="127"/>
      <c r="AS83" s="83"/>
      <c r="AT83" s="83"/>
      <c r="AU83" s="83"/>
      <c r="AV83" s="128"/>
    </row>
    <row r="84" spans="3:48" s="129" customFormat="1" ht="14">
      <c r="C84" s="83"/>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123"/>
      <c r="AC84" s="124"/>
      <c r="AD84" s="123"/>
      <c r="AE84" s="124"/>
      <c r="AF84" s="124"/>
      <c r="AG84" s="124"/>
      <c r="AH84" s="123"/>
      <c r="AI84" s="123"/>
      <c r="AJ84" s="123"/>
      <c r="AK84" s="123"/>
      <c r="AL84" s="123"/>
      <c r="AM84" s="123"/>
      <c r="AN84" s="123"/>
      <c r="AO84" s="125"/>
      <c r="AP84" s="126"/>
      <c r="AQ84" s="125"/>
      <c r="AR84" s="127"/>
      <c r="AS84" s="83"/>
      <c r="AT84" s="83"/>
      <c r="AU84" s="83"/>
      <c r="AV84" s="128"/>
    </row>
    <row r="85" spans="3:48" s="129" customFormat="1" ht="14">
      <c r="C85" s="83"/>
      <c r="D85" s="122"/>
      <c r="E85" s="122"/>
      <c r="F85" s="122"/>
      <c r="G85" s="122"/>
      <c r="H85" s="122"/>
      <c r="I85" s="122"/>
      <c r="J85" s="122"/>
      <c r="K85" s="122"/>
      <c r="L85" s="122"/>
      <c r="M85" s="122"/>
      <c r="N85" s="122"/>
      <c r="O85" s="122"/>
      <c r="P85" s="122"/>
      <c r="Q85" s="122"/>
      <c r="R85" s="122"/>
      <c r="S85" s="122"/>
      <c r="T85" s="122"/>
      <c r="U85" s="122"/>
      <c r="V85" s="122"/>
      <c r="W85" s="122"/>
      <c r="X85" s="122"/>
      <c r="Y85" s="122"/>
      <c r="Z85" s="122"/>
      <c r="AA85" s="122"/>
      <c r="AB85" s="123"/>
      <c r="AC85" s="124"/>
      <c r="AD85" s="123"/>
      <c r="AE85" s="124"/>
      <c r="AF85" s="124"/>
      <c r="AG85" s="124"/>
      <c r="AH85" s="123"/>
      <c r="AI85" s="123"/>
      <c r="AJ85" s="123"/>
      <c r="AK85" s="123"/>
      <c r="AL85" s="123"/>
      <c r="AM85" s="123"/>
      <c r="AN85" s="123"/>
      <c r="AO85" s="125"/>
      <c r="AP85" s="126"/>
      <c r="AQ85" s="125"/>
      <c r="AR85" s="127"/>
      <c r="AS85" s="83"/>
      <c r="AT85" s="83"/>
      <c r="AU85" s="83"/>
      <c r="AV85" s="128"/>
    </row>
    <row r="86" spans="3:48" s="129" customFormat="1" ht="14">
      <c r="C86" s="83"/>
      <c r="D86" s="122"/>
      <c r="E86" s="122"/>
      <c r="F86" s="122"/>
      <c r="G86" s="122"/>
      <c r="H86" s="122"/>
      <c r="I86" s="122"/>
      <c r="J86" s="122"/>
      <c r="K86" s="122"/>
      <c r="L86" s="122"/>
      <c r="M86" s="122"/>
      <c r="N86" s="122"/>
      <c r="O86" s="122"/>
      <c r="P86" s="122"/>
      <c r="Q86" s="122"/>
      <c r="R86" s="122"/>
      <c r="S86" s="122"/>
      <c r="T86" s="122"/>
      <c r="U86" s="122"/>
      <c r="V86" s="122"/>
      <c r="W86" s="122"/>
      <c r="X86" s="122"/>
      <c r="Y86" s="122"/>
      <c r="Z86" s="122"/>
      <c r="AA86" s="122"/>
      <c r="AB86" s="123"/>
      <c r="AC86" s="124"/>
      <c r="AD86" s="123"/>
      <c r="AE86" s="124"/>
      <c r="AF86" s="124"/>
      <c r="AG86" s="124"/>
      <c r="AH86" s="123"/>
      <c r="AI86" s="123"/>
      <c r="AJ86" s="123"/>
      <c r="AK86" s="123"/>
      <c r="AL86" s="123"/>
      <c r="AM86" s="123"/>
      <c r="AN86" s="123"/>
      <c r="AO86" s="125"/>
      <c r="AP86" s="126"/>
      <c r="AQ86" s="125"/>
      <c r="AR86" s="127"/>
      <c r="AS86" s="83"/>
      <c r="AT86" s="83"/>
      <c r="AU86" s="83"/>
      <c r="AV86" s="128"/>
    </row>
    <row r="87" spans="3:48" s="129" customFormat="1" ht="14">
      <c r="C87" s="83"/>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3"/>
      <c r="AC87" s="124"/>
      <c r="AD87" s="123"/>
      <c r="AE87" s="124"/>
      <c r="AF87" s="124"/>
      <c r="AG87" s="124"/>
      <c r="AH87" s="123"/>
      <c r="AI87" s="123"/>
      <c r="AJ87" s="123"/>
      <c r="AK87" s="123"/>
      <c r="AL87" s="123"/>
      <c r="AM87" s="123"/>
      <c r="AN87" s="123"/>
      <c r="AO87" s="125"/>
      <c r="AP87" s="126"/>
      <c r="AQ87" s="125"/>
      <c r="AR87" s="127"/>
      <c r="AS87" s="83"/>
      <c r="AT87" s="83"/>
      <c r="AU87" s="83"/>
      <c r="AV87" s="128"/>
    </row>
    <row r="88" spans="3:48" s="129" customFormat="1" ht="14">
      <c r="C88" s="83"/>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3"/>
      <c r="AC88" s="124"/>
      <c r="AD88" s="123"/>
      <c r="AE88" s="124"/>
      <c r="AF88" s="124"/>
      <c r="AG88" s="124"/>
      <c r="AH88" s="123"/>
      <c r="AI88" s="123"/>
      <c r="AJ88" s="123"/>
      <c r="AK88" s="123"/>
      <c r="AL88" s="123"/>
      <c r="AM88" s="123"/>
      <c r="AN88" s="123"/>
      <c r="AO88" s="125"/>
      <c r="AP88" s="126"/>
      <c r="AQ88" s="125"/>
      <c r="AR88" s="127"/>
      <c r="AS88" s="83"/>
      <c r="AT88" s="83"/>
      <c r="AU88" s="83"/>
      <c r="AV88" s="128"/>
    </row>
    <row r="89" spans="3:48" s="129" customFormat="1" ht="14">
      <c r="C89" s="83"/>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3"/>
      <c r="AC89" s="124"/>
      <c r="AD89" s="123"/>
      <c r="AE89" s="124"/>
      <c r="AF89" s="124"/>
      <c r="AG89" s="124"/>
      <c r="AH89" s="123"/>
      <c r="AI89" s="123"/>
      <c r="AJ89" s="123"/>
      <c r="AK89" s="123"/>
      <c r="AL89" s="123"/>
      <c r="AM89" s="123"/>
      <c r="AN89" s="123"/>
      <c r="AO89" s="125"/>
      <c r="AP89" s="126"/>
      <c r="AQ89" s="125"/>
      <c r="AR89" s="127"/>
      <c r="AS89" s="83"/>
      <c r="AT89" s="83"/>
      <c r="AU89" s="83"/>
      <c r="AV89" s="128"/>
    </row>
    <row r="90" spans="3:48" s="129" customFormat="1" ht="14">
      <c r="C90" s="83"/>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3"/>
      <c r="AC90" s="124"/>
      <c r="AD90" s="123"/>
      <c r="AE90" s="124"/>
      <c r="AF90" s="124"/>
      <c r="AG90" s="124"/>
      <c r="AH90" s="123"/>
      <c r="AI90" s="123"/>
      <c r="AJ90" s="123"/>
      <c r="AK90" s="123"/>
      <c r="AL90" s="123"/>
      <c r="AM90" s="123"/>
      <c r="AN90" s="123"/>
      <c r="AO90" s="125"/>
      <c r="AP90" s="126"/>
      <c r="AQ90" s="125"/>
      <c r="AR90" s="127"/>
      <c r="AS90" s="83"/>
      <c r="AT90" s="83"/>
      <c r="AU90" s="83"/>
      <c r="AV90" s="128"/>
    </row>
    <row r="91" spans="3:48" s="129" customFormat="1" ht="14">
      <c r="C91" s="83"/>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3"/>
      <c r="AC91" s="124"/>
      <c r="AD91" s="123"/>
      <c r="AE91" s="124"/>
      <c r="AF91" s="124"/>
      <c r="AG91" s="124"/>
      <c r="AH91" s="123"/>
      <c r="AI91" s="123"/>
      <c r="AJ91" s="123"/>
      <c r="AK91" s="123"/>
      <c r="AL91" s="123"/>
      <c r="AM91" s="123"/>
      <c r="AN91" s="123"/>
      <c r="AO91" s="125"/>
      <c r="AP91" s="126"/>
      <c r="AQ91" s="125"/>
      <c r="AR91" s="127"/>
      <c r="AS91" s="83"/>
      <c r="AT91" s="83"/>
      <c r="AU91" s="83"/>
      <c r="AV91" s="128"/>
    </row>
    <row r="92" spans="3:48" s="129" customFormat="1" ht="14">
      <c r="C92" s="83"/>
      <c r="D92" s="122"/>
      <c r="E92" s="122"/>
      <c r="F92" s="122"/>
      <c r="G92" s="122"/>
      <c r="H92" s="122"/>
      <c r="I92" s="122"/>
      <c r="J92" s="122"/>
      <c r="K92" s="122"/>
      <c r="L92" s="122"/>
      <c r="M92" s="122"/>
      <c r="N92" s="122"/>
      <c r="O92" s="122"/>
      <c r="P92" s="122"/>
      <c r="Q92" s="122"/>
      <c r="R92" s="122"/>
      <c r="S92" s="122"/>
      <c r="T92" s="122"/>
      <c r="U92" s="122"/>
      <c r="V92" s="122"/>
      <c r="W92" s="122"/>
      <c r="X92" s="122"/>
      <c r="Y92" s="122"/>
      <c r="Z92" s="122"/>
      <c r="AA92" s="122"/>
      <c r="AB92" s="123"/>
      <c r="AC92" s="124"/>
      <c r="AD92" s="123"/>
      <c r="AE92" s="124"/>
      <c r="AF92" s="124"/>
      <c r="AG92" s="124"/>
      <c r="AH92" s="123"/>
      <c r="AI92" s="123"/>
      <c r="AJ92" s="123"/>
      <c r="AK92" s="123"/>
      <c r="AL92" s="123"/>
      <c r="AM92" s="123"/>
      <c r="AN92" s="123"/>
      <c r="AO92" s="125"/>
      <c r="AP92" s="126"/>
      <c r="AQ92" s="125"/>
      <c r="AR92" s="127"/>
      <c r="AS92" s="83"/>
      <c r="AT92" s="83"/>
      <c r="AU92" s="83"/>
      <c r="AV92" s="128"/>
    </row>
    <row r="93" spans="3:48" s="129" customFormat="1" ht="14">
      <c r="C93" s="83"/>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3"/>
      <c r="AC93" s="124"/>
      <c r="AD93" s="123"/>
      <c r="AE93" s="124"/>
      <c r="AF93" s="124"/>
      <c r="AG93" s="124"/>
      <c r="AH93" s="123"/>
      <c r="AI93" s="123"/>
      <c r="AJ93" s="123"/>
      <c r="AK93" s="123"/>
      <c r="AL93" s="123"/>
      <c r="AM93" s="123"/>
      <c r="AN93" s="123"/>
      <c r="AO93" s="125"/>
      <c r="AP93" s="126"/>
      <c r="AQ93" s="125"/>
      <c r="AR93" s="127"/>
      <c r="AS93" s="83"/>
      <c r="AT93" s="83"/>
      <c r="AU93" s="83"/>
      <c r="AV93" s="128"/>
    </row>
    <row r="94" spans="3:48" s="129" customFormat="1" ht="14">
      <c r="C94" s="83"/>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3"/>
      <c r="AC94" s="124"/>
      <c r="AD94" s="123"/>
      <c r="AE94" s="124"/>
      <c r="AF94" s="124"/>
      <c r="AG94" s="124"/>
      <c r="AH94" s="123"/>
      <c r="AI94" s="123"/>
      <c r="AJ94" s="123"/>
      <c r="AK94" s="123"/>
      <c r="AL94" s="123"/>
      <c r="AM94" s="123"/>
      <c r="AN94" s="123"/>
      <c r="AO94" s="125"/>
      <c r="AP94" s="126"/>
      <c r="AQ94" s="125"/>
      <c r="AR94" s="127"/>
      <c r="AS94" s="83"/>
      <c r="AT94" s="83"/>
      <c r="AU94" s="83"/>
      <c r="AV94" s="128"/>
    </row>
    <row r="95" spans="3:48" s="129" customFormat="1" ht="14">
      <c r="C95" s="83"/>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3"/>
      <c r="AC95" s="124"/>
      <c r="AD95" s="123"/>
      <c r="AE95" s="124"/>
      <c r="AF95" s="124"/>
      <c r="AG95" s="124"/>
      <c r="AH95" s="123"/>
      <c r="AI95" s="123"/>
      <c r="AJ95" s="123"/>
      <c r="AK95" s="123"/>
      <c r="AL95" s="123"/>
      <c r="AM95" s="123"/>
      <c r="AN95" s="123"/>
      <c r="AO95" s="125"/>
      <c r="AP95" s="126"/>
      <c r="AQ95" s="125"/>
      <c r="AR95" s="127"/>
      <c r="AS95" s="83"/>
      <c r="AT95" s="83"/>
      <c r="AU95" s="83"/>
      <c r="AV95" s="128"/>
    </row>
    <row r="96" spans="3:48" s="129" customFormat="1" ht="14">
      <c r="C96" s="83"/>
      <c r="D96" s="122"/>
      <c r="E96" s="122"/>
      <c r="F96" s="122"/>
      <c r="G96" s="122"/>
      <c r="H96" s="122"/>
      <c r="I96" s="122"/>
      <c r="J96" s="122"/>
      <c r="K96" s="122"/>
      <c r="L96" s="122"/>
      <c r="M96" s="122"/>
      <c r="N96" s="122"/>
      <c r="O96" s="122"/>
      <c r="P96" s="122"/>
      <c r="Q96" s="122"/>
      <c r="R96" s="122"/>
      <c r="S96" s="122"/>
      <c r="T96" s="122"/>
      <c r="U96" s="122"/>
      <c r="V96" s="122"/>
      <c r="W96" s="122"/>
      <c r="X96" s="122"/>
      <c r="Y96" s="122"/>
      <c r="Z96" s="122"/>
      <c r="AA96" s="122"/>
      <c r="AB96" s="123"/>
      <c r="AC96" s="124"/>
      <c r="AD96" s="123"/>
      <c r="AE96" s="124"/>
      <c r="AF96" s="124"/>
      <c r="AG96" s="124"/>
      <c r="AH96" s="123"/>
      <c r="AI96" s="123"/>
      <c r="AJ96" s="123"/>
      <c r="AK96" s="123"/>
      <c r="AL96" s="123"/>
      <c r="AM96" s="123"/>
      <c r="AN96" s="123"/>
      <c r="AO96" s="125"/>
      <c r="AP96" s="126"/>
      <c r="AQ96" s="125"/>
      <c r="AR96" s="127"/>
      <c r="AS96" s="83"/>
      <c r="AT96" s="83"/>
      <c r="AU96" s="83"/>
      <c r="AV96" s="128"/>
    </row>
    <row r="97" spans="3:48" s="129" customFormat="1" ht="14">
      <c r="C97" s="83"/>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3"/>
      <c r="AC97" s="124"/>
      <c r="AD97" s="123"/>
      <c r="AE97" s="124"/>
      <c r="AF97" s="124"/>
      <c r="AG97" s="124"/>
      <c r="AH97" s="123"/>
      <c r="AI97" s="123"/>
      <c r="AJ97" s="123"/>
      <c r="AK97" s="123"/>
      <c r="AL97" s="123"/>
      <c r="AM97" s="123"/>
      <c r="AN97" s="123"/>
      <c r="AO97" s="125"/>
      <c r="AP97" s="126"/>
      <c r="AQ97" s="125"/>
      <c r="AR97" s="127"/>
      <c r="AS97" s="83"/>
      <c r="AT97" s="83"/>
      <c r="AU97" s="83"/>
      <c r="AV97" s="128"/>
    </row>
    <row r="98" spans="3:48" s="129" customFormat="1" ht="14">
      <c r="C98" s="83"/>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123"/>
      <c r="AC98" s="124"/>
      <c r="AD98" s="123"/>
      <c r="AE98" s="124"/>
      <c r="AF98" s="124"/>
      <c r="AG98" s="124"/>
      <c r="AH98" s="123"/>
      <c r="AI98" s="123"/>
      <c r="AJ98" s="123"/>
      <c r="AK98" s="123"/>
      <c r="AL98" s="123"/>
      <c r="AM98" s="123"/>
      <c r="AN98" s="123"/>
      <c r="AO98" s="125"/>
      <c r="AP98" s="126"/>
      <c r="AQ98" s="125"/>
      <c r="AR98" s="127"/>
      <c r="AS98" s="83"/>
      <c r="AT98" s="83"/>
      <c r="AU98" s="83"/>
      <c r="AV98" s="128"/>
    </row>
    <row r="99" spans="3:48" s="129" customFormat="1" ht="14">
      <c r="C99" s="83"/>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3"/>
      <c r="AC99" s="124"/>
      <c r="AD99" s="123"/>
      <c r="AE99" s="124"/>
      <c r="AF99" s="124"/>
      <c r="AG99" s="124"/>
      <c r="AH99" s="123"/>
      <c r="AI99" s="123"/>
      <c r="AJ99" s="123"/>
      <c r="AK99" s="123"/>
      <c r="AL99" s="123"/>
      <c r="AM99" s="123"/>
      <c r="AN99" s="123"/>
      <c r="AO99" s="125"/>
      <c r="AP99" s="126"/>
      <c r="AQ99" s="125"/>
      <c r="AR99" s="127"/>
      <c r="AS99" s="83"/>
      <c r="AT99" s="83"/>
      <c r="AU99" s="83"/>
      <c r="AV99" s="128"/>
    </row>
    <row r="100" spans="3:48" s="129" customFormat="1" ht="14">
      <c r="C100" s="83"/>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3"/>
      <c r="AC100" s="124"/>
      <c r="AD100" s="123"/>
      <c r="AE100" s="124"/>
      <c r="AF100" s="124"/>
      <c r="AG100" s="124"/>
      <c r="AH100" s="123"/>
      <c r="AI100" s="123"/>
      <c r="AJ100" s="123"/>
      <c r="AK100" s="123"/>
      <c r="AL100" s="123"/>
      <c r="AM100" s="123"/>
      <c r="AN100" s="123"/>
      <c r="AO100" s="125"/>
      <c r="AP100" s="126"/>
      <c r="AQ100" s="125"/>
      <c r="AR100" s="127"/>
      <c r="AS100" s="83"/>
      <c r="AT100" s="83"/>
      <c r="AU100" s="83"/>
      <c r="AV100" s="128"/>
    </row>
    <row r="101" spans="3:48" s="129" customFormat="1" ht="14">
      <c r="C101" s="83"/>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3"/>
      <c r="AC101" s="124"/>
      <c r="AD101" s="123"/>
      <c r="AE101" s="124"/>
      <c r="AF101" s="124"/>
      <c r="AG101" s="124"/>
      <c r="AH101" s="123"/>
      <c r="AI101" s="123"/>
      <c r="AJ101" s="123"/>
      <c r="AK101" s="123"/>
      <c r="AL101" s="123"/>
      <c r="AM101" s="123"/>
      <c r="AN101" s="123"/>
      <c r="AO101" s="125"/>
      <c r="AP101" s="126"/>
      <c r="AQ101" s="125"/>
      <c r="AR101" s="127"/>
      <c r="AS101" s="83"/>
      <c r="AT101" s="83"/>
      <c r="AU101" s="83"/>
      <c r="AV101" s="128"/>
    </row>
    <row r="102" spans="3:48" s="129" customFormat="1" ht="14">
      <c r="C102" s="83"/>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3"/>
      <c r="AC102" s="124"/>
      <c r="AD102" s="123"/>
      <c r="AE102" s="124"/>
      <c r="AF102" s="124"/>
      <c r="AG102" s="124"/>
      <c r="AH102" s="123"/>
      <c r="AI102" s="123"/>
      <c r="AJ102" s="123"/>
      <c r="AK102" s="123"/>
      <c r="AL102" s="123"/>
      <c r="AM102" s="123"/>
      <c r="AN102" s="123"/>
      <c r="AO102" s="125"/>
      <c r="AP102" s="126"/>
      <c r="AQ102" s="125"/>
      <c r="AR102" s="127"/>
      <c r="AS102" s="83"/>
      <c r="AT102" s="83"/>
      <c r="AU102" s="83"/>
      <c r="AV102" s="128"/>
    </row>
    <row r="103" spans="3:48" s="129" customFormat="1" ht="14">
      <c r="C103" s="83"/>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3"/>
      <c r="AC103" s="124"/>
      <c r="AD103" s="123"/>
      <c r="AE103" s="124"/>
      <c r="AF103" s="124"/>
      <c r="AG103" s="124"/>
      <c r="AH103" s="123"/>
      <c r="AI103" s="123"/>
      <c r="AJ103" s="123"/>
      <c r="AK103" s="123"/>
      <c r="AL103" s="123"/>
      <c r="AM103" s="123"/>
      <c r="AN103" s="123"/>
      <c r="AO103" s="125"/>
      <c r="AP103" s="126"/>
      <c r="AQ103" s="125"/>
      <c r="AR103" s="127"/>
      <c r="AS103" s="83"/>
      <c r="AT103" s="83"/>
      <c r="AU103" s="83"/>
      <c r="AV103" s="128"/>
    </row>
    <row r="104" spans="3:48" s="129" customFormat="1" ht="14">
      <c r="C104" s="83"/>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3"/>
      <c r="AC104" s="124"/>
      <c r="AD104" s="123"/>
      <c r="AE104" s="124"/>
      <c r="AF104" s="124"/>
      <c r="AG104" s="124"/>
      <c r="AH104" s="123"/>
      <c r="AI104" s="123"/>
      <c r="AJ104" s="123"/>
      <c r="AK104" s="123"/>
      <c r="AL104" s="123"/>
      <c r="AM104" s="123"/>
      <c r="AN104" s="123"/>
      <c r="AO104" s="125"/>
      <c r="AP104" s="126"/>
      <c r="AQ104" s="125"/>
      <c r="AR104" s="127"/>
      <c r="AS104" s="83"/>
      <c r="AT104" s="83"/>
      <c r="AU104" s="83"/>
      <c r="AV104" s="128"/>
    </row>
    <row r="105" spans="3:48" s="129" customFormat="1" ht="14">
      <c r="C105" s="83"/>
      <c r="D105" s="122"/>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3"/>
      <c r="AC105" s="124"/>
      <c r="AD105" s="123"/>
      <c r="AE105" s="124"/>
      <c r="AF105" s="124"/>
      <c r="AG105" s="124"/>
      <c r="AH105" s="123"/>
      <c r="AI105" s="123"/>
      <c r="AJ105" s="123"/>
      <c r="AK105" s="123"/>
      <c r="AL105" s="123"/>
      <c r="AM105" s="123"/>
      <c r="AN105" s="123"/>
      <c r="AO105" s="125"/>
      <c r="AP105" s="126"/>
      <c r="AQ105" s="125"/>
      <c r="AR105" s="127"/>
      <c r="AS105" s="83"/>
      <c r="AT105" s="83"/>
      <c r="AU105" s="83"/>
      <c r="AV105" s="128"/>
    </row>
    <row r="106" spans="3:48" s="129" customFormat="1" ht="14">
      <c r="C106" s="83"/>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3"/>
      <c r="AC106" s="124"/>
      <c r="AD106" s="123"/>
      <c r="AE106" s="124"/>
      <c r="AF106" s="124"/>
      <c r="AG106" s="124"/>
      <c r="AH106" s="123"/>
      <c r="AI106" s="123"/>
      <c r="AJ106" s="123"/>
      <c r="AK106" s="123"/>
      <c r="AL106" s="123"/>
      <c r="AM106" s="123"/>
      <c r="AN106" s="123"/>
      <c r="AO106" s="125"/>
      <c r="AP106" s="126"/>
      <c r="AQ106" s="125"/>
      <c r="AR106" s="127"/>
      <c r="AS106" s="83"/>
      <c r="AT106" s="83"/>
      <c r="AU106" s="83"/>
      <c r="AV106" s="128"/>
    </row>
    <row r="107" spans="3:48" s="129" customFormat="1" ht="14">
      <c r="C107" s="83"/>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3"/>
      <c r="AC107" s="124"/>
      <c r="AD107" s="123"/>
      <c r="AE107" s="124"/>
      <c r="AF107" s="124"/>
      <c r="AG107" s="124"/>
      <c r="AH107" s="123"/>
      <c r="AI107" s="123"/>
      <c r="AJ107" s="123"/>
      <c r="AK107" s="123"/>
      <c r="AL107" s="123"/>
      <c r="AM107" s="123"/>
      <c r="AN107" s="123"/>
      <c r="AO107" s="125"/>
      <c r="AP107" s="126"/>
      <c r="AQ107" s="125"/>
      <c r="AR107" s="127"/>
      <c r="AS107" s="83"/>
      <c r="AT107" s="83"/>
      <c r="AU107" s="83"/>
      <c r="AV107" s="128"/>
    </row>
    <row r="108" spans="3:48" s="129" customFormat="1" ht="14">
      <c r="C108" s="83"/>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3"/>
      <c r="AC108" s="124"/>
      <c r="AD108" s="123"/>
      <c r="AE108" s="124"/>
      <c r="AF108" s="124"/>
      <c r="AG108" s="124"/>
      <c r="AH108" s="123"/>
      <c r="AI108" s="123"/>
      <c r="AJ108" s="123"/>
      <c r="AK108" s="123"/>
      <c r="AL108" s="123"/>
      <c r="AM108" s="123"/>
      <c r="AN108" s="123"/>
      <c r="AO108" s="125"/>
      <c r="AP108" s="126"/>
      <c r="AQ108" s="125"/>
      <c r="AR108" s="127"/>
      <c r="AS108" s="83"/>
      <c r="AT108" s="83"/>
      <c r="AU108" s="83"/>
      <c r="AV108" s="128"/>
    </row>
    <row r="109" spans="3:48" s="129" customFormat="1" ht="14">
      <c r="C109" s="83"/>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3"/>
      <c r="AC109" s="124"/>
      <c r="AD109" s="123"/>
      <c r="AE109" s="124"/>
      <c r="AF109" s="124"/>
      <c r="AG109" s="124"/>
      <c r="AH109" s="123"/>
      <c r="AI109" s="123"/>
      <c r="AJ109" s="123"/>
      <c r="AK109" s="123"/>
      <c r="AL109" s="123"/>
      <c r="AM109" s="123"/>
      <c r="AN109" s="123"/>
      <c r="AO109" s="125"/>
      <c r="AP109" s="126"/>
      <c r="AQ109" s="125"/>
      <c r="AR109" s="127"/>
      <c r="AS109" s="83"/>
      <c r="AT109" s="83"/>
      <c r="AU109" s="83"/>
      <c r="AV109" s="128"/>
    </row>
    <row r="110" spans="3:48" s="129" customFormat="1" ht="14">
      <c r="C110" s="83"/>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3"/>
      <c r="AC110" s="124"/>
      <c r="AD110" s="123"/>
      <c r="AE110" s="124"/>
      <c r="AF110" s="124"/>
      <c r="AG110" s="124"/>
      <c r="AH110" s="123"/>
      <c r="AI110" s="123"/>
      <c r="AJ110" s="123"/>
      <c r="AK110" s="123"/>
      <c r="AL110" s="123"/>
      <c r="AM110" s="123"/>
      <c r="AN110" s="123"/>
      <c r="AO110" s="125"/>
      <c r="AP110" s="126"/>
      <c r="AQ110" s="125"/>
      <c r="AR110" s="127"/>
      <c r="AS110" s="83"/>
      <c r="AT110" s="83"/>
      <c r="AU110" s="83"/>
      <c r="AV110" s="128"/>
    </row>
    <row r="111" spans="3:48" s="129" customFormat="1" ht="14">
      <c r="C111" s="83"/>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3"/>
      <c r="AC111" s="124"/>
      <c r="AD111" s="123"/>
      <c r="AE111" s="124"/>
      <c r="AF111" s="124"/>
      <c r="AG111" s="124"/>
      <c r="AH111" s="123"/>
      <c r="AI111" s="123"/>
      <c r="AJ111" s="123"/>
      <c r="AK111" s="123"/>
      <c r="AL111" s="123"/>
      <c r="AM111" s="123"/>
      <c r="AN111" s="123"/>
      <c r="AO111" s="125"/>
      <c r="AP111" s="126"/>
      <c r="AQ111" s="125"/>
      <c r="AR111" s="127"/>
      <c r="AS111" s="83"/>
      <c r="AT111" s="83"/>
      <c r="AU111" s="83"/>
      <c r="AV111" s="128"/>
    </row>
    <row r="112" spans="3:48" s="129" customFormat="1" ht="14">
      <c r="C112" s="83"/>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3"/>
      <c r="AC112" s="124"/>
      <c r="AD112" s="123"/>
      <c r="AE112" s="124"/>
      <c r="AF112" s="124"/>
      <c r="AG112" s="124"/>
      <c r="AH112" s="123"/>
      <c r="AI112" s="123"/>
      <c r="AJ112" s="123"/>
      <c r="AK112" s="123"/>
      <c r="AL112" s="123"/>
      <c r="AM112" s="123"/>
      <c r="AN112" s="123"/>
      <c r="AO112" s="125"/>
      <c r="AP112" s="126"/>
      <c r="AQ112" s="125"/>
      <c r="AR112" s="127"/>
      <c r="AS112" s="83"/>
      <c r="AT112" s="83"/>
      <c r="AU112" s="83"/>
      <c r="AV112" s="130"/>
    </row>
    <row r="113" spans="3:48" s="129" customFormat="1" ht="14">
      <c r="C113" s="83"/>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c r="AA113" s="122"/>
      <c r="AB113" s="123"/>
      <c r="AC113" s="124"/>
      <c r="AD113" s="123"/>
      <c r="AE113" s="124"/>
      <c r="AF113" s="124"/>
      <c r="AG113" s="124"/>
      <c r="AH113" s="123"/>
      <c r="AI113" s="123"/>
      <c r="AJ113" s="123"/>
      <c r="AK113" s="123"/>
      <c r="AL113" s="123"/>
      <c r="AM113" s="123"/>
      <c r="AN113" s="123"/>
      <c r="AO113" s="125"/>
      <c r="AP113" s="126"/>
      <c r="AQ113" s="125"/>
      <c r="AR113" s="127"/>
      <c r="AS113" s="83"/>
      <c r="AT113" s="83"/>
      <c r="AU113" s="83"/>
      <c r="AV113" s="130"/>
    </row>
    <row r="114" spans="3:48" s="129" customFormat="1" ht="14">
      <c r="C114" s="83"/>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3"/>
      <c r="AC114" s="124"/>
      <c r="AD114" s="123"/>
      <c r="AE114" s="124"/>
      <c r="AF114" s="124"/>
      <c r="AG114" s="124"/>
      <c r="AH114" s="123"/>
      <c r="AI114" s="123"/>
      <c r="AJ114" s="123"/>
      <c r="AK114" s="123"/>
      <c r="AL114" s="123"/>
      <c r="AM114" s="123"/>
      <c r="AN114" s="123"/>
      <c r="AO114" s="125"/>
      <c r="AP114" s="126"/>
      <c r="AQ114" s="125"/>
      <c r="AR114" s="127"/>
      <c r="AS114" s="83"/>
      <c r="AT114" s="83"/>
      <c r="AU114" s="83"/>
      <c r="AV114" s="130"/>
    </row>
    <row r="115" spans="3:48" s="129" customFormat="1" ht="14">
      <c r="C115" s="83"/>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3"/>
      <c r="AC115" s="124"/>
      <c r="AD115" s="123"/>
      <c r="AE115" s="124"/>
      <c r="AF115" s="124"/>
      <c r="AG115" s="124"/>
      <c r="AH115" s="123"/>
      <c r="AI115" s="123"/>
      <c r="AJ115" s="123"/>
      <c r="AK115" s="123"/>
      <c r="AL115" s="123"/>
      <c r="AM115" s="123"/>
      <c r="AN115" s="123"/>
      <c r="AO115" s="125"/>
      <c r="AP115" s="126"/>
      <c r="AQ115" s="125"/>
      <c r="AR115" s="127"/>
      <c r="AS115" s="83"/>
      <c r="AT115" s="83"/>
      <c r="AU115" s="83"/>
      <c r="AV115" s="130"/>
    </row>
    <row r="116" spans="3:48" s="129" customFormat="1" ht="14">
      <c r="C116" s="83"/>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3"/>
      <c r="AC116" s="124"/>
      <c r="AD116" s="123"/>
      <c r="AE116" s="124"/>
      <c r="AF116" s="124"/>
      <c r="AG116" s="124"/>
      <c r="AH116" s="123"/>
      <c r="AI116" s="123"/>
      <c r="AJ116" s="123"/>
      <c r="AK116" s="123"/>
      <c r="AL116" s="123"/>
      <c r="AM116" s="123"/>
      <c r="AN116" s="123"/>
      <c r="AO116" s="125"/>
      <c r="AP116" s="126"/>
      <c r="AQ116" s="125"/>
      <c r="AR116" s="127"/>
      <c r="AS116" s="83"/>
      <c r="AT116" s="83"/>
      <c r="AU116" s="83"/>
      <c r="AV116" s="130"/>
    </row>
    <row r="117" spans="3:48" s="129" customFormat="1" ht="14">
      <c r="C117" s="83"/>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3"/>
      <c r="AC117" s="124"/>
      <c r="AD117" s="123"/>
      <c r="AE117" s="124"/>
      <c r="AF117" s="124"/>
      <c r="AG117" s="124"/>
      <c r="AH117" s="123"/>
      <c r="AI117" s="123"/>
      <c r="AJ117" s="123"/>
      <c r="AK117" s="123"/>
      <c r="AL117" s="123"/>
      <c r="AM117" s="123"/>
      <c r="AN117" s="123"/>
      <c r="AO117" s="125"/>
      <c r="AP117" s="126"/>
      <c r="AQ117" s="125"/>
      <c r="AR117" s="127"/>
      <c r="AS117" s="83"/>
      <c r="AT117" s="83"/>
      <c r="AU117" s="83"/>
      <c r="AV117" s="130"/>
    </row>
    <row r="118" spans="3:48" s="129" customFormat="1" ht="14">
      <c r="C118" s="83"/>
      <c r="D118" s="122"/>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c r="AA118" s="122"/>
      <c r="AB118" s="123"/>
      <c r="AC118" s="124"/>
      <c r="AD118" s="123"/>
      <c r="AE118" s="124"/>
      <c r="AF118" s="124"/>
      <c r="AG118" s="124"/>
      <c r="AH118" s="123"/>
      <c r="AI118" s="123"/>
      <c r="AJ118" s="123"/>
      <c r="AK118" s="123"/>
      <c r="AL118" s="123"/>
      <c r="AM118" s="123"/>
      <c r="AN118" s="123"/>
      <c r="AO118" s="125"/>
      <c r="AP118" s="126"/>
      <c r="AQ118" s="125"/>
      <c r="AR118" s="127"/>
      <c r="AS118" s="83"/>
      <c r="AT118" s="83"/>
      <c r="AU118" s="83"/>
      <c r="AV118" s="130"/>
    </row>
    <row r="119" spans="3:48" s="129" customFormat="1" ht="14">
      <c r="C119" s="83"/>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c r="AA119" s="122"/>
      <c r="AB119" s="123"/>
      <c r="AC119" s="124"/>
      <c r="AD119" s="123"/>
      <c r="AE119" s="124"/>
      <c r="AF119" s="124"/>
      <c r="AG119" s="124"/>
      <c r="AH119" s="123"/>
      <c r="AI119" s="123"/>
      <c r="AJ119" s="123"/>
      <c r="AK119" s="123"/>
      <c r="AL119" s="123"/>
      <c r="AM119" s="123"/>
      <c r="AN119" s="123"/>
      <c r="AO119" s="125"/>
      <c r="AP119" s="126"/>
      <c r="AQ119" s="125"/>
      <c r="AR119" s="127"/>
      <c r="AS119" s="83"/>
      <c r="AT119" s="83"/>
      <c r="AU119" s="83"/>
      <c r="AV119" s="130"/>
    </row>
    <row r="120" spans="3:48" s="129" customFormat="1" ht="14">
      <c r="C120" s="83"/>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c r="AA120" s="122"/>
      <c r="AB120" s="123"/>
      <c r="AC120" s="124"/>
      <c r="AD120" s="123"/>
      <c r="AE120" s="124"/>
      <c r="AF120" s="124"/>
      <c r="AG120" s="124"/>
      <c r="AH120" s="123"/>
      <c r="AI120" s="123"/>
      <c r="AJ120" s="123"/>
      <c r="AK120" s="123"/>
      <c r="AL120" s="123"/>
      <c r="AM120" s="123"/>
      <c r="AN120" s="123"/>
      <c r="AO120" s="125"/>
      <c r="AP120" s="126"/>
      <c r="AQ120" s="125"/>
      <c r="AR120" s="127"/>
      <c r="AS120" s="83"/>
      <c r="AT120" s="83"/>
      <c r="AU120" s="83"/>
      <c r="AV120" s="130"/>
    </row>
    <row r="121" spans="3:48" s="129" customFormat="1" ht="14">
      <c r="C121" s="83"/>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c r="AA121" s="122"/>
      <c r="AB121" s="123"/>
      <c r="AC121" s="124"/>
      <c r="AD121" s="123"/>
      <c r="AE121" s="124"/>
      <c r="AF121" s="124"/>
      <c r="AG121" s="124"/>
      <c r="AH121" s="123"/>
      <c r="AI121" s="123"/>
      <c r="AJ121" s="123"/>
      <c r="AK121" s="123"/>
      <c r="AL121" s="123"/>
      <c r="AM121" s="123"/>
      <c r="AN121" s="123"/>
      <c r="AO121" s="125"/>
      <c r="AP121" s="126"/>
      <c r="AQ121" s="125"/>
      <c r="AR121" s="127"/>
      <c r="AS121" s="83"/>
      <c r="AT121" s="83"/>
      <c r="AU121" s="83"/>
      <c r="AV121" s="130"/>
    </row>
    <row r="122" spans="3:48" s="129" customFormat="1" ht="14">
      <c r="C122" s="83"/>
      <c r="D122" s="122"/>
      <c r="E122" s="122"/>
      <c r="F122" s="122"/>
      <c r="G122" s="122"/>
      <c r="H122" s="122"/>
      <c r="I122" s="122"/>
      <c r="J122" s="122"/>
      <c r="K122" s="122"/>
      <c r="L122" s="122"/>
      <c r="M122" s="122"/>
      <c r="N122" s="122"/>
      <c r="O122" s="122"/>
      <c r="P122" s="122"/>
      <c r="Q122" s="122"/>
      <c r="R122" s="122"/>
      <c r="S122" s="122"/>
      <c r="T122" s="122"/>
      <c r="U122" s="122"/>
      <c r="V122" s="122"/>
      <c r="W122" s="122"/>
      <c r="X122" s="122"/>
      <c r="Y122" s="122"/>
      <c r="Z122" s="122"/>
      <c r="AA122" s="122"/>
      <c r="AB122" s="123"/>
      <c r="AC122" s="124"/>
      <c r="AD122" s="123"/>
      <c r="AE122" s="124"/>
      <c r="AF122" s="124"/>
      <c r="AG122" s="124"/>
      <c r="AH122" s="123"/>
      <c r="AI122" s="123"/>
      <c r="AJ122" s="123"/>
      <c r="AK122" s="123"/>
      <c r="AL122" s="123"/>
      <c r="AM122" s="123"/>
      <c r="AN122" s="123"/>
      <c r="AO122" s="125"/>
      <c r="AP122" s="126"/>
      <c r="AQ122" s="125"/>
      <c r="AR122" s="127"/>
      <c r="AS122" s="83"/>
      <c r="AT122" s="83"/>
      <c r="AU122" s="83"/>
      <c r="AV122" s="130"/>
    </row>
    <row r="123" spans="3:48" s="129" customFormat="1" ht="14">
      <c r="C123" s="83"/>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c r="AB123" s="123"/>
      <c r="AC123" s="124"/>
      <c r="AD123" s="123"/>
      <c r="AE123" s="124"/>
      <c r="AF123" s="124"/>
      <c r="AG123" s="124"/>
      <c r="AH123" s="123"/>
      <c r="AI123" s="123"/>
      <c r="AJ123" s="123"/>
      <c r="AK123" s="123"/>
      <c r="AL123" s="123"/>
      <c r="AM123" s="123"/>
      <c r="AN123" s="123"/>
      <c r="AO123" s="125"/>
      <c r="AP123" s="126"/>
      <c r="AQ123" s="125"/>
      <c r="AR123" s="127"/>
      <c r="AS123" s="83"/>
      <c r="AT123" s="83"/>
      <c r="AU123" s="83"/>
      <c r="AV123" s="130"/>
    </row>
    <row r="124" spans="3:48" s="129" customFormat="1" ht="14">
      <c r="C124" s="83"/>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c r="AA124" s="122"/>
      <c r="AB124" s="123"/>
      <c r="AC124" s="124"/>
      <c r="AD124" s="123"/>
      <c r="AE124" s="124"/>
      <c r="AF124" s="124"/>
      <c r="AG124" s="124"/>
      <c r="AH124" s="123"/>
      <c r="AI124" s="123"/>
      <c r="AJ124" s="123"/>
      <c r="AK124" s="123"/>
      <c r="AL124" s="123"/>
      <c r="AM124" s="123"/>
      <c r="AN124" s="123"/>
      <c r="AO124" s="125"/>
      <c r="AP124" s="126"/>
      <c r="AQ124" s="125"/>
      <c r="AR124" s="127"/>
      <c r="AS124" s="83"/>
      <c r="AT124" s="83"/>
      <c r="AU124" s="83"/>
      <c r="AV124" s="130"/>
    </row>
    <row r="125" spans="3:48" s="129" customFormat="1" ht="14">
      <c r="C125" s="83"/>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c r="AA125" s="122"/>
      <c r="AB125" s="123"/>
      <c r="AC125" s="124"/>
      <c r="AD125" s="123"/>
      <c r="AE125" s="124"/>
      <c r="AF125" s="124"/>
      <c r="AG125" s="124"/>
      <c r="AH125" s="123"/>
      <c r="AI125" s="123"/>
      <c r="AJ125" s="123"/>
      <c r="AK125" s="123"/>
      <c r="AL125" s="123"/>
      <c r="AM125" s="123"/>
      <c r="AN125" s="123"/>
      <c r="AO125" s="125"/>
      <c r="AP125" s="126"/>
      <c r="AQ125" s="125"/>
      <c r="AR125" s="127"/>
      <c r="AS125" s="83"/>
      <c r="AT125" s="83"/>
      <c r="AU125" s="83"/>
      <c r="AV125" s="130"/>
    </row>
    <row r="126" spans="3:48" s="129" customFormat="1" ht="14">
      <c r="C126" s="83"/>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122"/>
      <c r="AB126" s="123"/>
      <c r="AC126" s="124"/>
      <c r="AD126" s="123"/>
      <c r="AE126" s="124"/>
      <c r="AF126" s="124"/>
      <c r="AG126" s="124"/>
      <c r="AH126" s="123"/>
      <c r="AI126" s="123"/>
      <c r="AJ126" s="123"/>
      <c r="AK126" s="123"/>
      <c r="AL126" s="123"/>
      <c r="AM126" s="123"/>
      <c r="AN126" s="123"/>
      <c r="AO126" s="125"/>
      <c r="AP126" s="126"/>
      <c r="AQ126" s="125"/>
      <c r="AR126" s="127"/>
      <c r="AS126" s="83"/>
      <c r="AT126" s="83"/>
      <c r="AU126" s="83"/>
      <c r="AV126" s="130"/>
    </row>
    <row r="127" spans="3:48" s="129" customFormat="1" ht="14">
      <c r="C127" s="83"/>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3"/>
      <c r="AC127" s="124"/>
      <c r="AD127" s="123"/>
      <c r="AE127" s="124"/>
      <c r="AF127" s="124"/>
      <c r="AG127" s="124"/>
      <c r="AH127" s="123"/>
      <c r="AI127" s="123"/>
      <c r="AJ127" s="123"/>
      <c r="AK127" s="123"/>
      <c r="AL127" s="123"/>
      <c r="AM127" s="123"/>
      <c r="AN127" s="123"/>
      <c r="AO127" s="125"/>
      <c r="AP127" s="126"/>
      <c r="AQ127" s="125"/>
      <c r="AR127" s="127"/>
      <c r="AS127" s="83"/>
      <c r="AT127" s="83"/>
      <c r="AU127" s="83"/>
      <c r="AV127" s="130"/>
    </row>
    <row r="128" spans="3:48" s="129" customFormat="1" ht="14">
      <c r="C128" s="83"/>
      <c r="D128" s="122"/>
      <c r="E128" s="122"/>
      <c r="F128" s="122"/>
      <c r="G128" s="122"/>
      <c r="H128" s="122"/>
      <c r="I128" s="122"/>
      <c r="J128" s="122"/>
      <c r="K128" s="122"/>
      <c r="L128" s="122"/>
      <c r="M128" s="122"/>
      <c r="N128" s="122"/>
      <c r="O128" s="122"/>
      <c r="P128" s="122"/>
      <c r="Q128" s="122"/>
      <c r="R128" s="122"/>
      <c r="S128" s="122"/>
      <c r="T128" s="122"/>
      <c r="U128" s="122"/>
      <c r="V128" s="122"/>
      <c r="W128" s="122"/>
      <c r="X128" s="122"/>
      <c r="Y128" s="122"/>
      <c r="Z128" s="122"/>
      <c r="AA128" s="122"/>
      <c r="AB128" s="123"/>
      <c r="AC128" s="124"/>
      <c r="AD128" s="123"/>
      <c r="AE128" s="124"/>
      <c r="AF128" s="124"/>
      <c r="AG128" s="124"/>
      <c r="AH128" s="123"/>
      <c r="AI128" s="123"/>
      <c r="AJ128" s="123"/>
      <c r="AK128" s="123"/>
      <c r="AL128" s="123"/>
      <c r="AM128" s="123"/>
      <c r="AN128" s="123"/>
      <c r="AO128" s="125"/>
      <c r="AP128" s="126"/>
      <c r="AQ128" s="125"/>
      <c r="AR128" s="127"/>
      <c r="AS128" s="83"/>
      <c r="AT128" s="83"/>
      <c r="AU128" s="83"/>
      <c r="AV128" s="130"/>
    </row>
    <row r="129" spans="3:48" s="129" customFormat="1" ht="14">
      <c r="C129" s="83"/>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3"/>
      <c r="AC129" s="124"/>
      <c r="AD129" s="123"/>
      <c r="AE129" s="124"/>
      <c r="AF129" s="124"/>
      <c r="AG129" s="124"/>
      <c r="AH129" s="123"/>
      <c r="AI129" s="123"/>
      <c r="AJ129" s="123"/>
      <c r="AK129" s="123"/>
      <c r="AL129" s="123"/>
      <c r="AM129" s="123"/>
      <c r="AN129" s="123"/>
      <c r="AO129" s="125"/>
      <c r="AP129" s="126"/>
      <c r="AQ129" s="125"/>
      <c r="AR129" s="127"/>
      <c r="AS129" s="83"/>
      <c r="AT129" s="83"/>
      <c r="AU129" s="83"/>
      <c r="AV129" s="130"/>
    </row>
    <row r="130" spans="3:48" s="129" customFormat="1" ht="14">
      <c r="C130" s="83"/>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c r="AA130" s="122"/>
      <c r="AB130" s="123"/>
      <c r="AC130" s="124"/>
      <c r="AD130" s="123"/>
      <c r="AE130" s="124"/>
      <c r="AF130" s="124"/>
      <c r="AG130" s="124"/>
      <c r="AH130" s="123"/>
      <c r="AI130" s="123"/>
      <c r="AJ130" s="123"/>
      <c r="AK130" s="123"/>
      <c r="AL130" s="123"/>
      <c r="AM130" s="123"/>
      <c r="AN130" s="123"/>
      <c r="AO130" s="125"/>
      <c r="AP130" s="126"/>
      <c r="AQ130" s="125"/>
      <c r="AR130" s="127"/>
      <c r="AS130" s="83"/>
      <c r="AT130" s="83"/>
      <c r="AU130" s="83"/>
      <c r="AV130" s="130"/>
    </row>
    <row r="131" spans="3:48" s="129" customFormat="1" ht="14">
      <c r="C131" s="83"/>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c r="AA131" s="122"/>
      <c r="AB131" s="123"/>
      <c r="AC131" s="124"/>
      <c r="AD131" s="123"/>
      <c r="AE131" s="124"/>
      <c r="AF131" s="124"/>
      <c r="AG131" s="124"/>
      <c r="AH131" s="123"/>
      <c r="AI131" s="123"/>
      <c r="AJ131" s="123"/>
      <c r="AK131" s="123"/>
      <c r="AL131" s="123"/>
      <c r="AM131" s="123"/>
      <c r="AN131" s="123"/>
      <c r="AO131" s="125"/>
      <c r="AP131" s="126"/>
      <c r="AQ131" s="125"/>
      <c r="AR131" s="127"/>
      <c r="AS131" s="83"/>
      <c r="AT131" s="83"/>
      <c r="AU131" s="83"/>
      <c r="AV131" s="130"/>
    </row>
    <row r="132" spans="3:48" s="129" customFormat="1" ht="14">
      <c r="C132" s="83"/>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c r="AA132" s="122"/>
      <c r="AB132" s="123"/>
      <c r="AC132" s="124"/>
      <c r="AD132" s="123"/>
      <c r="AE132" s="124"/>
      <c r="AF132" s="124"/>
      <c r="AG132" s="124"/>
      <c r="AH132" s="123"/>
      <c r="AI132" s="123"/>
      <c r="AJ132" s="123"/>
      <c r="AK132" s="123"/>
      <c r="AL132" s="123"/>
      <c r="AM132" s="123"/>
      <c r="AN132" s="123"/>
      <c r="AO132" s="125"/>
      <c r="AP132" s="126"/>
      <c r="AQ132" s="125"/>
      <c r="AR132" s="127"/>
      <c r="AS132" s="83"/>
      <c r="AT132" s="83"/>
      <c r="AU132" s="83"/>
      <c r="AV132" s="130"/>
    </row>
    <row r="133" spans="3:48" s="129" customFormat="1" ht="14">
      <c r="C133" s="83"/>
      <c r="D133" s="122"/>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2"/>
      <c r="AA133" s="122"/>
      <c r="AB133" s="123"/>
      <c r="AC133" s="124"/>
      <c r="AD133" s="123"/>
      <c r="AE133" s="124"/>
      <c r="AF133" s="124"/>
      <c r="AG133" s="124"/>
      <c r="AH133" s="123"/>
      <c r="AI133" s="123"/>
      <c r="AJ133" s="123"/>
      <c r="AK133" s="123"/>
      <c r="AL133" s="123"/>
      <c r="AM133" s="123"/>
      <c r="AN133" s="123"/>
      <c r="AO133" s="125"/>
      <c r="AP133" s="126"/>
      <c r="AQ133" s="125"/>
      <c r="AR133" s="127"/>
      <c r="AS133" s="83"/>
      <c r="AT133" s="83"/>
      <c r="AU133" s="83"/>
      <c r="AV133" s="130"/>
    </row>
    <row r="134" spans="3:48" s="129" customFormat="1" ht="14">
      <c r="C134" s="83"/>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c r="AA134" s="122"/>
      <c r="AB134" s="123"/>
      <c r="AC134" s="124"/>
      <c r="AD134" s="123"/>
      <c r="AE134" s="124"/>
      <c r="AF134" s="124"/>
      <c r="AG134" s="124"/>
      <c r="AH134" s="123"/>
      <c r="AI134" s="123"/>
      <c r="AJ134" s="123"/>
      <c r="AK134" s="123"/>
      <c r="AL134" s="123"/>
      <c r="AM134" s="123"/>
      <c r="AN134" s="123"/>
      <c r="AO134" s="125"/>
      <c r="AP134" s="126"/>
      <c r="AQ134" s="125"/>
      <c r="AR134" s="127"/>
      <c r="AS134" s="83"/>
      <c r="AT134" s="83"/>
      <c r="AU134" s="83"/>
      <c r="AV134" s="130"/>
    </row>
    <row r="135" spans="3:48" s="129" customFormat="1" ht="14">
      <c r="C135" s="83"/>
      <c r="D135" s="122"/>
      <c r="E135" s="122"/>
      <c r="F135" s="122"/>
      <c r="G135" s="122"/>
      <c r="H135" s="122"/>
      <c r="I135" s="122"/>
      <c r="J135" s="122"/>
      <c r="K135" s="122"/>
      <c r="L135" s="122"/>
      <c r="M135" s="122"/>
      <c r="N135" s="122"/>
      <c r="O135" s="122"/>
      <c r="P135" s="122"/>
      <c r="Q135" s="122"/>
      <c r="R135" s="122"/>
      <c r="S135" s="122"/>
      <c r="T135" s="122"/>
      <c r="U135" s="122"/>
      <c r="V135" s="122"/>
      <c r="W135" s="122"/>
      <c r="X135" s="122"/>
      <c r="Y135" s="122"/>
      <c r="Z135" s="122"/>
      <c r="AA135" s="122"/>
      <c r="AB135" s="123"/>
      <c r="AC135" s="124"/>
      <c r="AD135" s="123"/>
      <c r="AE135" s="124"/>
      <c r="AF135" s="124"/>
      <c r="AG135" s="124"/>
      <c r="AH135" s="123"/>
      <c r="AI135" s="123"/>
      <c r="AJ135" s="123"/>
      <c r="AK135" s="123"/>
      <c r="AL135" s="123"/>
      <c r="AM135" s="123"/>
      <c r="AN135" s="123"/>
      <c r="AO135" s="125"/>
      <c r="AP135" s="126"/>
      <c r="AQ135" s="125"/>
      <c r="AR135" s="127"/>
      <c r="AS135" s="83"/>
      <c r="AT135" s="83"/>
      <c r="AU135" s="83"/>
      <c r="AV135" s="130"/>
    </row>
    <row r="136" spans="3:48" s="129" customFormat="1" ht="14">
      <c r="C136" s="83"/>
      <c r="D136" s="122"/>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c r="AA136" s="122"/>
      <c r="AB136" s="123"/>
      <c r="AC136" s="124"/>
      <c r="AD136" s="123"/>
      <c r="AE136" s="124"/>
      <c r="AF136" s="124"/>
      <c r="AG136" s="124"/>
      <c r="AH136" s="123"/>
      <c r="AI136" s="123"/>
      <c r="AJ136" s="123"/>
      <c r="AK136" s="123"/>
      <c r="AL136" s="123"/>
      <c r="AM136" s="123"/>
      <c r="AN136" s="123"/>
      <c r="AO136" s="125"/>
      <c r="AP136" s="126"/>
      <c r="AQ136" s="125"/>
      <c r="AR136" s="127"/>
      <c r="AS136" s="83"/>
      <c r="AT136" s="83"/>
      <c r="AU136" s="83"/>
      <c r="AV136" s="130"/>
    </row>
    <row r="137" spans="3:48" s="129" customFormat="1" ht="14">
      <c r="C137" s="83"/>
      <c r="D137" s="122"/>
      <c r="E137" s="122"/>
      <c r="F137" s="122"/>
      <c r="G137" s="122"/>
      <c r="H137" s="122"/>
      <c r="I137" s="122"/>
      <c r="J137" s="122"/>
      <c r="K137" s="122"/>
      <c r="L137" s="122"/>
      <c r="M137" s="122"/>
      <c r="N137" s="122"/>
      <c r="O137" s="122"/>
      <c r="P137" s="122"/>
      <c r="Q137" s="122"/>
      <c r="R137" s="122"/>
      <c r="S137" s="122"/>
      <c r="T137" s="122"/>
      <c r="U137" s="122"/>
      <c r="V137" s="122"/>
      <c r="W137" s="122"/>
      <c r="X137" s="122"/>
      <c r="Y137" s="122"/>
      <c r="Z137" s="122"/>
      <c r="AA137" s="122"/>
      <c r="AB137" s="123"/>
      <c r="AC137" s="124"/>
      <c r="AD137" s="123"/>
      <c r="AE137" s="124"/>
      <c r="AF137" s="124"/>
      <c r="AG137" s="124"/>
      <c r="AH137" s="123"/>
      <c r="AI137" s="123"/>
      <c r="AJ137" s="123"/>
      <c r="AK137" s="123"/>
      <c r="AL137" s="123"/>
      <c r="AM137" s="123"/>
      <c r="AN137" s="123"/>
      <c r="AO137" s="125"/>
      <c r="AP137" s="126"/>
      <c r="AQ137" s="125"/>
      <c r="AR137" s="127"/>
      <c r="AS137" s="83"/>
      <c r="AT137" s="83"/>
      <c r="AU137" s="83"/>
      <c r="AV137" s="130"/>
    </row>
    <row r="138" spans="3:48" s="129" customFormat="1" ht="14">
      <c r="C138" s="83"/>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c r="AA138" s="122"/>
      <c r="AB138" s="123"/>
      <c r="AC138" s="124"/>
      <c r="AD138" s="123"/>
      <c r="AE138" s="124"/>
      <c r="AF138" s="124"/>
      <c r="AG138" s="124"/>
      <c r="AH138" s="123"/>
      <c r="AI138" s="123"/>
      <c r="AJ138" s="123"/>
      <c r="AK138" s="123"/>
      <c r="AL138" s="123"/>
      <c r="AM138" s="123"/>
      <c r="AN138" s="123"/>
      <c r="AO138" s="125"/>
      <c r="AP138" s="126"/>
      <c r="AQ138" s="125"/>
      <c r="AR138" s="127"/>
      <c r="AS138" s="83"/>
      <c r="AT138" s="83"/>
      <c r="AU138" s="83"/>
      <c r="AV138" s="130"/>
    </row>
    <row r="139" spans="3:48" s="129" customFormat="1" ht="14">
      <c r="C139" s="83"/>
      <c r="D139" s="122"/>
      <c r="E139" s="122"/>
      <c r="F139" s="122"/>
      <c r="G139" s="122"/>
      <c r="H139" s="122"/>
      <c r="I139" s="122"/>
      <c r="J139" s="122"/>
      <c r="K139" s="122"/>
      <c r="L139" s="122"/>
      <c r="M139" s="122"/>
      <c r="N139" s="122"/>
      <c r="O139" s="122"/>
      <c r="P139" s="122"/>
      <c r="Q139" s="122"/>
      <c r="R139" s="122"/>
      <c r="S139" s="122"/>
      <c r="T139" s="122"/>
      <c r="U139" s="122"/>
      <c r="V139" s="122"/>
      <c r="W139" s="122"/>
      <c r="X139" s="122"/>
      <c r="Y139" s="122"/>
      <c r="Z139" s="122"/>
      <c r="AA139" s="122"/>
      <c r="AB139" s="123"/>
      <c r="AC139" s="124"/>
      <c r="AD139" s="123"/>
      <c r="AE139" s="124"/>
      <c r="AF139" s="124"/>
      <c r="AG139" s="124"/>
      <c r="AH139" s="123"/>
      <c r="AI139" s="123"/>
      <c r="AJ139" s="123"/>
      <c r="AK139" s="123"/>
      <c r="AL139" s="123"/>
      <c r="AM139" s="123"/>
      <c r="AN139" s="123"/>
      <c r="AO139" s="125"/>
      <c r="AP139" s="126"/>
      <c r="AQ139" s="125"/>
      <c r="AR139" s="127"/>
      <c r="AS139" s="83"/>
      <c r="AT139" s="83"/>
      <c r="AU139" s="83"/>
      <c r="AV139" s="130"/>
    </row>
    <row r="140" spans="3:48" s="129" customFormat="1" ht="14">
      <c r="C140" s="83"/>
      <c r="D140" s="122"/>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22"/>
      <c r="AA140" s="122"/>
      <c r="AB140" s="123"/>
      <c r="AC140" s="124"/>
      <c r="AD140" s="123"/>
      <c r="AE140" s="124"/>
      <c r="AF140" s="124"/>
      <c r="AG140" s="124"/>
      <c r="AH140" s="123"/>
      <c r="AI140" s="123"/>
      <c r="AJ140" s="123"/>
      <c r="AK140" s="123"/>
      <c r="AL140" s="123"/>
      <c r="AM140" s="123"/>
      <c r="AN140" s="123"/>
      <c r="AO140" s="125"/>
      <c r="AP140" s="126"/>
      <c r="AQ140" s="125"/>
      <c r="AR140" s="127"/>
      <c r="AS140" s="83"/>
      <c r="AT140" s="83"/>
      <c r="AU140" s="83"/>
      <c r="AV140" s="130"/>
    </row>
    <row r="141" spans="3:48" s="129" customFormat="1" ht="14">
      <c r="C141" s="83"/>
      <c r="D141" s="122"/>
      <c r="E141" s="122"/>
      <c r="F141" s="122"/>
      <c r="G141" s="122"/>
      <c r="H141" s="122"/>
      <c r="I141" s="122"/>
      <c r="J141" s="122"/>
      <c r="K141" s="122"/>
      <c r="L141" s="122"/>
      <c r="M141" s="122"/>
      <c r="N141" s="122"/>
      <c r="O141" s="122"/>
      <c r="P141" s="122"/>
      <c r="Q141" s="122"/>
      <c r="R141" s="122"/>
      <c r="S141" s="122"/>
      <c r="T141" s="122"/>
      <c r="U141" s="122"/>
      <c r="V141" s="122"/>
      <c r="W141" s="122"/>
      <c r="X141" s="122"/>
      <c r="Y141" s="122"/>
      <c r="Z141" s="122"/>
      <c r="AA141" s="122"/>
      <c r="AB141" s="123"/>
      <c r="AC141" s="124"/>
      <c r="AD141" s="123"/>
      <c r="AE141" s="124"/>
      <c r="AF141" s="124"/>
      <c r="AG141" s="124"/>
      <c r="AH141" s="123"/>
      <c r="AI141" s="123"/>
      <c r="AJ141" s="123"/>
      <c r="AK141" s="123"/>
      <c r="AL141" s="123"/>
      <c r="AM141" s="123"/>
      <c r="AN141" s="123"/>
      <c r="AO141" s="125"/>
      <c r="AP141" s="126"/>
      <c r="AQ141" s="125"/>
      <c r="AR141" s="127"/>
      <c r="AS141" s="83"/>
      <c r="AT141" s="83"/>
      <c r="AU141" s="83"/>
      <c r="AV141" s="130"/>
    </row>
    <row r="142" spans="3:48" s="129" customFormat="1" ht="14">
      <c r="C142" s="83"/>
      <c r="D142" s="122"/>
      <c r="E142" s="122"/>
      <c r="F142" s="122"/>
      <c r="G142" s="122"/>
      <c r="H142" s="122"/>
      <c r="I142" s="122"/>
      <c r="J142" s="122"/>
      <c r="K142" s="122"/>
      <c r="L142" s="122"/>
      <c r="M142" s="122"/>
      <c r="N142" s="122"/>
      <c r="O142" s="122"/>
      <c r="P142" s="122"/>
      <c r="Q142" s="122"/>
      <c r="R142" s="122"/>
      <c r="S142" s="122"/>
      <c r="T142" s="122"/>
      <c r="U142" s="122"/>
      <c r="V142" s="122"/>
      <c r="W142" s="122"/>
      <c r="X142" s="122"/>
      <c r="Y142" s="122"/>
      <c r="Z142" s="122"/>
      <c r="AA142" s="122"/>
      <c r="AB142" s="123"/>
      <c r="AC142" s="124"/>
      <c r="AD142" s="123"/>
      <c r="AE142" s="124"/>
      <c r="AF142" s="124"/>
      <c r="AG142" s="124"/>
      <c r="AH142" s="123"/>
      <c r="AI142" s="123"/>
      <c r="AJ142" s="123"/>
      <c r="AK142" s="123"/>
      <c r="AL142" s="123"/>
      <c r="AM142" s="123"/>
      <c r="AN142" s="123"/>
      <c r="AO142" s="125"/>
      <c r="AP142" s="126"/>
      <c r="AQ142" s="125"/>
      <c r="AR142" s="127"/>
      <c r="AS142" s="83"/>
      <c r="AT142" s="83"/>
      <c r="AU142" s="83"/>
      <c r="AV142" s="130"/>
    </row>
    <row r="143" spans="3:48" s="129" customFormat="1" ht="14">
      <c r="C143" s="83"/>
      <c r="D143" s="122"/>
      <c r="E143" s="122"/>
      <c r="F143" s="122"/>
      <c r="G143" s="122"/>
      <c r="H143" s="122"/>
      <c r="I143" s="122"/>
      <c r="J143" s="122"/>
      <c r="K143" s="122"/>
      <c r="L143" s="122"/>
      <c r="M143" s="122"/>
      <c r="N143" s="122"/>
      <c r="O143" s="122"/>
      <c r="P143" s="122"/>
      <c r="Q143" s="122"/>
      <c r="R143" s="122"/>
      <c r="S143" s="122"/>
      <c r="T143" s="122"/>
      <c r="U143" s="122"/>
      <c r="V143" s="122"/>
      <c r="W143" s="122"/>
      <c r="X143" s="122"/>
      <c r="Y143" s="122"/>
      <c r="Z143" s="122"/>
      <c r="AA143" s="122"/>
      <c r="AB143" s="123"/>
      <c r="AC143" s="124"/>
      <c r="AD143" s="123"/>
      <c r="AE143" s="124"/>
      <c r="AF143" s="124"/>
      <c r="AG143" s="124"/>
      <c r="AH143" s="123"/>
      <c r="AI143" s="123"/>
      <c r="AJ143" s="123"/>
      <c r="AK143" s="123"/>
      <c r="AL143" s="123"/>
      <c r="AM143" s="123"/>
      <c r="AN143" s="123"/>
      <c r="AO143" s="125"/>
      <c r="AP143" s="126"/>
      <c r="AQ143" s="125"/>
      <c r="AR143" s="127"/>
      <c r="AS143" s="83"/>
      <c r="AT143" s="83"/>
      <c r="AU143" s="83"/>
      <c r="AV143" s="130"/>
    </row>
    <row r="144" spans="3:48" s="129" customFormat="1" ht="14">
      <c r="C144" s="83"/>
      <c r="D144" s="122"/>
      <c r="E144" s="122"/>
      <c r="F144" s="122"/>
      <c r="G144" s="122"/>
      <c r="H144" s="122"/>
      <c r="I144" s="122"/>
      <c r="J144" s="122"/>
      <c r="K144" s="122"/>
      <c r="L144" s="122"/>
      <c r="M144" s="122"/>
      <c r="N144" s="122"/>
      <c r="O144" s="122"/>
      <c r="P144" s="122"/>
      <c r="Q144" s="122"/>
      <c r="R144" s="122"/>
      <c r="S144" s="122"/>
      <c r="T144" s="122"/>
      <c r="U144" s="122"/>
      <c r="V144" s="122"/>
      <c r="W144" s="122"/>
      <c r="X144" s="122"/>
      <c r="Y144" s="122"/>
      <c r="Z144" s="122"/>
      <c r="AA144" s="122"/>
      <c r="AB144" s="123"/>
      <c r="AC144" s="124"/>
      <c r="AD144" s="123"/>
      <c r="AE144" s="124"/>
      <c r="AF144" s="124"/>
      <c r="AG144" s="124"/>
      <c r="AH144" s="123"/>
      <c r="AI144" s="123"/>
      <c r="AJ144" s="123"/>
      <c r="AK144" s="123"/>
      <c r="AL144" s="123"/>
      <c r="AM144" s="123"/>
      <c r="AN144" s="123"/>
      <c r="AO144" s="125"/>
      <c r="AP144" s="126"/>
      <c r="AQ144" s="125"/>
      <c r="AR144" s="127"/>
      <c r="AS144" s="83"/>
      <c r="AT144" s="83"/>
      <c r="AU144" s="83"/>
      <c r="AV144" s="130"/>
    </row>
    <row r="145" spans="3:48" s="129" customFormat="1" ht="14">
      <c r="C145" s="83"/>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c r="AA145" s="122"/>
      <c r="AB145" s="123"/>
      <c r="AC145" s="124"/>
      <c r="AD145" s="123"/>
      <c r="AE145" s="124"/>
      <c r="AF145" s="124"/>
      <c r="AG145" s="124"/>
      <c r="AH145" s="123"/>
      <c r="AI145" s="123"/>
      <c r="AJ145" s="123"/>
      <c r="AK145" s="123"/>
      <c r="AL145" s="123"/>
      <c r="AM145" s="123"/>
      <c r="AN145" s="123"/>
      <c r="AO145" s="125"/>
      <c r="AP145" s="126"/>
      <c r="AQ145" s="125"/>
      <c r="AR145" s="127"/>
      <c r="AS145" s="83"/>
      <c r="AT145" s="83"/>
      <c r="AU145" s="83"/>
      <c r="AV145" s="130"/>
    </row>
    <row r="146" spans="3:48" s="129" customFormat="1" ht="14">
      <c r="C146" s="83"/>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3"/>
      <c r="AC146" s="124"/>
      <c r="AD146" s="123"/>
      <c r="AE146" s="124"/>
      <c r="AF146" s="124"/>
      <c r="AG146" s="124"/>
      <c r="AH146" s="123"/>
      <c r="AI146" s="123"/>
      <c r="AJ146" s="123"/>
      <c r="AK146" s="123"/>
      <c r="AL146" s="123"/>
      <c r="AM146" s="123"/>
      <c r="AN146" s="123"/>
      <c r="AO146" s="125"/>
      <c r="AP146" s="126"/>
      <c r="AQ146" s="125"/>
      <c r="AR146" s="127"/>
      <c r="AS146" s="83"/>
      <c r="AT146" s="83"/>
      <c r="AU146" s="83"/>
      <c r="AV146" s="130"/>
    </row>
    <row r="147" spans="3:48" s="129" customFormat="1" ht="14">
      <c r="C147" s="83"/>
      <c r="D147" s="122"/>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22"/>
      <c r="AA147" s="122"/>
      <c r="AB147" s="123"/>
      <c r="AC147" s="124"/>
      <c r="AD147" s="123"/>
      <c r="AE147" s="124"/>
      <c r="AF147" s="124"/>
      <c r="AG147" s="124"/>
      <c r="AH147" s="123"/>
      <c r="AI147" s="123"/>
      <c r="AJ147" s="123"/>
      <c r="AK147" s="123"/>
      <c r="AL147" s="123"/>
      <c r="AM147" s="123"/>
      <c r="AN147" s="123"/>
      <c r="AO147" s="125"/>
      <c r="AP147" s="126"/>
      <c r="AQ147" s="125"/>
      <c r="AR147" s="127"/>
      <c r="AS147" s="83"/>
      <c r="AT147" s="83"/>
      <c r="AU147" s="83"/>
      <c r="AV147" s="130"/>
    </row>
    <row r="148" spans="3:48" s="129" customFormat="1" ht="14">
      <c r="C148" s="83"/>
      <c r="D148" s="122"/>
      <c r="E148" s="122"/>
      <c r="F148" s="122"/>
      <c r="G148" s="122"/>
      <c r="H148" s="122"/>
      <c r="I148" s="122"/>
      <c r="J148" s="122"/>
      <c r="K148" s="122"/>
      <c r="L148" s="122"/>
      <c r="M148" s="122"/>
      <c r="N148" s="122"/>
      <c r="O148" s="122"/>
      <c r="P148" s="122"/>
      <c r="Q148" s="122"/>
      <c r="R148" s="122"/>
      <c r="S148" s="122"/>
      <c r="T148" s="122"/>
      <c r="U148" s="122"/>
      <c r="V148" s="122"/>
      <c r="W148" s="122"/>
      <c r="X148" s="122"/>
      <c r="Y148" s="122"/>
      <c r="Z148" s="122"/>
      <c r="AA148" s="122"/>
      <c r="AB148" s="123"/>
      <c r="AC148" s="124"/>
      <c r="AD148" s="123"/>
      <c r="AE148" s="124"/>
      <c r="AF148" s="124"/>
      <c r="AG148" s="124"/>
      <c r="AH148" s="123"/>
      <c r="AI148" s="123"/>
      <c r="AJ148" s="123"/>
      <c r="AK148" s="123"/>
      <c r="AL148" s="123"/>
      <c r="AM148" s="123"/>
      <c r="AN148" s="123"/>
      <c r="AO148" s="125"/>
      <c r="AP148" s="126"/>
      <c r="AQ148" s="125"/>
      <c r="AR148" s="127"/>
      <c r="AS148" s="83"/>
      <c r="AT148" s="83"/>
      <c r="AU148" s="83"/>
      <c r="AV148" s="130"/>
    </row>
    <row r="149" spans="3:48" s="129" customFormat="1" ht="14">
      <c r="C149" s="83"/>
      <c r="D149" s="122"/>
      <c r="E149" s="122"/>
      <c r="F149" s="122"/>
      <c r="G149" s="122"/>
      <c r="H149" s="122"/>
      <c r="I149" s="122"/>
      <c r="J149" s="122"/>
      <c r="K149" s="122"/>
      <c r="L149" s="122"/>
      <c r="M149" s="122"/>
      <c r="N149" s="122"/>
      <c r="O149" s="122"/>
      <c r="P149" s="122"/>
      <c r="Q149" s="122"/>
      <c r="R149" s="122"/>
      <c r="S149" s="122"/>
      <c r="T149" s="122"/>
      <c r="U149" s="122"/>
      <c r="V149" s="122"/>
      <c r="W149" s="122"/>
      <c r="X149" s="122"/>
      <c r="Y149" s="122"/>
      <c r="Z149" s="122"/>
      <c r="AA149" s="122"/>
      <c r="AB149" s="123"/>
      <c r="AC149" s="124"/>
      <c r="AD149" s="123"/>
      <c r="AE149" s="124"/>
      <c r="AF149" s="124"/>
      <c r="AG149" s="124"/>
      <c r="AH149" s="123"/>
      <c r="AI149" s="123"/>
      <c r="AJ149" s="123"/>
      <c r="AK149" s="123"/>
      <c r="AL149" s="123"/>
      <c r="AM149" s="123"/>
      <c r="AN149" s="123"/>
      <c r="AO149" s="125"/>
      <c r="AP149" s="126"/>
      <c r="AQ149" s="125"/>
      <c r="AR149" s="127"/>
      <c r="AS149" s="83"/>
      <c r="AT149" s="83"/>
      <c r="AU149" s="83"/>
      <c r="AV149" s="130"/>
    </row>
    <row r="150" spans="3:48" s="129" customFormat="1" ht="14">
      <c r="C150" s="83"/>
      <c r="D150" s="122"/>
      <c r="E150" s="122"/>
      <c r="F150" s="122"/>
      <c r="G150" s="122"/>
      <c r="H150" s="122"/>
      <c r="I150" s="122"/>
      <c r="J150" s="122"/>
      <c r="K150" s="122"/>
      <c r="L150" s="122"/>
      <c r="M150" s="122"/>
      <c r="N150" s="122"/>
      <c r="O150" s="122"/>
      <c r="P150" s="122"/>
      <c r="Q150" s="122"/>
      <c r="R150" s="122"/>
      <c r="S150" s="122"/>
      <c r="T150" s="122"/>
      <c r="U150" s="122"/>
      <c r="V150" s="122"/>
      <c r="W150" s="122"/>
      <c r="X150" s="122"/>
      <c r="Y150" s="122"/>
      <c r="Z150" s="122"/>
      <c r="AA150" s="122"/>
      <c r="AB150" s="123"/>
      <c r="AC150" s="124"/>
      <c r="AD150" s="123"/>
      <c r="AE150" s="124"/>
      <c r="AF150" s="124"/>
      <c r="AG150" s="124"/>
      <c r="AH150" s="123"/>
      <c r="AI150" s="123"/>
      <c r="AJ150" s="123"/>
      <c r="AK150" s="123"/>
      <c r="AL150" s="123"/>
      <c r="AM150" s="123"/>
      <c r="AN150" s="123"/>
      <c r="AO150" s="125"/>
      <c r="AP150" s="126"/>
      <c r="AQ150" s="125"/>
      <c r="AR150" s="127"/>
      <c r="AS150" s="83"/>
      <c r="AT150" s="83"/>
      <c r="AU150" s="83"/>
      <c r="AV150" s="130"/>
    </row>
    <row r="151" spans="3:48" s="129" customFormat="1" ht="14">
      <c r="C151" s="83"/>
      <c r="D151" s="122"/>
      <c r="E151" s="122"/>
      <c r="F151" s="122"/>
      <c r="G151" s="122"/>
      <c r="H151" s="122"/>
      <c r="I151" s="122"/>
      <c r="J151" s="122"/>
      <c r="K151" s="122"/>
      <c r="L151" s="122"/>
      <c r="M151" s="122"/>
      <c r="N151" s="122"/>
      <c r="O151" s="122"/>
      <c r="P151" s="122"/>
      <c r="Q151" s="122"/>
      <c r="R151" s="122"/>
      <c r="S151" s="122"/>
      <c r="T151" s="122"/>
      <c r="U151" s="122"/>
      <c r="V151" s="122"/>
      <c r="W151" s="122"/>
      <c r="X151" s="122"/>
      <c r="Y151" s="122"/>
      <c r="Z151" s="122"/>
      <c r="AA151" s="122"/>
      <c r="AB151" s="123"/>
      <c r="AC151" s="124"/>
      <c r="AD151" s="123"/>
      <c r="AE151" s="124"/>
      <c r="AF151" s="124"/>
      <c r="AG151" s="124"/>
      <c r="AH151" s="123"/>
      <c r="AI151" s="123"/>
      <c r="AJ151" s="123"/>
      <c r="AK151" s="123"/>
      <c r="AL151" s="123"/>
      <c r="AM151" s="123"/>
      <c r="AN151" s="123"/>
      <c r="AO151" s="125"/>
      <c r="AP151" s="126"/>
      <c r="AQ151" s="125"/>
      <c r="AR151" s="127"/>
      <c r="AS151" s="83"/>
      <c r="AT151" s="83"/>
      <c r="AU151" s="83"/>
      <c r="AV151" s="130"/>
    </row>
    <row r="152" spans="3:48" s="129" customFormat="1" ht="14">
      <c r="C152" s="83"/>
      <c r="D152" s="122"/>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c r="AA152" s="122"/>
      <c r="AB152" s="123"/>
      <c r="AC152" s="124"/>
      <c r="AD152" s="123"/>
      <c r="AE152" s="124"/>
      <c r="AF152" s="124"/>
      <c r="AG152" s="124"/>
      <c r="AH152" s="123"/>
      <c r="AI152" s="123"/>
      <c r="AJ152" s="123"/>
      <c r="AK152" s="123"/>
      <c r="AL152" s="123"/>
      <c r="AM152" s="123"/>
      <c r="AN152" s="123"/>
      <c r="AO152" s="125"/>
      <c r="AP152" s="126"/>
      <c r="AQ152" s="125"/>
      <c r="AR152" s="127"/>
      <c r="AS152" s="83"/>
      <c r="AT152" s="83"/>
      <c r="AU152" s="83"/>
      <c r="AV152" s="130"/>
    </row>
    <row r="153" spans="3:48" s="129" customFormat="1" ht="14">
      <c r="C153" s="83"/>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2"/>
      <c r="Z153" s="122"/>
      <c r="AA153" s="122"/>
      <c r="AB153" s="123"/>
      <c r="AC153" s="124"/>
      <c r="AD153" s="123"/>
      <c r="AE153" s="124"/>
      <c r="AF153" s="124"/>
      <c r="AG153" s="124"/>
      <c r="AH153" s="123"/>
      <c r="AI153" s="123"/>
      <c r="AJ153" s="123"/>
      <c r="AK153" s="123"/>
      <c r="AL153" s="123"/>
      <c r="AM153" s="123"/>
      <c r="AN153" s="123"/>
      <c r="AO153" s="125"/>
      <c r="AP153" s="126"/>
      <c r="AQ153" s="125"/>
      <c r="AR153" s="127"/>
      <c r="AS153" s="83"/>
      <c r="AT153" s="83"/>
      <c r="AU153" s="83"/>
      <c r="AV153" s="130"/>
    </row>
    <row r="154" spans="3:48" s="129" customFormat="1" ht="14">
      <c r="C154" s="83"/>
      <c r="D154" s="122"/>
      <c r="E154" s="122"/>
      <c r="F154" s="122"/>
      <c r="G154" s="122"/>
      <c r="H154" s="122"/>
      <c r="I154" s="122"/>
      <c r="J154" s="122"/>
      <c r="K154" s="122"/>
      <c r="L154" s="122"/>
      <c r="M154" s="122"/>
      <c r="N154" s="122"/>
      <c r="O154" s="122"/>
      <c r="P154" s="122"/>
      <c r="Q154" s="122"/>
      <c r="R154" s="122"/>
      <c r="S154" s="122"/>
      <c r="T154" s="122"/>
      <c r="U154" s="122"/>
      <c r="V154" s="122"/>
      <c r="W154" s="122"/>
      <c r="X154" s="122"/>
      <c r="Y154" s="122"/>
      <c r="Z154" s="122"/>
      <c r="AA154" s="122"/>
      <c r="AB154" s="123"/>
      <c r="AC154" s="124"/>
      <c r="AD154" s="123"/>
      <c r="AE154" s="124"/>
      <c r="AF154" s="124"/>
      <c r="AG154" s="124"/>
      <c r="AH154" s="123"/>
      <c r="AI154" s="123"/>
      <c r="AJ154" s="123"/>
      <c r="AK154" s="123"/>
      <c r="AL154" s="123"/>
      <c r="AM154" s="123"/>
      <c r="AN154" s="123"/>
      <c r="AO154" s="125"/>
      <c r="AP154" s="126"/>
      <c r="AQ154" s="125"/>
      <c r="AR154" s="127"/>
      <c r="AS154" s="83"/>
      <c r="AT154" s="83"/>
      <c r="AU154" s="83"/>
      <c r="AV154" s="130"/>
    </row>
    <row r="155" spans="3:48" s="129" customFormat="1" ht="14">
      <c r="C155" s="83"/>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2"/>
      <c r="AA155" s="122"/>
      <c r="AB155" s="123"/>
      <c r="AC155" s="124"/>
      <c r="AD155" s="123"/>
      <c r="AE155" s="124"/>
      <c r="AF155" s="124"/>
      <c r="AG155" s="124"/>
      <c r="AH155" s="123"/>
      <c r="AI155" s="123"/>
      <c r="AJ155" s="123"/>
      <c r="AK155" s="123"/>
      <c r="AL155" s="123"/>
      <c r="AM155" s="123"/>
      <c r="AN155" s="123"/>
      <c r="AO155" s="125"/>
      <c r="AP155" s="126"/>
      <c r="AQ155" s="125"/>
      <c r="AR155" s="127"/>
      <c r="AS155" s="83"/>
      <c r="AT155" s="83"/>
      <c r="AU155" s="83"/>
      <c r="AV155" s="130"/>
    </row>
    <row r="156" spans="3:48" s="129" customFormat="1" ht="14">
      <c r="C156" s="83"/>
      <c r="D156" s="122"/>
      <c r="E156" s="122"/>
      <c r="F156" s="122"/>
      <c r="G156" s="122"/>
      <c r="H156" s="122"/>
      <c r="I156" s="122"/>
      <c r="J156" s="122"/>
      <c r="K156" s="122"/>
      <c r="L156" s="122"/>
      <c r="M156" s="122"/>
      <c r="N156" s="122"/>
      <c r="O156" s="122"/>
      <c r="P156" s="122"/>
      <c r="Q156" s="122"/>
      <c r="R156" s="122"/>
      <c r="S156" s="122"/>
      <c r="T156" s="122"/>
      <c r="U156" s="122"/>
      <c r="V156" s="122"/>
      <c r="W156" s="122"/>
      <c r="X156" s="122"/>
      <c r="Y156" s="122"/>
      <c r="Z156" s="122"/>
      <c r="AA156" s="122"/>
      <c r="AB156" s="123"/>
      <c r="AC156" s="124"/>
      <c r="AD156" s="123"/>
      <c r="AE156" s="124"/>
      <c r="AF156" s="124"/>
      <c r="AG156" s="124"/>
      <c r="AH156" s="123"/>
      <c r="AI156" s="123"/>
      <c r="AJ156" s="123"/>
      <c r="AK156" s="123"/>
      <c r="AL156" s="123"/>
      <c r="AM156" s="123"/>
      <c r="AN156" s="123"/>
      <c r="AO156" s="125"/>
      <c r="AP156" s="126"/>
      <c r="AQ156" s="125"/>
      <c r="AR156" s="127"/>
      <c r="AS156" s="83"/>
      <c r="AT156" s="83"/>
      <c r="AU156" s="83"/>
      <c r="AV156" s="130"/>
    </row>
    <row r="157" spans="3:48" s="129" customFormat="1" ht="14">
      <c r="C157" s="83"/>
      <c r="D157" s="122"/>
      <c r="E157" s="122"/>
      <c r="F157" s="122"/>
      <c r="G157" s="122"/>
      <c r="H157" s="122"/>
      <c r="I157" s="122"/>
      <c r="J157" s="122"/>
      <c r="K157" s="122"/>
      <c r="L157" s="122"/>
      <c r="M157" s="122"/>
      <c r="N157" s="122"/>
      <c r="O157" s="122"/>
      <c r="P157" s="122"/>
      <c r="Q157" s="122"/>
      <c r="R157" s="122"/>
      <c r="S157" s="122"/>
      <c r="T157" s="122"/>
      <c r="U157" s="122"/>
      <c r="V157" s="122"/>
      <c r="W157" s="122"/>
      <c r="X157" s="122"/>
      <c r="Y157" s="122"/>
      <c r="Z157" s="122"/>
      <c r="AA157" s="122"/>
      <c r="AB157" s="123"/>
      <c r="AC157" s="124"/>
      <c r="AD157" s="123"/>
      <c r="AE157" s="124"/>
      <c r="AF157" s="124"/>
      <c r="AG157" s="124"/>
      <c r="AH157" s="123"/>
      <c r="AI157" s="123"/>
      <c r="AJ157" s="123"/>
      <c r="AK157" s="123"/>
      <c r="AL157" s="123"/>
      <c r="AM157" s="123"/>
      <c r="AN157" s="123"/>
      <c r="AO157" s="125"/>
      <c r="AP157" s="126"/>
      <c r="AQ157" s="125"/>
      <c r="AR157" s="127"/>
      <c r="AS157" s="83"/>
      <c r="AT157" s="83"/>
      <c r="AU157" s="83"/>
      <c r="AV157" s="130"/>
    </row>
    <row r="158" spans="3:48" s="129" customFormat="1" ht="14">
      <c r="C158" s="83"/>
      <c r="D158" s="122"/>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c r="AA158" s="122"/>
      <c r="AB158" s="123"/>
      <c r="AC158" s="124"/>
      <c r="AD158" s="123"/>
      <c r="AE158" s="124"/>
      <c r="AF158" s="124"/>
      <c r="AG158" s="124"/>
      <c r="AH158" s="123"/>
      <c r="AI158" s="123"/>
      <c r="AJ158" s="123"/>
      <c r="AK158" s="123"/>
      <c r="AL158" s="123"/>
      <c r="AM158" s="123"/>
      <c r="AN158" s="123"/>
      <c r="AO158" s="125"/>
      <c r="AP158" s="126"/>
      <c r="AQ158" s="125"/>
      <c r="AR158" s="127"/>
      <c r="AS158" s="83"/>
      <c r="AT158" s="83"/>
      <c r="AU158" s="83"/>
      <c r="AV158" s="130"/>
    </row>
    <row r="159" spans="3:48" s="129" customFormat="1" ht="14">
      <c r="C159" s="83"/>
      <c r="D159" s="122"/>
      <c r="E159" s="122"/>
      <c r="F159" s="122"/>
      <c r="G159" s="122"/>
      <c r="H159" s="122"/>
      <c r="I159" s="122"/>
      <c r="J159" s="122"/>
      <c r="K159" s="122"/>
      <c r="L159" s="122"/>
      <c r="M159" s="122"/>
      <c r="N159" s="122"/>
      <c r="O159" s="122"/>
      <c r="P159" s="122"/>
      <c r="Q159" s="122"/>
      <c r="R159" s="122"/>
      <c r="S159" s="122"/>
      <c r="T159" s="122"/>
      <c r="U159" s="122"/>
      <c r="V159" s="122"/>
      <c r="W159" s="122"/>
      <c r="X159" s="122"/>
      <c r="Y159" s="122"/>
      <c r="Z159" s="122"/>
      <c r="AA159" s="122"/>
      <c r="AB159" s="123"/>
      <c r="AC159" s="124"/>
      <c r="AD159" s="123"/>
      <c r="AE159" s="124"/>
      <c r="AF159" s="124"/>
      <c r="AG159" s="124"/>
      <c r="AH159" s="123"/>
      <c r="AI159" s="123"/>
      <c r="AJ159" s="123"/>
      <c r="AK159" s="123"/>
      <c r="AL159" s="123"/>
      <c r="AM159" s="123"/>
      <c r="AN159" s="123"/>
      <c r="AO159" s="125"/>
      <c r="AP159" s="126"/>
      <c r="AQ159" s="125"/>
      <c r="AR159" s="127"/>
      <c r="AS159" s="83"/>
      <c r="AT159" s="83"/>
      <c r="AU159" s="83"/>
      <c r="AV159" s="130"/>
    </row>
    <row r="160" spans="3:48" s="129" customFormat="1" ht="14">
      <c r="C160" s="83"/>
      <c r="D160" s="122"/>
      <c r="E160" s="122"/>
      <c r="F160" s="122"/>
      <c r="G160" s="122"/>
      <c r="H160" s="122"/>
      <c r="I160" s="122"/>
      <c r="J160" s="122"/>
      <c r="K160" s="122"/>
      <c r="L160" s="122"/>
      <c r="M160" s="122"/>
      <c r="N160" s="122"/>
      <c r="O160" s="122"/>
      <c r="P160" s="122"/>
      <c r="Q160" s="122"/>
      <c r="R160" s="122"/>
      <c r="S160" s="122"/>
      <c r="T160" s="122"/>
      <c r="U160" s="122"/>
      <c r="V160" s="122"/>
      <c r="W160" s="122"/>
      <c r="X160" s="122"/>
      <c r="Y160" s="122"/>
      <c r="Z160" s="122"/>
      <c r="AA160" s="122"/>
      <c r="AB160" s="123"/>
      <c r="AC160" s="124"/>
      <c r="AD160" s="123"/>
      <c r="AE160" s="124"/>
      <c r="AF160" s="124"/>
      <c r="AG160" s="124"/>
      <c r="AH160" s="123"/>
      <c r="AI160" s="123"/>
      <c r="AJ160" s="123"/>
      <c r="AK160" s="123"/>
      <c r="AL160" s="123"/>
      <c r="AM160" s="123"/>
      <c r="AN160" s="123"/>
      <c r="AO160" s="125"/>
      <c r="AP160" s="126"/>
      <c r="AQ160" s="125"/>
      <c r="AR160" s="127"/>
      <c r="AS160" s="83"/>
      <c r="AT160" s="83"/>
      <c r="AU160" s="83"/>
      <c r="AV160" s="130"/>
    </row>
    <row r="161" spans="3:48" s="129" customFormat="1" ht="14">
      <c r="C161" s="83"/>
      <c r="D161" s="122"/>
      <c r="E161" s="122"/>
      <c r="F161" s="122"/>
      <c r="G161" s="122"/>
      <c r="H161" s="122"/>
      <c r="I161" s="122"/>
      <c r="J161" s="122"/>
      <c r="K161" s="122"/>
      <c r="L161" s="122"/>
      <c r="M161" s="122"/>
      <c r="N161" s="122"/>
      <c r="O161" s="122"/>
      <c r="P161" s="122"/>
      <c r="Q161" s="122"/>
      <c r="R161" s="122"/>
      <c r="S161" s="122"/>
      <c r="T161" s="122"/>
      <c r="U161" s="122"/>
      <c r="V161" s="122"/>
      <c r="W161" s="122"/>
      <c r="X161" s="122"/>
      <c r="Y161" s="122"/>
      <c r="Z161" s="122"/>
      <c r="AA161" s="122"/>
      <c r="AB161" s="123"/>
      <c r="AC161" s="124"/>
      <c r="AD161" s="123"/>
      <c r="AE161" s="124"/>
      <c r="AF161" s="124"/>
      <c r="AG161" s="124"/>
      <c r="AH161" s="123"/>
      <c r="AI161" s="123"/>
      <c r="AJ161" s="123"/>
      <c r="AK161" s="123"/>
      <c r="AL161" s="123"/>
      <c r="AM161" s="123"/>
      <c r="AN161" s="123"/>
      <c r="AO161" s="125"/>
      <c r="AP161" s="126"/>
      <c r="AQ161" s="125"/>
      <c r="AR161" s="127"/>
      <c r="AS161" s="83"/>
      <c r="AT161" s="83"/>
      <c r="AU161" s="83"/>
      <c r="AV161" s="130"/>
    </row>
    <row r="162" spans="3:48" s="129" customFormat="1" ht="14">
      <c r="C162" s="83"/>
      <c r="D162" s="122"/>
      <c r="E162" s="122"/>
      <c r="F162" s="122"/>
      <c r="G162" s="122"/>
      <c r="H162" s="122"/>
      <c r="I162" s="122"/>
      <c r="J162" s="122"/>
      <c r="K162" s="122"/>
      <c r="L162" s="122"/>
      <c r="M162" s="122"/>
      <c r="N162" s="122"/>
      <c r="O162" s="122"/>
      <c r="P162" s="122"/>
      <c r="Q162" s="122"/>
      <c r="R162" s="122"/>
      <c r="S162" s="122"/>
      <c r="T162" s="122"/>
      <c r="U162" s="122"/>
      <c r="V162" s="122"/>
      <c r="W162" s="122"/>
      <c r="X162" s="122"/>
      <c r="Y162" s="122"/>
      <c r="Z162" s="122"/>
      <c r="AA162" s="122"/>
      <c r="AB162" s="123"/>
      <c r="AC162" s="124"/>
      <c r="AD162" s="123"/>
      <c r="AE162" s="124"/>
      <c r="AF162" s="124"/>
      <c r="AG162" s="124"/>
      <c r="AH162" s="123"/>
      <c r="AI162" s="123"/>
      <c r="AJ162" s="123"/>
      <c r="AK162" s="123"/>
      <c r="AL162" s="123"/>
      <c r="AM162" s="123"/>
      <c r="AN162" s="123"/>
      <c r="AO162" s="125"/>
      <c r="AP162" s="126"/>
      <c r="AQ162" s="125"/>
      <c r="AR162" s="127"/>
      <c r="AS162" s="83"/>
      <c r="AT162" s="83"/>
      <c r="AU162" s="83"/>
      <c r="AV162" s="130"/>
    </row>
    <row r="163" spans="3:48" s="129" customFormat="1" ht="14">
      <c r="C163" s="83"/>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c r="AB163" s="123"/>
      <c r="AC163" s="124"/>
      <c r="AD163" s="123"/>
      <c r="AE163" s="124"/>
      <c r="AF163" s="124"/>
      <c r="AG163" s="124"/>
      <c r="AH163" s="123"/>
      <c r="AI163" s="123"/>
      <c r="AJ163" s="123"/>
      <c r="AK163" s="123"/>
      <c r="AL163" s="123"/>
      <c r="AM163" s="123"/>
      <c r="AN163" s="123"/>
      <c r="AO163" s="125"/>
      <c r="AP163" s="126"/>
      <c r="AQ163" s="125"/>
      <c r="AR163" s="127"/>
      <c r="AS163" s="83"/>
      <c r="AT163" s="83"/>
      <c r="AU163" s="83"/>
      <c r="AV163" s="130"/>
    </row>
    <row r="164" spans="3:48" s="129" customFormat="1" ht="14">
      <c r="C164" s="83"/>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c r="AA164" s="122"/>
      <c r="AB164" s="123"/>
      <c r="AC164" s="124"/>
      <c r="AD164" s="123"/>
      <c r="AE164" s="124"/>
      <c r="AF164" s="124"/>
      <c r="AG164" s="124"/>
      <c r="AH164" s="123"/>
      <c r="AI164" s="123"/>
      <c r="AJ164" s="123"/>
      <c r="AK164" s="123"/>
      <c r="AL164" s="123"/>
      <c r="AM164" s="123"/>
      <c r="AN164" s="123"/>
      <c r="AO164" s="125"/>
      <c r="AP164" s="126"/>
      <c r="AQ164" s="125"/>
      <c r="AR164" s="127"/>
      <c r="AS164" s="83"/>
      <c r="AT164" s="83"/>
      <c r="AU164" s="83"/>
      <c r="AV164" s="130"/>
    </row>
    <row r="165" spans="3:48" s="129" customFormat="1" ht="14">
      <c r="C165" s="83"/>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c r="AA165" s="122"/>
      <c r="AB165" s="123"/>
      <c r="AC165" s="124"/>
      <c r="AD165" s="123"/>
      <c r="AE165" s="124"/>
      <c r="AF165" s="124"/>
      <c r="AG165" s="124"/>
      <c r="AH165" s="123"/>
      <c r="AI165" s="123"/>
      <c r="AJ165" s="123"/>
      <c r="AK165" s="123"/>
      <c r="AL165" s="123"/>
      <c r="AM165" s="123"/>
      <c r="AN165" s="123"/>
      <c r="AO165" s="125"/>
      <c r="AP165" s="126"/>
      <c r="AQ165" s="125"/>
      <c r="AR165" s="127"/>
      <c r="AS165" s="83"/>
      <c r="AT165" s="83"/>
      <c r="AU165" s="83"/>
      <c r="AV165" s="130"/>
    </row>
    <row r="166" spans="3:48" s="129" customFormat="1" ht="14">
      <c r="C166" s="83"/>
      <c r="D166" s="122"/>
      <c r="E166" s="122"/>
      <c r="F166" s="122"/>
      <c r="G166" s="122"/>
      <c r="H166" s="122"/>
      <c r="I166" s="122"/>
      <c r="J166" s="122"/>
      <c r="K166" s="122"/>
      <c r="L166" s="122"/>
      <c r="M166" s="122"/>
      <c r="N166" s="122"/>
      <c r="O166" s="122"/>
      <c r="P166" s="122"/>
      <c r="Q166" s="122"/>
      <c r="R166" s="122"/>
      <c r="S166" s="122"/>
      <c r="T166" s="122"/>
      <c r="U166" s="122"/>
      <c r="V166" s="122"/>
      <c r="W166" s="122"/>
      <c r="X166" s="122"/>
      <c r="Y166" s="122"/>
      <c r="Z166" s="122"/>
      <c r="AA166" s="122"/>
      <c r="AB166" s="123"/>
      <c r="AC166" s="124"/>
      <c r="AD166" s="123"/>
      <c r="AE166" s="124"/>
      <c r="AF166" s="124"/>
      <c r="AG166" s="124"/>
      <c r="AH166" s="123"/>
      <c r="AI166" s="123"/>
      <c r="AJ166" s="123"/>
      <c r="AK166" s="123"/>
      <c r="AL166" s="123"/>
      <c r="AM166" s="123"/>
      <c r="AN166" s="123"/>
      <c r="AO166" s="125"/>
      <c r="AP166" s="126"/>
      <c r="AQ166" s="125"/>
      <c r="AR166" s="127"/>
      <c r="AS166" s="83"/>
      <c r="AT166" s="83"/>
      <c r="AU166" s="83"/>
      <c r="AV166" s="130"/>
    </row>
    <row r="167" spans="3:48" s="129" customFormat="1" ht="14">
      <c r="C167" s="83"/>
      <c r="D167" s="122"/>
      <c r="E167" s="122"/>
      <c r="F167" s="122"/>
      <c r="G167" s="122"/>
      <c r="H167" s="122"/>
      <c r="I167" s="122"/>
      <c r="J167" s="122"/>
      <c r="K167" s="122"/>
      <c r="L167" s="122"/>
      <c r="M167" s="122"/>
      <c r="N167" s="122"/>
      <c r="O167" s="122"/>
      <c r="P167" s="122"/>
      <c r="Q167" s="122"/>
      <c r="R167" s="122"/>
      <c r="S167" s="122"/>
      <c r="T167" s="122"/>
      <c r="U167" s="122"/>
      <c r="V167" s="122"/>
      <c r="W167" s="122"/>
      <c r="X167" s="122"/>
      <c r="Y167" s="122"/>
      <c r="Z167" s="122"/>
      <c r="AA167" s="122"/>
      <c r="AB167" s="123"/>
      <c r="AC167" s="124"/>
      <c r="AD167" s="123"/>
      <c r="AE167" s="124"/>
      <c r="AF167" s="124"/>
      <c r="AG167" s="124"/>
      <c r="AH167" s="123"/>
      <c r="AI167" s="123"/>
      <c r="AJ167" s="123"/>
      <c r="AK167" s="123"/>
      <c r="AL167" s="123"/>
      <c r="AM167" s="123"/>
      <c r="AN167" s="123"/>
      <c r="AO167" s="125"/>
      <c r="AP167" s="126"/>
      <c r="AQ167" s="125"/>
      <c r="AR167" s="127"/>
      <c r="AS167" s="83"/>
      <c r="AT167" s="83"/>
      <c r="AU167" s="83"/>
      <c r="AV167" s="130"/>
    </row>
    <row r="168" spans="3:48" s="129" customFormat="1" ht="14">
      <c r="C168" s="83"/>
      <c r="D168" s="122"/>
      <c r="E168" s="122"/>
      <c r="F168" s="122"/>
      <c r="G168" s="122"/>
      <c r="H168" s="122"/>
      <c r="I168" s="122"/>
      <c r="J168" s="122"/>
      <c r="K168" s="122"/>
      <c r="L168" s="122"/>
      <c r="M168" s="122"/>
      <c r="N168" s="122"/>
      <c r="O168" s="122"/>
      <c r="P168" s="122"/>
      <c r="Q168" s="122"/>
      <c r="R168" s="122"/>
      <c r="S168" s="122"/>
      <c r="T168" s="122"/>
      <c r="U168" s="122"/>
      <c r="V168" s="122"/>
      <c r="W168" s="122"/>
      <c r="X168" s="122"/>
      <c r="Y168" s="122"/>
      <c r="Z168" s="122"/>
      <c r="AA168" s="122"/>
      <c r="AB168" s="123"/>
      <c r="AC168" s="124"/>
      <c r="AD168" s="123"/>
      <c r="AE168" s="124"/>
      <c r="AF168" s="124"/>
      <c r="AG168" s="124"/>
      <c r="AH168" s="123"/>
      <c r="AI168" s="123"/>
      <c r="AJ168" s="123"/>
      <c r="AK168" s="123"/>
      <c r="AL168" s="123"/>
      <c r="AM168" s="123"/>
      <c r="AN168" s="123"/>
      <c r="AO168" s="125"/>
      <c r="AP168" s="126"/>
      <c r="AQ168" s="125"/>
      <c r="AR168" s="127"/>
      <c r="AS168" s="83"/>
      <c r="AT168" s="83"/>
      <c r="AU168" s="83"/>
      <c r="AV168" s="130"/>
    </row>
    <row r="169" spans="3:48" s="129" customFormat="1" ht="14">
      <c r="C169" s="83"/>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c r="AB169" s="123"/>
      <c r="AC169" s="124"/>
      <c r="AD169" s="123"/>
      <c r="AE169" s="124"/>
      <c r="AF169" s="124"/>
      <c r="AG169" s="124"/>
      <c r="AH169" s="123"/>
      <c r="AI169" s="123"/>
      <c r="AJ169" s="123"/>
      <c r="AK169" s="123"/>
      <c r="AL169" s="123"/>
      <c r="AM169" s="123"/>
      <c r="AN169" s="123"/>
      <c r="AO169" s="125"/>
      <c r="AP169" s="126"/>
      <c r="AQ169" s="125"/>
      <c r="AR169" s="127"/>
      <c r="AS169" s="83"/>
      <c r="AT169" s="83"/>
      <c r="AU169" s="83"/>
      <c r="AV169" s="130"/>
    </row>
    <row r="170" spans="3:48" s="129" customFormat="1" ht="14">
      <c r="C170" s="83"/>
      <c r="D170" s="122"/>
      <c r="E170" s="122"/>
      <c r="F170" s="122"/>
      <c r="G170" s="122"/>
      <c r="H170" s="122"/>
      <c r="I170" s="122"/>
      <c r="J170" s="122"/>
      <c r="K170" s="122"/>
      <c r="L170" s="122"/>
      <c r="M170" s="122"/>
      <c r="N170" s="122"/>
      <c r="O170" s="122"/>
      <c r="P170" s="122"/>
      <c r="Q170" s="122"/>
      <c r="R170" s="122"/>
      <c r="S170" s="122"/>
      <c r="T170" s="122"/>
      <c r="U170" s="122"/>
      <c r="V170" s="122"/>
      <c r="W170" s="122"/>
      <c r="X170" s="122"/>
      <c r="Y170" s="122"/>
      <c r="Z170" s="122"/>
      <c r="AA170" s="122"/>
      <c r="AB170" s="123"/>
      <c r="AC170" s="124"/>
      <c r="AD170" s="123"/>
      <c r="AE170" s="124"/>
      <c r="AF170" s="124"/>
      <c r="AG170" s="124"/>
      <c r="AH170" s="123"/>
      <c r="AI170" s="123"/>
      <c r="AJ170" s="123"/>
      <c r="AK170" s="123"/>
      <c r="AL170" s="123"/>
      <c r="AM170" s="123"/>
      <c r="AN170" s="123"/>
      <c r="AO170" s="125"/>
      <c r="AP170" s="126"/>
      <c r="AQ170" s="125"/>
      <c r="AR170" s="127"/>
      <c r="AS170" s="83"/>
      <c r="AT170" s="83"/>
      <c r="AU170" s="83"/>
      <c r="AV170" s="130"/>
    </row>
    <row r="171" spans="3:48" s="129" customFormat="1" ht="14">
      <c r="C171" s="83"/>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3"/>
      <c r="AC171" s="124"/>
      <c r="AD171" s="123"/>
      <c r="AE171" s="124"/>
      <c r="AF171" s="124"/>
      <c r="AG171" s="124"/>
      <c r="AH171" s="123"/>
      <c r="AI171" s="123"/>
      <c r="AJ171" s="123"/>
      <c r="AK171" s="123"/>
      <c r="AL171" s="123"/>
      <c r="AM171" s="123"/>
      <c r="AN171" s="123"/>
      <c r="AO171" s="125"/>
      <c r="AP171" s="126"/>
      <c r="AQ171" s="125"/>
      <c r="AR171" s="127"/>
      <c r="AS171" s="83"/>
      <c r="AT171" s="83"/>
      <c r="AU171" s="83"/>
      <c r="AV171" s="130"/>
    </row>
    <row r="172" spans="3:48" s="129" customFormat="1" ht="14">
      <c r="C172" s="83"/>
      <c r="D172" s="122"/>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2"/>
      <c r="AA172" s="122"/>
      <c r="AB172" s="123"/>
      <c r="AC172" s="124"/>
      <c r="AD172" s="123"/>
      <c r="AE172" s="124"/>
      <c r="AF172" s="124"/>
      <c r="AG172" s="124"/>
      <c r="AH172" s="123"/>
      <c r="AI172" s="123"/>
      <c r="AJ172" s="123"/>
      <c r="AK172" s="123"/>
      <c r="AL172" s="123"/>
      <c r="AM172" s="123"/>
      <c r="AN172" s="123"/>
      <c r="AO172" s="125"/>
      <c r="AP172" s="126"/>
      <c r="AQ172" s="125"/>
      <c r="AR172" s="127"/>
      <c r="AS172" s="83"/>
      <c r="AT172" s="83"/>
      <c r="AU172" s="83"/>
      <c r="AV172" s="130"/>
    </row>
    <row r="173" spans="3:48" s="129" customFormat="1" ht="14">
      <c r="C173" s="83"/>
      <c r="D173" s="122"/>
      <c r="E173" s="122"/>
      <c r="F173" s="122"/>
      <c r="G173" s="122"/>
      <c r="H173" s="122"/>
      <c r="I173" s="122"/>
      <c r="J173" s="122"/>
      <c r="K173" s="122"/>
      <c r="L173" s="122"/>
      <c r="M173" s="122"/>
      <c r="N173" s="122"/>
      <c r="O173" s="122"/>
      <c r="P173" s="122"/>
      <c r="Q173" s="122"/>
      <c r="R173" s="122"/>
      <c r="S173" s="122"/>
      <c r="T173" s="122"/>
      <c r="U173" s="122"/>
      <c r="V173" s="122"/>
      <c r="W173" s="122"/>
      <c r="X173" s="122"/>
      <c r="Y173" s="122"/>
      <c r="Z173" s="122"/>
      <c r="AA173" s="122"/>
      <c r="AB173" s="123"/>
      <c r="AC173" s="124"/>
      <c r="AD173" s="123"/>
      <c r="AE173" s="124"/>
      <c r="AF173" s="124"/>
      <c r="AG173" s="124"/>
      <c r="AH173" s="123"/>
      <c r="AI173" s="123"/>
      <c r="AJ173" s="123"/>
      <c r="AK173" s="123"/>
      <c r="AL173" s="123"/>
      <c r="AM173" s="123"/>
      <c r="AN173" s="123"/>
      <c r="AO173" s="125"/>
      <c r="AP173" s="126"/>
      <c r="AQ173" s="125"/>
      <c r="AR173" s="127"/>
      <c r="AS173" s="83"/>
      <c r="AT173" s="83"/>
      <c r="AU173" s="83"/>
      <c r="AV173" s="130"/>
    </row>
    <row r="174" spans="3:48" s="129" customFormat="1" ht="14">
      <c r="C174" s="83"/>
      <c r="D174" s="122"/>
      <c r="E174" s="122"/>
      <c r="F174" s="122"/>
      <c r="G174" s="122"/>
      <c r="H174" s="122"/>
      <c r="I174" s="122"/>
      <c r="J174" s="122"/>
      <c r="K174" s="122"/>
      <c r="L174" s="122"/>
      <c r="M174" s="122"/>
      <c r="N174" s="122"/>
      <c r="O174" s="122"/>
      <c r="P174" s="122"/>
      <c r="Q174" s="122"/>
      <c r="R174" s="122"/>
      <c r="S174" s="122"/>
      <c r="T174" s="122"/>
      <c r="U174" s="122"/>
      <c r="V174" s="122"/>
      <c r="W174" s="122"/>
      <c r="X174" s="122"/>
      <c r="Y174" s="122"/>
      <c r="Z174" s="122"/>
      <c r="AA174" s="122"/>
      <c r="AB174" s="123"/>
      <c r="AC174" s="124"/>
      <c r="AD174" s="123"/>
      <c r="AE174" s="124"/>
      <c r="AF174" s="124"/>
      <c r="AG174" s="124"/>
      <c r="AH174" s="123"/>
      <c r="AI174" s="123"/>
      <c r="AJ174" s="123"/>
      <c r="AK174" s="123"/>
      <c r="AL174" s="123"/>
      <c r="AM174" s="123"/>
      <c r="AN174" s="123"/>
      <c r="AO174" s="125"/>
      <c r="AP174" s="126"/>
      <c r="AQ174" s="125"/>
      <c r="AR174" s="127"/>
      <c r="AS174" s="83"/>
      <c r="AT174" s="83"/>
      <c r="AU174" s="83"/>
      <c r="AV174" s="130"/>
    </row>
    <row r="175" spans="3:48" s="129" customFormat="1" ht="14">
      <c r="C175" s="83"/>
      <c r="D175" s="122"/>
      <c r="E175" s="122"/>
      <c r="F175" s="122"/>
      <c r="G175" s="122"/>
      <c r="H175" s="122"/>
      <c r="I175" s="122"/>
      <c r="J175" s="122"/>
      <c r="K175" s="122"/>
      <c r="L175" s="122"/>
      <c r="M175" s="122"/>
      <c r="N175" s="122"/>
      <c r="O175" s="122"/>
      <c r="P175" s="122"/>
      <c r="Q175" s="122"/>
      <c r="R175" s="122"/>
      <c r="S175" s="122"/>
      <c r="T175" s="122"/>
      <c r="U175" s="122"/>
      <c r="V175" s="122"/>
      <c r="W175" s="122"/>
      <c r="X175" s="122"/>
      <c r="Y175" s="122"/>
      <c r="Z175" s="122"/>
      <c r="AA175" s="122"/>
      <c r="AB175" s="123"/>
      <c r="AC175" s="124"/>
      <c r="AD175" s="123"/>
      <c r="AE175" s="124"/>
      <c r="AF175" s="124"/>
      <c r="AG175" s="124"/>
      <c r="AH175" s="123"/>
      <c r="AI175" s="123"/>
      <c r="AJ175" s="123"/>
      <c r="AK175" s="123"/>
      <c r="AL175" s="123"/>
      <c r="AM175" s="123"/>
      <c r="AN175" s="123"/>
      <c r="AO175" s="125"/>
      <c r="AP175" s="126"/>
      <c r="AQ175" s="125"/>
      <c r="AR175" s="127"/>
      <c r="AS175" s="83"/>
      <c r="AT175" s="83"/>
      <c r="AU175" s="83"/>
      <c r="AV175" s="130"/>
    </row>
    <row r="176" spans="3:48" s="129" customFormat="1" ht="14">
      <c r="C176" s="83"/>
      <c r="D176" s="122"/>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c r="AA176" s="122"/>
      <c r="AB176" s="123"/>
      <c r="AC176" s="124"/>
      <c r="AD176" s="123"/>
      <c r="AE176" s="124"/>
      <c r="AF176" s="124"/>
      <c r="AG176" s="124"/>
      <c r="AH176" s="123"/>
      <c r="AI176" s="123"/>
      <c r="AJ176" s="123"/>
      <c r="AK176" s="123"/>
      <c r="AL176" s="123"/>
      <c r="AM176" s="123"/>
      <c r="AN176" s="123"/>
      <c r="AO176" s="125"/>
      <c r="AP176" s="126"/>
      <c r="AQ176" s="125"/>
      <c r="AR176" s="127"/>
      <c r="AS176" s="83"/>
      <c r="AT176" s="83"/>
      <c r="AU176" s="83"/>
      <c r="AV176" s="130"/>
    </row>
    <row r="177" spans="3:48" s="129" customFormat="1" ht="14">
      <c r="C177" s="83"/>
      <c r="D177" s="122"/>
      <c r="E177" s="122"/>
      <c r="F177" s="122"/>
      <c r="G177" s="122"/>
      <c r="H177" s="122"/>
      <c r="I177" s="122"/>
      <c r="J177" s="122"/>
      <c r="K177" s="122"/>
      <c r="L177" s="122"/>
      <c r="M177" s="122"/>
      <c r="N177" s="122"/>
      <c r="O177" s="122"/>
      <c r="P177" s="122"/>
      <c r="Q177" s="122"/>
      <c r="R177" s="122"/>
      <c r="S177" s="122"/>
      <c r="T177" s="122"/>
      <c r="U177" s="122"/>
      <c r="V177" s="122"/>
      <c r="W177" s="122"/>
      <c r="X177" s="122"/>
      <c r="Y177" s="122"/>
      <c r="Z177" s="122"/>
      <c r="AA177" s="122"/>
      <c r="AB177" s="123"/>
      <c r="AC177" s="124"/>
      <c r="AD177" s="123"/>
      <c r="AE177" s="124"/>
      <c r="AF177" s="124"/>
      <c r="AG177" s="124"/>
      <c r="AH177" s="123"/>
      <c r="AI177" s="123"/>
      <c r="AJ177" s="123"/>
      <c r="AK177" s="123"/>
      <c r="AL177" s="123"/>
      <c r="AM177" s="123"/>
      <c r="AN177" s="123"/>
      <c r="AO177" s="125"/>
      <c r="AP177" s="126"/>
      <c r="AQ177" s="125"/>
      <c r="AR177" s="127"/>
      <c r="AS177" s="83"/>
      <c r="AT177" s="83"/>
      <c r="AU177" s="83"/>
      <c r="AV177" s="130"/>
    </row>
    <row r="178" spans="3:48" s="129" customFormat="1" ht="14">
      <c r="C178" s="83"/>
      <c r="D178" s="122"/>
      <c r="E178" s="122"/>
      <c r="F178" s="122"/>
      <c r="G178" s="122"/>
      <c r="H178" s="122"/>
      <c r="I178" s="122"/>
      <c r="J178" s="122"/>
      <c r="K178" s="122"/>
      <c r="L178" s="122"/>
      <c r="M178" s="122"/>
      <c r="N178" s="122"/>
      <c r="O178" s="122"/>
      <c r="P178" s="122"/>
      <c r="Q178" s="122"/>
      <c r="R178" s="122"/>
      <c r="S178" s="122"/>
      <c r="T178" s="122"/>
      <c r="U178" s="122"/>
      <c r="V178" s="122"/>
      <c r="W178" s="122"/>
      <c r="X178" s="122"/>
      <c r="Y178" s="122"/>
      <c r="Z178" s="122"/>
      <c r="AA178" s="122"/>
      <c r="AB178" s="123"/>
      <c r="AC178" s="124"/>
      <c r="AD178" s="123"/>
      <c r="AE178" s="124"/>
      <c r="AF178" s="124"/>
      <c r="AG178" s="124"/>
      <c r="AH178" s="123"/>
      <c r="AI178" s="123"/>
      <c r="AJ178" s="123"/>
      <c r="AK178" s="123"/>
      <c r="AL178" s="123"/>
      <c r="AM178" s="123"/>
      <c r="AN178" s="123"/>
      <c r="AO178" s="125"/>
      <c r="AP178" s="126"/>
      <c r="AQ178" s="125"/>
      <c r="AR178" s="127"/>
      <c r="AS178" s="83"/>
      <c r="AT178" s="83"/>
      <c r="AU178" s="83"/>
      <c r="AV178" s="130"/>
    </row>
    <row r="179" spans="3:48" s="129" customFormat="1" ht="14">
      <c r="C179" s="83"/>
      <c r="D179" s="122"/>
      <c r="E179" s="122"/>
      <c r="F179" s="122"/>
      <c r="G179" s="122"/>
      <c r="H179" s="122"/>
      <c r="I179" s="122"/>
      <c r="J179" s="122"/>
      <c r="K179" s="122"/>
      <c r="L179" s="122"/>
      <c r="M179" s="122"/>
      <c r="N179" s="122"/>
      <c r="O179" s="122"/>
      <c r="P179" s="122"/>
      <c r="Q179" s="122"/>
      <c r="R179" s="122"/>
      <c r="S179" s="122"/>
      <c r="T179" s="122"/>
      <c r="U179" s="122"/>
      <c r="V179" s="122"/>
      <c r="W179" s="122"/>
      <c r="X179" s="122"/>
      <c r="Y179" s="122"/>
      <c r="Z179" s="122"/>
      <c r="AA179" s="122"/>
      <c r="AB179" s="123"/>
      <c r="AC179" s="124"/>
      <c r="AD179" s="123"/>
      <c r="AE179" s="124"/>
      <c r="AF179" s="124"/>
      <c r="AG179" s="124"/>
      <c r="AH179" s="123"/>
      <c r="AI179" s="123"/>
      <c r="AJ179" s="123"/>
      <c r="AK179" s="123"/>
      <c r="AL179" s="123"/>
      <c r="AM179" s="123"/>
      <c r="AN179" s="123"/>
      <c r="AO179" s="125"/>
      <c r="AP179" s="126"/>
      <c r="AQ179" s="125"/>
      <c r="AR179" s="127"/>
      <c r="AS179" s="83"/>
      <c r="AT179" s="83"/>
      <c r="AU179" s="83"/>
      <c r="AV179" s="130"/>
    </row>
    <row r="180" spans="3:48" s="129" customFormat="1" ht="14">
      <c r="C180" s="83"/>
      <c r="D180" s="122"/>
      <c r="E180" s="122"/>
      <c r="F180" s="122"/>
      <c r="G180" s="122"/>
      <c r="H180" s="122"/>
      <c r="I180" s="122"/>
      <c r="J180" s="122"/>
      <c r="K180" s="122"/>
      <c r="L180" s="122"/>
      <c r="M180" s="122"/>
      <c r="N180" s="122"/>
      <c r="O180" s="122"/>
      <c r="P180" s="122"/>
      <c r="Q180" s="122"/>
      <c r="R180" s="122"/>
      <c r="S180" s="122"/>
      <c r="T180" s="122"/>
      <c r="U180" s="122"/>
      <c r="V180" s="122"/>
      <c r="W180" s="122"/>
      <c r="X180" s="122"/>
      <c r="Y180" s="122"/>
      <c r="Z180" s="122"/>
      <c r="AA180" s="122"/>
      <c r="AB180" s="123"/>
      <c r="AC180" s="124"/>
      <c r="AD180" s="123"/>
      <c r="AE180" s="124"/>
      <c r="AF180" s="124"/>
      <c r="AG180" s="124"/>
      <c r="AH180" s="123"/>
      <c r="AI180" s="123"/>
      <c r="AJ180" s="123"/>
      <c r="AK180" s="123"/>
      <c r="AL180" s="123"/>
      <c r="AM180" s="123"/>
      <c r="AN180" s="123"/>
      <c r="AO180" s="125"/>
      <c r="AP180" s="126"/>
      <c r="AQ180" s="125"/>
      <c r="AR180" s="127"/>
      <c r="AS180" s="83"/>
      <c r="AT180" s="83"/>
      <c r="AU180" s="83"/>
      <c r="AV180" s="130"/>
    </row>
    <row r="181" spans="3:48" s="129" customFormat="1" ht="14">
      <c r="C181" s="83"/>
      <c r="D181" s="122"/>
      <c r="E181" s="122"/>
      <c r="F181" s="122"/>
      <c r="G181" s="122"/>
      <c r="H181" s="122"/>
      <c r="I181" s="122"/>
      <c r="J181" s="122"/>
      <c r="K181" s="122"/>
      <c r="L181" s="122"/>
      <c r="M181" s="122"/>
      <c r="N181" s="122"/>
      <c r="O181" s="122"/>
      <c r="P181" s="122"/>
      <c r="Q181" s="122"/>
      <c r="R181" s="122"/>
      <c r="S181" s="122"/>
      <c r="T181" s="122"/>
      <c r="U181" s="122"/>
      <c r="V181" s="122"/>
      <c r="W181" s="122"/>
      <c r="X181" s="122"/>
      <c r="Y181" s="122"/>
      <c r="Z181" s="122"/>
      <c r="AA181" s="122"/>
      <c r="AB181" s="123"/>
      <c r="AC181" s="124"/>
      <c r="AD181" s="123"/>
      <c r="AE181" s="124"/>
      <c r="AF181" s="124"/>
      <c r="AG181" s="124"/>
      <c r="AH181" s="123"/>
      <c r="AI181" s="123"/>
      <c r="AJ181" s="123"/>
      <c r="AK181" s="123"/>
      <c r="AL181" s="123"/>
      <c r="AM181" s="123"/>
      <c r="AN181" s="123"/>
      <c r="AO181" s="125"/>
      <c r="AP181" s="126"/>
      <c r="AQ181" s="125"/>
      <c r="AR181" s="127"/>
      <c r="AS181" s="83"/>
      <c r="AT181" s="83"/>
      <c r="AU181" s="83"/>
      <c r="AV181" s="130"/>
    </row>
    <row r="182" spans="3:48" s="129" customFormat="1" ht="14">
      <c r="C182" s="83"/>
      <c r="D182" s="122"/>
      <c r="E182" s="122"/>
      <c r="F182" s="122"/>
      <c r="G182" s="122"/>
      <c r="H182" s="122"/>
      <c r="I182" s="122"/>
      <c r="J182" s="122"/>
      <c r="K182" s="122"/>
      <c r="L182" s="122"/>
      <c r="M182" s="122"/>
      <c r="N182" s="122"/>
      <c r="O182" s="122"/>
      <c r="P182" s="122"/>
      <c r="Q182" s="122"/>
      <c r="R182" s="122"/>
      <c r="S182" s="122"/>
      <c r="T182" s="122"/>
      <c r="U182" s="122"/>
      <c r="V182" s="122"/>
      <c r="W182" s="122"/>
      <c r="X182" s="122"/>
      <c r="Y182" s="122"/>
      <c r="Z182" s="122"/>
      <c r="AA182" s="122"/>
      <c r="AB182" s="123"/>
      <c r="AC182" s="124"/>
      <c r="AD182" s="123"/>
      <c r="AE182" s="124"/>
      <c r="AF182" s="124"/>
      <c r="AG182" s="124"/>
      <c r="AH182" s="123"/>
      <c r="AI182" s="123"/>
      <c r="AJ182" s="123"/>
      <c r="AK182" s="123"/>
      <c r="AL182" s="123"/>
      <c r="AM182" s="123"/>
      <c r="AN182" s="123"/>
      <c r="AO182" s="125"/>
      <c r="AP182" s="126"/>
      <c r="AQ182" s="125"/>
      <c r="AR182" s="127"/>
      <c r="AS182" s="83"/>
      <c r="AT182" s="83"/>
      <c r="AU182" s="83"/>
      <c r="AV182" s="130"/>
    </row>
    <row r="183" spans="3:48" s="129" customFormat="1" ht="14">
      <c r="C183" s="83"/>
      <c r="D183" s="122"/>
      <c r="E183" s="122"/>
      <c r="F183" s="122"/>
      <c r="G183" s="122"/>
      <c r="H183" s="122"/>
      <c r="I183" s="122"/>
      <c r="J183" s="122"/>
      <c r="K183" s="122"/>
      <c r="L183" s="122"/>
      <c r="M183" s="122"/>
      <c r="N183" s="122"/>
      <c r="O183" s="122"/>
      <c r="P183" s="122"/>
      <c r="Q183" s="122"/>
      <c r="R183" s="122"/>
      <c r="S183" s="122"/>
      <c r="T183" s="122"/>
      <c r="U183" s="122"/>
      <c r="V183" s="122"/>
      <c r="W183" s="122"/>
      <c r="X183" s="122"/>
      <c r="Y183" s="122"/>
      <c r="Z183" s="122"/>
      <c r="AA183" s="122"/>
      <c r="AB183" s="123"/>
      <c r="AC183" s="124"/>
      <c r="AD183" s="123"/>
      <c r="AE183" s="124"/>
      <c r="AF183" s="124"/>
      <c r="AG183" s="124"/>
      <c r="AH183" s="123"/>
      <c r="AI183" s="123"/>
      <c r="AJ183" s="123"/>
      <c r="AK183" s="123"/>
      <c r="AL183" s="123"/>
      <c r="AM183" s="123"/>
      <c r="AN183" s="123"/>
      <c r="AO183" s="125"/>
      <c r="AP183" s="126"/>
      <c r="AQ183" s="125"/>
      <c r="AR183" s="127"/>
      <c r="AS183" s="83"/>
      <c r="AT183" s="83"/>
      <c r="AU183" s="83"/>
      <c r="AV183" s="130"/>
    </row>
    <row r="184" spans="3:48" s="129" customFormat="1" ht="14">
      <c r="C184" s="83"/>
      <c r="D184" s="122"/>
      <c r="E184" s="122"/>
      <c r="F184" s="122"/>
      <c r="G184" s="122"/>
      <c r="H184" s="122"/>
      <c r="I184" s="122"/>
      <c r="J184" s="122"/>
      <c r="K184" s="122"/>
      <c r="L184" s="122"/>
      <c r="M184" s="122"/>
      <c r="N184" s="122"/>
      <c r="O184" s="122"/>
      <c r="P184" s="122"/>
      <c r="Q184" s="122"/>
      <c r="R184" s="122"/>
      <c r="S184" s="122"/>
      <c r="T184" s="122"/>
      <c r="U184" s="122"/>
      <c r="V184" s="122"/>
      <c r="W184" s="122"/>
      <c r="X184" s="122"/>
      <c r="Y184" s="122"/>
      <c r="Z184" s="122"/>
      <c r="AA184" s="122"/>
      <c r="AB184" s="123"/>
      <c r="AC184" s="124"/>
      <c r="AD184" s="123"/>
      <c r="AE184" s="124"/>
      <c r="AF184" s="124"/>
      <c r="AG184" s="124"/>
      <c r="AH184" s="123"/>
      <c r="AI184" s="123"/>
      <c r="AJ184" s="123"/>
      <c r="AK184" s="123"/>
      <c r="AL184" s="123"/>
      <c r="AM184" s="123"/>
      <c r="AN184" s="123"/>
      <c r="AO184" s="125"/>
      <c r="AP184" s="126"/>
      <c r="AQ184" s="125"/>
      <c r="AR184" s="127"/>
      <c r="AS184" s="83"/>
      <c r="AT184" s="83"/>
      <c r="AU184" s="83"/>
      <c r="AV184" s="130"/>
    </row>
    <row r="185" spans="3:48" s="129" customFormat="1" ht="14">
      <c r="C185" s="83"/>
      <c r="D185" s="122"/>
      <c r="E185" s="122"/>
      <c r="F185" s="122"/>
      <c r="G185" s="122"/>
      <c r="H185" s="122"/>
      <c r="I185" s="122"/>
      <c r="J185" s="122"/>
      <c r="K185" s="122"/>
      <c r="L185" s="122"/>
      <c r="M185" s="122"/>
      <c r="N185" s="122"/>
      <c r="O185" s="122"/>
      <c r="P185" s="122"/>
      <c r="Q185" s="122"/>
      <c r="R185" s="122"/>
      <c r="S185" s="122"/>
      <c r="T185" s="122"/>
      <c r="U185" s="122"/>
      <c r="V185" s="122"/>
      <c r="W185" s="122"/>
      <c r="X185" s="122"/>
      <c r="Y185" s="122"/>
      <c r="Z185" s="122"/>
      <c r="AA185" s="122"/>
      <c r="AB185" s="123"/>
      <c r="AC185" s="124"/>
      <c r="AD185" s="123"/>
      <c r="AE185" s="124"/>
      <c r="AF185" s="124"/>
      <c r="AG185" s="124"/>
      <c r="AH185" s="123"/>
      <c r="AI185" s="123"/>
      <c r="AJ185" s="123"/>
      <c r="AK185" s="123"/>
      <c r="AL185" s="123"/>
      <c r="AM185" s="123"/>
      <c r="AN185" s="123"/>
      <c r="AO185" s="125"/>
      <c r="AP185" s="126"/>
      <c r="AQ185" s="125"/>
      <c r="AR185" s="127"/>
      <c r="AS185" s="83"/>
      <c r="AT185" s="83"/>
      <c r="AU185" s="83"/>
      <c r="AV185" s="130"/>
    </row>
    <row r="186" spans="3:48" s="129" customFormat="1" ht="14">
      <c r="C186" s="83"/>
      <c r="D186" s="122"/>
      <c r="E186" s="122"/>
      <c r="F186" s="122"/>
      <c r="G186" s="122"/>
      <c r="H186" s="122"/>
      <c r="I186" s="122"/>
      <c r="J186" s="122"/>
      <c r="K186" s="122"/>
      <c r="L186" s="122"/>
      <c r="M186" s="122"/>
      <c r="N186" s="122"/>
      <c r="O186" s="122"/>
      <c r="P186" s="122"/>
      <c r="Q186" s="122"/>
      <c r="R186" s="122"/>
      <c r="S186" s="122"/>
      <c r="T186" s="122"/>
      <c r="U186" s="122"/>
      <c r="V186" s="122"/>
      <c r="W186" s="122"/>
      <c r="X186" s="122"/>
      <c r="Y186" s="122"/>
      <c r="Z186" s="122"/>
      <c r="AA186" s="122"/>
      <c r="AB186" s="123"/>
      <c r="AC186" s="124"/>
      <c r="AD186" s="123"/>
      <c r="AE186" s="124"/>
      <c r="AF186" s="124"/>
      <c r="AG186" s="124"/>
      <c r="AH186" s="123"/>
      <c r="AI186" s="123"/>
      <c r="AJ186" s="123"/>
      <c r="AK186" s="123"/>
      <c r="AL186" s="123"/>
      <c r="AM186" s="123"/>
      <c r="AN186" s="123"/>
      <c r="AO186" s="125"/>
      <c r="AP186" s="126"/>
      <c r="AQ186" s="125"/>
      <c r="AR186" s="127"/>
      <c r="AS186" s="83"/>
      <c r="AT186" s="83"/>
      <c r="AU186" s="83"/>
      <c r="AV186" s="130"/>
    </row>
    <row r="187" spans="3:48" s="129" customFormat="1" ht="14">
      <c r="C187" s="83"/>
      <c r="D187" s="122"/>
      <c r="E187" s="122"/>
      <c r="F187" s="122"/>
      <c r="G187" s="122"/>
      <c r="H187" s="122"/>
      <c r="I187" s="122"/>
      <c r="J187" s="122"/>
      <c r="K187" s="122"/>
      <c r="L187" s="122"/>
      <c r="M187" s="122"/>
      <c r="N187" s="122"/>
      <c r="O187" s="122"/>
      <c r="P187" s="122"/>
      <c r="Q187" s="122"/>
      <c r="R187" s="122"/>
      <c r="S187" s="122"/>
      <c r="T187" s="122"/>
      <c r="U187" s="122"/>
      <c r="V187" s="122"/>
      <c r="W187" s="122"/>
      <c r="X187" s="122"/>
      <c r="Y187" s="122"/>
      <c r="Z187" s="122"/>
      <c r="AA187" s="122"/>
      <c r="AB187" s="123"/>
      <c r="AC187" s="124"/>
      <c r="AD187" s="123"/>
      <c r="AE187" s="124"/>
      <c r="AF187" s="124"/>
      <c r="AG187" s="124"/>
      <c r="AH187" s="123"/>
      <c r="AI187" s="123"/>
      <c r="AJ187" s="123"/>
      <c r="AK187" s="123"/>
      <c r="AL187" s="123"/>
      <c r="AM187" s="123"/>
      <c r="AN187" s="123"/>
      <c r="AO187" s="125"/>
      <c r="AP187" s="126"/>
      <c r="AQ187" s="125"/>
      <c r="AR187" s="127"/>
      <c r="AS187" s="83"/>
      <c r="AT187" s="83"/>
      <c r="AU187" s="83"/>
      <c r="AV187" s="130"/>
    </row>
    <row r="188" spans="3:48" s="129" customFormat="1" ht="14">
      <c r="C188" s="83"/>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2"/>
      <c r="Z188" s="122"/>
      <c r="AA188" s="122"/>
      <c r="AB188" s="123"/>
      <c r="AC188" s="124"/>
      <c r="AD188" s="123"/>
      <c r="AE188" s="124"/>
      <c r="AF188" s="124"/>
      <c r="AG188" s="124"/>
      <c r="AH188" s="123"/>
      <c r="AI188" s="123"/>
      <c r="AJ188" s="123"/>
      <c r="AK188" s="123"/>
      <c r="AL188" s="123"/>
      <c r="AM188" s="123"/>
      <c r="AN188" s="123"/>
      <c r="AO188" s="125"/>
      <c r="AP188" s="126"/>
      <c r="AQ188" s="125"/>
      <c r="AR188" s="127"/>
      <c r="AS188" s="83"/>
      <c r="AT188" s="83"/>
      <c r="AU188" s="83"/>
      <c r="AV188" s="130"/>
    </row>
    <row r="189" spans="3:48" s="129" customFormat="1" ht="14">
      <c r="C189" s="83"/>
      <c r="D189" s="122"/>
      <c r="E189" s="122"/>
      <c r="F189" s="122"/>
      <c r="G189" s="122"/>
      <c r="H189" s="122"/>
      <c r="I189" s="122"/>
      <c r="J189" s="122"/>
      <c r="K189" s="122"/>
      <c r="L189" s="122"/>
      <c r="M189" s="122"/>
      <c r="N189" s="122"/>
      <c r="O189" s="122"/>
      <c r="P189" s="122"/>
      <c r="Q189" s="122"/>
      <c r="R189" s="122"/>
      <c r="S189" s="122"/>
      <c r="T189" s="122"/>
      <c r="U189" s="122"/>
      <c r="V189" s="122"/>
      <c r="W189" s="122"/>
      <c r="X189" s="122"/>
      <c r="Y189" s="122"/>
      <c r="Z189" s="122"/>
      <c r="AA189" s="122"/>
      <c r="AB189" s="123"/>
      <c r="AC189" s="124"/>
      <c r="AD189" s="123"/>
      <c r="AE189" s="124"/>
      <c r="AF189" s="124"/>
      <c r="AG189" s="124"/>
      <c r="AH189" s="123"/>
      <c r="AI189" s="123"/>
      <c r="AJ189" s="123"/>
      <c r="AK189" s="123"/>
      <c r="AL189" s="123"/>
      <c r="AM189" s="123"/>
      <c r="AN189" s="123"/>
      <c r="AO189" s="125"/>
      <c r="AP189" s="126"/>
      <c r="AQ189" s="125"/>
      <c r="AR189" s="127"/>
      <c r="AS189" s="83"/>
      <c r="AT189" s="83"/>
      <c r="AU189" s="83"/>
      <c r="AV189" s="130"/>
    </row>
    <row r="190" spans="3:48" s="129" customFormat="1" ht="14">
      <c r="C190" s="83"/>
      <c r="D190" s="122"/>
      <c r="E190" s="122"/>
      <c r="F190" s="122"/>
      <c r="G190" s="122"/>
      <c r="H190" s="122"/>
      <c r="I190" s="122"/>
      <c r="J190" s="122"/>
      <c r="K190" s="122"/>
      <c r="L190" s="122"/>
      <c r="M190" s="122"/>
      <c r="N190" s="122"/>
      <c r="O190" s="122"/>
      <c r="P190" s="122"/>
      <c r="Q190" s="122"/>
      <c r="R190" s="122"/>
      <c r="S190" s="122"/>
      <c r="T190" s="122"/>
      <c r="U190" s="122"/>
      <c r="V190" s="122"/>
      <c r="W190" s="122"/>
      <c r="X190" s="122"/>
      <c r="Y190" s="122"/>
      <c r="Z190" s="122"/>
      <c r="AA190" s="122"/>
      <c r="AB190" s="123"/>
      <c r="AC190" s="124"/>
      <c r="AD190" s="123"/>
      <c r="AE190" s="124"/>
      <c r="AF190" s="124"/>
      <c r="AG190" s="124"/>
      <c r="AH190" s="123"/>
      <c r="AI190" s="123"/>
      <c r="AJ190" s="123"/>
      <c r="AK190" s="123"/>
      <c r="AL190" s="123"/>
      <c r="AM190" s="123"/>
      <c r="AN190" s="123"/>
      <c r="AO190" s="125"/>
      <c r="AP190" s="126"/>
      <c r="AQ190" s="125"/>
      <c r="AR190" s="127"/>
      <c r="AS190" s="83"/>
      <c r="AT190" s="83"/>
      <c r="AU190" s="83"/>
      <c r="AV190" s="130"/>
    </row>
    <row r="191" spans="3:48" s="129" customFormat="1" ht="14">
      <c r="C191" s="83"/>
      <c r="D191" s="122"/>
      <c r="E191" s="122"/>
      <c r="F191" s="122"/>
      <c r="G191" s="122"/>
      <c r="H191" s="122"/>
      <c r="I191" s="122"/>
      <c r="J191" s="122"/>
      <c r="K191" s="122"/>
      <c r="L191" s="122"/>
      <c r="M191" s="122"/>
      <c r="N191" s="122"/>
      <c r="O191" s="122"/>
      <c r="P191" s="122"/>
      <c r="Q191" s="122"/>
      <c r="R191" s="122"/>
      <c r="S191" s="122"/>
      <c r="T191" s="122"/>
      <c r="U191" s="122"/>
      <c r="V191" s="122"/>
      <c r="W191" s="122"/>
      <c r="X191" s="122"/>
      <c r="Y191" s="122"/>
      <c r="Z191" s="122"/>
      <c r="AA191" s="122"/>
      <c r="AB191" s="123"/>
      <c r="AC191" s="124"/>
      <c r="AD191" s="123"/>
      <c r="AE191" s="124"/>
      <c r="AF191" s="124"/>
      <c r="AG191" s="124"/>
      <c r="AH191" s="123"/>
      <c r="AI191" s="123"/>
      <c r="AJ191" s="123"/>
      <c r="AK191" s="123"/>
      <c r="AL191" s="123"/>
      <c r="AM191" s="123"/>
      <c r="AN191" s="123"/>
      <c r="AO191" s="125"/>
      <c r="AP191" s="126"/>
      <c r="AQ191" s="125"/>
      <c r="AR191" s="127"/>
      <c r="AS191" s="83"/>
      <c r="AT191" s="83"/>
      <c r="AU191" s="83"/>
      <c r="AV191" s="130"/>
    </row>
    <row r="192" spans="3:48" s="129" customFormat="1" ht="14">
      <c r="C192" s="83"/>
      <c r="D192" s="122"/>
      <c r="E192" s="122"/>
      <c r="F192" s="122"/>
      <c r="G192" s="122"/>
      <c r="H192" s="122"/>
      <c r="I192" s="122"/>
      <c r="J192" s="122"/>
      <c r="K192" s="122"/>
      <c r="L192" s="122"/>
      <c r="M192" s="122"/>
      <c r="N192" s="122"/>
      <c r="O192" s="122"/>
      <c r="P192" s="122"/>
      <c r="Q192" s="122"/>
      <c r="R192" s="122"/>
      <c r="S192" s="122"/>
      <c r="T192" s="122"/>
      <c r="U192" s="122"/>
      <c r="V192" s="122"/>
      <c r="W192" s="122"/>
      <c r="X192" s="122"/>
      <c r="Y192" s="122"/>
      <c r="Z192" s="122"/>
      <c r="AA192" s="122"/>
      <c r="AB192" s="123"/>
      <c r="AC192" s="124"/>
      <c r="AD192" s="123"/>
      <c r="AE192" s="124"/>
      <c r="AF192" s="124"/>
      <c r="AG192" s="124"/>
      <c r="AH192" s="123"/>
      <c r="AI192" s="123"/>
      <c r="AJ192" s="123"/>
      <c r="AK192" s="123"/>
      <c r="AL192" s="123"/>
      <c r="AM192" s="123"/>
      <c r="AN192" s="123"/>
      <c r="AO192" s="125"/>
      <c r="AP192" s="126"/>
      <c r="AQ192" s="125"/>
      <c r="AR192" s="127"/>
      <c r="AS192" s="83"/>
      <c r="AT192" s="83"/>
      <c r="AU192" s="83"/>
      <c r="AV192" s="130"/>
    </row>
    <row r="193" spans="3:48" s="129" customFormat="1" ht="14">
      <c r="C193" s="83"/>
      <c r="D193" s="122"/>
      <c r="E193" s="122"/>
      <c r="F193" s="122"/>
      <c r="G193" s="122"/>
      <c r="H193" s="122"/>
      <c r="I193" s="122"/>
      <c r="J193" s="122"/>
      <c r="K193" s="122"/>
      <c r="L193" s="122"/>
      <c r="M193" s="122"/>
      <c r="N193" s="122"/>
      <c r="O193" s="122"/>
      <c r="P193" s="122"/>
      <c r="Q193" s="122"/>
      <c r="R193" s="122"/>
      <c r="S193" s="122"/>
      <c r="T193" s="122"/>
      <c r="U193" s="122"/>
      <c r="V193" s="122"/>
      <c r="W193" s="122"/>
      <c r="X193" s="122"/>
      <c r="Y193" s="122"/>
      <c r="Z193" s="122"/>
      <c r="AA193" s="122"/>
      <c r="AB193" s="123"/>
      <c r="AC193" s="124"/>
      <c r="AD193" s="123"/>
      <c r="AE193" s="124"/>
      <c r="AF193" s="124"/>
      <c r="AG193" s="124"/>
      <c r="AH193" s="123"/>
      <c r="AI193" s="123"/>
      <c r="AJ193" s="123"/>
      <c r="AK193" s="123"/>
      <c r="AL193" s="123"/>
      <c r="AM193" s="123"/>
      <c r="AN193" s="123"/>
      <c r="AO193" s="125"/>
      <c r="AP193" s="126"/>
      <c r="AQ193" s="125"/>
      <c r="AR193" s="127"/>
      <c r="AS193" s="83"/>
      <c r="AT193" s="83"/>
      <c r="AU193" s="83"/>
      <c r="AV193" s="130"/>
    </row>
    <row r="194" spans="3:48" s="129" customFormat="1" ht="14">
      <c r="C194" s="83"/>
      <c r="D194" s="122"/>
      <c r="E194" s="122"/>
      <c r="F194" s="122"/>
      <c r="G194" s="122"/>
      <c r="H194" s="122"/>
      <c r="I194" s="122"/>
      <c r="J194" s="122"/>
      <c r="K194" s="122"/>
      <c r="L194" s="122"/>
      <c r="M194" s="122"/>
      <c r="N194" s="122"/>
      <c r="O194" s="122"/>
      <c r="P194" s="122"/>
      <c r="Q194" s="122"/>
      <c r="R194" s="122"/>
      <c r="S194" s="122"/>
      <c r="T194" s="122"/>
      <c r="U194" s="122"/>
      <c r="V194" s="122"/>
      <c r="W194" s="122"/>
      <c r="X194" s="122"/>
      <c r="Y194" s="122"/>
      <c r="Z194" s="122"/>
      <c r="AA194" s="122"/>
      <c r="AB194" s="123"/>
      <c r="AC194" s="124"/>
      <c r="AD194" s="123"/>
      <c r="AE194" s="124"/>
      <c r="AF194" s="124"/>
      <c r="AG194" s="124"/>
      <c r="AH194" s="123"/>
      <c r="AI194" s="123"/>
      <c r="AJ194" s="123"/>
      <c r="AK194" s="123"/>
      <c r="AL194" s="123"/>
      <c r="AM194" s="123"/>
      <c r="AN194" s="123"/>
      <c r="AO194" s="125"/>
      <c r="AP194" s="126"/>
      <c r="AQ194" s="125"/>
      <c r="AR194" s="127"/>
      <c r="AS194" s="83"/>
      <c r="AT194" s="83"/>
      <c r="AU194" s="83"/>
      <c r="AV194" s="130"/>
    </row>
    <row r="195" spans="3:48" s="129" customFormat="1" ht="14">
      <c r="C195" s="83"/>
      <c r="D195" s="122"/>
      <c r="E195" s="122"/>
      <c r="F195" s="122"/>
      <c r="G195" s="122"/>
      <c r="H195" s="122"/>
      <c r="I195" s="122"/>
      <c r="J195" s="122"/>
      <c r="K195" s="122"/>
      <c r="L195" s="122"/>
      <c r="M195" s="122"/>
      <c r="N195" s="122"/>
      <c r="O195" s="122"/>
      <c r="P195" s="122"/>
      <c r="Q195" s="122"/>
      <c r="R195" s="122"/>
      <c r="S195" s="122"/>
      <c r="T195" s="122"/>
      <c r="U195" s="122"/>
      <c r="V195" s="122"/>
      <c r="W195" s="122"/>
      <c r="X195" s="122"/>
      <c r="Y195" s="122"/>
      <c r="Z195" s="122"/>
      <c r="AA195" s="122"/>
      <c r="AB195" s="123"/>
      <c r="AC195" s="124"/>
      <c r="AD195" s="123"/>
      <c r="AE195" s="124"/>
      <c r="AF195" s="124"/>
      <c r="AG195" s="124"/>
      <c r="AH195" s="123"/>
      <c r="AI195" s="123"/>
      <c r="AJ195" s="123"/>
      <c r="AK195" s="123"/>
      <c r="AL195" s="123"/>
      <c r="AM195" s="123"/>
      <c r="AN195" s="123"/>
      <c r="AO195" s="125"/>
      <c r="AP195" s="126"/>
      <c r="AQ195" s="125"/>
      <c r="AR195" s="127"/>
      <c r="AS195" s="83"/>
      <c r="AT195" s="83"/>
      <c r="AU195" s="83"/>
      <c r="AV195" s="130"/>
    </row>
    <row r="196" spans="3:48" s="129" customFormat="1" ht="14">
      <c r="C196" s="83"/>
      <c r="D196" s="122"/>
      <c r="E196" s="122"/>
      <c r="F196" s="122"/>
      <c r="G196" s="122"/>
      <c r="H196" s="122"/>
      <c r="I196" s="122"/>
      <c r="J196" s="122"/>
      <c r="K196" s="122"/>
      <c r="L196" s="122"/>
      <c r="M196" s="122"/>
      <c r="N196" s="122"/>
      <c r="O196" s="122"/>
      <c r="P196" s="122"/>
      <c r="Q196" s="122"/>
      <c r="R196" s="122"/>
      <c r="S196" s="122"/>
      <c r="T196" s="122"/>
      <c r="U196" s="122"/>
      <c r="V196" s="122"/>
      <c r="W196" s="122"/>
      <c r="X196" s="122"/>
      <c r="Y196" s="122"/>
      <c r="Z196" s="122"/>
      <c r="AA196" s="122"/>
      <c r="AB196" s="123"/>
      <c r="AC196" s="124"/>
      <c r="AD196" s="123"/>
      <c r="AE196" s="124"/>
      <c r="AF196" s="124"/>
      <c r="AG196" s="124"/>
      <c r="AH196" s="123"/>
      <c r="AI196" s="123"/>
      <c r="AJ196" s="123"/>
      <c r="AK196" s="123"/>
      <c r="AL196" s="123"/>
      <c r="AM196" s="123"/>
      <c r="AN196" s="123"/>
      <c r="AO196" s="125"/>
      <c r="AP196" s="126"/>
      <c r="AQ196" s="125"/>
      <c r="AR196" s="127"/>
      <c r="AS196" s="83"/>
      <c r="AT196" s="83"/>
      <c r="AU196" s="83"/>
      <c r="AV196" s="130"/>
    </row>
    <row r="197" spans="3:48" s="129" customFormat="1" ht="14">
      <c r="C197" s="83"/>
      <c r="D197" s="122"/>
      <c r="E197" s="122"/>
      <c r="F197" s="122"/>
      <c r="G197" s="122"/>
      <c r="H197" s="122"/>
      <c r="I197" s="122"/>
      <c r="J197" s="122"/>
      <c r="K197" s="122"/>
      <c r="L197" s="122"/>
      <c r="M197" s="122"/>
      <c r="N197" s="122"/>
      <c r="O197" s="122"/>
      <c r="P197" s="122"/>
      <c r="Q197" s="122"/>
      <c r="R197" s="122"/>
      <c r="S197" s="122"/>
      <c r="T197" s="122"/>
      <c r="U197" s="122"/>
      <c r="V197" s="122"/>
      <c r="W197" s="122"/>
      <c r="X197" s="122"/>
      <c r="Y197" s="122"/>
      <c r="Z197" s="122"/>
      <c r="AA197" s="122"/>
      <c r="AB197" s="123"/>
      <c r="AC197" s="124"/>
      <c r="AD197" s="123"/>
      <c r="AE197" s="124"/>
      <c r="AF197" s="124"/>
      <c r="AG197" s="124"/>
      <c r="AH197" s="123"/>
      <c r="AI197" s="123"/>
      <c r="AJ197" s="123"/>
      <c r="AK197" s="123"/>
      <c r="AL197" s="123"/>
      <c r="AM197" s="123"/>
      <c r="AN197" s="123"/>
      <c r="AO197" s="125"/>
      <c r="AP197" s="126"/>
      <c r="AQ197" s="125"/>
      <c r="AR197" s="127"/>
      <c r="AS197" s="83"/>
      <c r="AT197" s="83"/>
      <c r="AU197" s="83"/>
      <c r="AV197" s="130"/>
    </row>
    <row r="198" spans="3:48" s="129" customFormat="1" ht="14">
      <c r="C198" s="83"/>
      <c r="D198" s="122"/>
      <c r="E198" s="122"/>
      <c r="F198" s="122"/>
      <c r="G198" s="122"/>
      <c r="H198" s="122"/>
      <c r="I198" s="122"/>
      <c r="J198" s="122"/>
      <c r="K198" s="122"/>
      <c r="L198" s="122"/>
      <c r="M198" s="122"/>
      <c r="N198" s="122"/>
      <c r="O198" s="122"/>
      <c r="P198" s="122"/>
      <c r="Q198" s="122"/>
      <c r="R198" s="122"/>
      <c r="S198" s="122"/>
      <c r="T198" s="122"/>
      <c r="U198" s="122"/>
      <c r="V198" s="122"/>
      <c r="W198" s="122"/>
      <c r="X198" s="122"/>
      <c r="Y198" s="122"/>
      <c r="Z198" s="122"/>
      <c r="AA198" s="122"/>
      <c r="AB198" s="123"/>
      <c r="AC198" s="124"/>
      <c r="AD198" s="123"/>
      <c r="AE198" s="124"/>
      <c r="AF198" s="124"/>
      <c r="AG198" s="124"/>
      <c r="AH198" s="123"/>
      <c r="AI198" s="123"/>
      <c r="AJ198" s="123"/>
      <c r="AK198" s="123"/>
      <c r="AL198" s="123"/>
      <c r="AM198" s="123"/>
      <c r="AN198" s="123"/>
      <c r="AO198" s="125"/>
      <c r="AP198" s="126"/>
      <c r="AQ198" s="125"/>
      <c r="AR198" s="127"/>
      <c r="AS198" s="83"/>
      <c r="AT198" s="83"/>
      <c r="AU198" s="83"/>
      <c r="AV198" s="130"/>
    </row>
    <row r="199" spans="3:48" s="129" customFormat="1" ht="14">
      <c r="C199" s="83"/>
      <c r="D199" s="122"/>
      <c r="E199" s="122"/>
      <c r="F199" s="122"/>
      <c r="G199" s="122"/>
      <c r="H199" s="122"/>
      <c r="I199" s="122"/>
      <c r="J199" s="122"/>
      <c r="K199" s="122"/>
      <c r="L199" s="122"/>
      <c r="M199" s="122"/>
      <c r="N199" s="122"/>
      <c r="O199" s="122"/>
      <c r="P199" s="122"/>
      <c r="Q199" s="122"/>
      <c r="R199" s="122"/>
      <c r="S199" s="122"/>
      <c r="T199" s="122"/>
      <c r="U199" s="122"/>
      <c r="V199" s="122"/>
      <c r="W199" s="122"/>
      <c r="X199" s="122"/>
      <c r="Y199" s="122"/>
      <c r="Z199" s="122"/>
      <c r="AA199" s="122"/>
      <c r="AB199" s="123"/>
      <c r="AC199" s="124"/>
      <c r="AD199" s="123"/>
      <c r="AE199" s="124"/>
      <c r="AF199" s="124"/>
      <c r="AG199" s="124"/>
      <c r="AH199" s="123"/>
      <c r="AI199" s="123"/>
      <c r="AJ199" s="123"/>
      <c r="AK199" s="123"/>
      <c r="AL199" s="123"/>
      <c r="AM199" s="123"/>
      <c r="AN199" s="123"/>
      <c r="AO199" s="125"/>
      <c r="AP199" s="126"/>
      <c r="AQ199" s="125"/>
      <c r="AR199" s="127"/>
      <c r="AS199" s="83"/>
      <c r="AT199" s="83"/>
      <c r="AU199" s="83"/>
      <c r="AV199" s="130"/>
    </row>
    <row r="200" spans="3:48" s="129" customFormat="1" ht="14">
      <c r="C200" s="83"/>
      <c r="D200" s="122"/>
      <c r="E200" s="122"/>
      <c r="F200" s="122"/>
      <c r="G200" s="122"/>
      <c r="H200" s="122"/>
      <c r="I200" s="122"/>
      <c r="J200" s="122"/>
      <c r="K200" s="122"/>
      <c r="L200" s="122"/>
      <c r="M200" s="122"/>
      <c r="N200" s="122"/>
      <c r="O200" s="122"/>
      <c r="P200" s="122"/>
      <c r="Q200" s="122"/>
      <c r="R200" s="122"/>
      <c r="S200" s="122"/>
      <c r="T200" s="122"/>
      <c r="U200" s="122"/>
      <c r="V200" s="122"/>
      <c r="W200" s="122"/>
      <c r="X200" s="122"/>
      <c r="Y200" s="122"/>
      <c r="Z200" s="122"/>
      <c r="AA200" s="122"/>
      <c r="AB200" s="123"/>
      <c r="AC200" s="124"/>
      <c r="AD200" s="123"/>
      <c r="AE200" s="124"/>
      <c r="AF200" s="124"/>
      <c r="AG200" s="124"/>
      <c r="AH200" s="123"/>
      <c r="AI200" s="123"/>
      <c r="AJ200" s="123"/>
      <c r="AK200" s="123"/>
      <c r="AL200" s="123"/>
      <c r="AM200" s="123"/>
      <c r="AN200" s="123"/>
      <c r="AO200" s="125"/>
      <c r="AP200" s="126"/>
      <c r="AQ200" s="125"/>
      <c r="AR200" s="127"/>
      <c r="AS200" s="83"/>
      <c r="AT200" s="83"/>
      <c r="AU200" s="83"/>
      <c r="AV200" s="130"/>
    </row>
    <row r="201" spans="3:48" s="129" customFormat="1" ht="14">
      <c r="C201" s="83"/>
      <c r="D201" s="122"/>
      <c r="E201" s="122"/>
      <c r="F201" s="122"/>
      <c r="G201" s="122"/>
      <c r="H201" s="122"/>
      <c r="I201" s="122"/>
      <c r="J201" s="122"/>
      <c r="K201" s="122"/>
      <c r="L201" s="122"/>
      <c r="M201" s="122"/>
      <c r="N201" s="122"/>
      <c r="O201" s="122"/>
      <c r="P201" s="122"/>
      <c r="Q201" s="122"/>
      <c r="R201" s="122"/>
      <c r="S201" s="122"/>
      <c r="T201" s="122"/>
      <c r="U201" s="122"/>
      <c r="V201" s="122"/>
      <c r="W201" s="122"/>
      <c r="X201" s="122"/>
      <c r="Y201" s="122"/>
      <c r="Z201" s="122"/>
      <c r="AA201" s="122"/>
      <c r="AB201" s="123"/>
      <c r="AC201" s="124"/>
      <c r="AD201" s="123"/>
      <c r="AE201" s="124"/>
      <c r="AF201" s="124"/>
      <c r="AG201" s="124"/>
      <c r="AH201" s="123"/>
      <c r="AI201" s="123"/>
      <c r="AJ201" s="123"/>
      <c r="AK201" s="123"/>
      <c r="AL201" s="123"/>
      <c r="AM201" s="123"/>
      <c r="AN201" s="123"/>
      <c r="AO201" s="125"/>
      <c r="AP201" s="126"/>
      <c r="AQ201" s="125"/>
      <c r="AR201" s="127"/>
      <c r="AS201" s="83"/>
      <c r="AT201" s="83"/>
      <c r="AU201" s="83"/>
      <c r="AV201" s="130"/>
    </row>
    <row r="202" spans="3:48" s="129" customFormat="1" ht="14">
      <c r="C202" s="83"/>
      <c r="D202" s="122"/>
      <c r="E202" s="122"/>
      <c r="F202" s="122"/>
      <c r="G202" s="122"/>
      <c r="H202" s="122"/>
      <c r="I202" s="122"/>
      <c r="J202" s="122"/>
      <c r="K202" s="122"/>
      <c r="L202" s="122"/>
      <c r="M202" s="122"/>
      <c r="N202" s="122"/>
      <c r="O202" s="122"/>
      <c r="P202" s="122"/>
      <c r="Q202" s="122"/>
      <c r="R202" s="122"/>
      <c r="S202" s="122"/>
      <c r="T202" s="122"/>
      <c r="U202" s="122"/>
      <c r="V202" s="122"/>
      <c r="W202" s="122"/>
      <c r="X202" s="122"/>
      <c r="Y202" s="122"/>
      <c r="Z202" s="122"/>
      <c r="AA202" s="122"/>
      <c r="AB202" s="123"/>
      <c r="AC202" s="124"/>
      <c r="AD202" s="123"/>
      <c r="AE202" s="124"/>
      <c r="AF202" s="124"/>
      <c r="AG202" s="124"/>
      <c r="AH202" s="123"/>
      <c r="AI202" s="123"/>
      <c r="AJ202" s="123"/>
      <c r="AK202" s="123"/>
      <c r="AL202" s="123"/>
      <c r="AM202" s="123"/>
      <c r="AN202" s="123"/>
      <c r="AO202" s="125"/>
      <c r="AP202" s="126"/>
      <c r="AQ202" s="125"/>
      <c r="AR202" s="127"/>
      <c r="AS202" s="83"/>
      <c r="AT202" s="83"/>
      <c r="AU202" s="83"/>
      <c r="AV202" s="130"/>
    </row>
    <row r="203" spans="3:48" s="129" customFormat="1" ht="14">
      <c r="C203" s="83"/>
      <c r="D203" s="122"/>
      <c r="E203" s="122"/>
      <c r="F203" s="122"/>
      <c r="G203" s="122"/>
      <c r="H203" s="122"/>
      <c r="I203" s="122"/>
      <c r="J203" s="122"/>
      <c r="K203" s="122"/>
      <c r="L203" s="122"/>
      <c r="M203" s="122"/>
      <c r="N203" s="122"/>
      <c r="O203" s="122"/>
      <c r="P203" s="122"/>
      <c r="Q203" s="122"/>
      <c r="R203" s="122"/>
      <c r="S203" s="122"/>
      <c r="T203" s="122"/>
      <c r="U203" s="122"/>
      <c r="V203" s="122"/>
      <c r="W203" s="122"/>
      <c r="X203" s="122"/>
      <c r="Y203" s="122"/>
      <c r="Z203" s="122"/>
      <c r="AA203" s="122"/>
      <c r="AB203" s="123"/>
      <c r="AC203" s="124"/>
      <c r="AD203" s="123"/>
      <c r="AE203" s="124"/>
      <c r="AF203" s="124"/>
      <c r="AG203" s="124"/>
      <c r="AH203" s="123"/>
      <c r="AI203" s="123"/>
      <c r="AJ203" s="123"/>
      <c r="AK203" s="123"/>
      <c r="AL203" s="123"/>
      <c r="AM203" s="123"/>
      <c r="AN203" s="123"/>
      <c r="AO203" s="125"/>
      <c r="AP203" s="126"/>
      <c r="AQ203" s="125"/>
      <c r="AR203" s="127"/>
      <c r="AS203" s="83"/>
      <c r="AT203" s="83"/>
      <c r="AU203" s="83"/>
      <c r="AV203" s="130"/>
    </row>
    <row r="204" spans="3:48" s="129" customFormat="1" ht="14">
      <c r="C204" s="83"/>
      <c r="D204" s="122"/>
      <c r="E204" s="122"/>
      <c r="F204" s="122"/>
      <c r="G204" s="122"/>
      <c r="H204" s="122"/>
      <c r="I204" s="122"/>
      <c r="J204" s="122"/>
      <c r="K204" s="122"/>
      <c r="L204" s="122"/>
      <c r="M204" s="122"/>
      <c r="N204" s="122"/>
      <c r="O204" s="122"/>
      <c r="P204" s="122"/>
      <c r="Q204" s="122"/>
      <c r="R204" s="122"/>
      <c r="S204" s="122"/>
      <c r="T204" s="122"/>
      <c r="U204" s="122"/>
      <c r="V204" s="122"/>
      <c r="W204" s="122"/>
      <c r="X204" s="122"/>
      <c r="Y204" s="122"/>
      <c r="Z204" s="122"/>
      <c r="AA204" s="122"/>
      <c r="AB204" s="123"/>
      <c r="AC204" s="124"/>
      <c r="AD204" s="123"/>
      <c r="AE204" s="124"/>
      <c r="AF204" s="124"/>
      <c r="AG204" s="124"/>
      <c r="AH204" s="123"/>
      <c r="AI204" s="123"/>
      <c r="AJ204" s="123"/>
      <c r="AK204" s="123"/>
      <c r="AL204" s="123"/>
      <c r="AM204" s="123"/>
      <c r="AN204" s="123"/>
      <c r="AO204" s="125"/>
      <c r="AP204" s="126"/>
      <c r="AQ204" s="125"/>
      <c r="AR204" s="127"/>
      <c r="AS204" s="83"/>
      <c r="AT204" s="83"/>
      <c r="AU204" s="83"/>
      <c r="AV204" s="130"/>
    </row>
    <row r="205" spans="3:48" s="129" customFormat="1" ht="14">
      <c r="C205" s="83"/>
      <c r="D205" s="122"/>
      <c r="E205" s="122"/>
      <c r="F205" s="122"/>
      <c r="G205" s="122"/>
      <c r="H205" s="122"/>
      <c r="I205" s="122"/>
      <c r="J205" s="122"/>
      <c r="K205" s="122"/>
      <c r="L205" s="122"/>
      <c r="M205" s="122"/>
      <c r="N205" s="122"/>
      <c r="O205" s="122"/>
      <c r="P205" s="122"/>
      <c r="Q205" s="122"/>
      <c r="R205" s="122"/>
      <c r="S205" s="122"/>
      <c r="T205" s="122"/>
      <c r="U205" s="122"/>
      <c r="V205" s="122"/>
      <c r="W205" s="122"/>
      <c r="X205" s="122"/>
      <c r="Y205" s="122"/>
      <c r="Z205" s="122"/>
      <c r="AA205" s="122"/>
      <c r="AB205" s="123"/>
      <c r="AC205" s="124"/>
      <c r="AD205" s="123"/>
      <c r="AE205" s="124"/>
      <c r="AF205" s="124"/>
      <c r="AG205" s="124"/>
      <c r="AH205" s="123"/>
      <c r="AI205" s="123"/>
      <c r="AJ205" s="123"/>
      <c r="AK205" s="123"/>
      <c r="AL205" s="123"/>
      <c r="AM205" s="123"/>
      <c r="AN205" s="123"/>
      <c r="AO205" s="125"/>
      <c r="AP205" s="126"/>
      <c r="AQ205" s="125"/>
      <c r="AR205" s="127"/>
      <c r="AS205" s="83"/>
      <c r="AT205" s="83"/>
      <c r="AU205" s="83"/>
      <c r="AV205" s="130"/>
    </row>
    <row r="206" spans="3:48" s="129" customFormat="1" ht="14">
      <c r="C206" s="83"/>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2"/>
      <c r="AA206" s="122"/>
      <c r="AB206" s="123"/>
      <c r="AC206" s="124"/>
      <c r="AD206" s="123"/>
      <c r="AE206" s="124"/>
      <c r="AF206" s="124"/>
      <c r="AG206" s="124"/>
      <c r="AH206" s="123"/>
      <c r="AI206" s="123"/>
      <c r="AJ206" s="123"/>
      <c r="AK206" s="123"/>
      <c r="AL206" s="123"/>
      <c r="AM206" s="123"/>
      <c r="AN206" s="123"/>
      <c r="AO206" s="125"/>
      <c r="AP206" s="126"/>
      <c r="AQ206" s="125"/>
      <c r="AR206" s="127"/>
      <c r="AS206" s="83"/>
      <c r="AT206" s="83"/>
      <c r="AU206" s="83"/>
      <c r="AV206" s="130"/>
    </row>
    <row r="207" spans="3:48" s="129" customFormat="1" ht="14">
      <c r="C207" s="83"/>
      <c r="D207" s="122"/>
      <c r="E207" s="122"/>
      <c r="F207" s="122"/>
      <c r="G207" s="122"/>
      <c r="H207" s="122"/>
      <c r="I207" s="122"/>
      <c r="J207" s="122"/>
      <c r="K207" s="122"/>
      <c r="L207" s="122"/>
      <c r="M207" s="122"/>
      <c r="N207" s="122"/>
      <c r="O207" s="122"/>
      <c r="P207" s="122"/>
      <c r="Q207" s="122"/>
      <c r="R207" s="122"/>
      <c r="S207" s="122"/>
      <c r="T207" s="122"/>
      <c r="U207" s="122"/>
      <c r="V207" s="122"/>
      <c r="W207" s="122"/>
      <c r="X207" s="122"/>
      <c r="Y207" s="122"/>
      <c r="Z207" s="122"/>
      <c r="AA207" s="122"/>
      <c r="AB207" s="123"/>
      <c r="AC207" s="124"/>
      <c r="AD207" s="123"/>
      <c r="AE207" s="124"/>
      <c r="AF207" s="124"/>
      <c r="AG207" s="124"/>
      <c r="AH207" s="123"/>
      <c r="AI207" s="123"/>
      <c r="AJ207" s="123"/>
      <c r="AK207" s="123"/>
      <c r="AL207" s="123"/>
      <c r="AM207" s="123"/>
      <c r="AN207" s="123"/>
      <c r="AO207" s="125"/>
      <c r="AP207" s="126"/>
      <c r="AQ207" s="125"/>
      <c r="AR207" s="127"/>
      <c r="AS207" s="83"/>
      <c r="AT207" s="83"/>
      <c r="AU207" s="83"/>
      <c r="AV207" s="130"/>
    </row>
    <row r="208" spans="3:48" s="129" customFormat="1" ht="14">
      <c r="C208" s="83"/>
      <c r="D208" s="122"/>
      <c r="E208" s="122"/>
      <c r="F208" s="122"/>
      <c r="G208" s="122"/>
      <c r="H208" s="122"/>
      <c r="I208" s="122"/>
      <c r="J208" s="122"/>
      <c r="K208" s="122"/>
      <c r="L208" s="122"/>
      <c r="M208" s="122"/>
      <c r="N208" s="122"/>
      <c r="O208" s="122"/>
      <c r="P208" s="122"/>
      <c r="Q208" s="122"/>
      <c r="R208" s="122"/>
      <c r="S208" s="122"/>
      <c r="T208" s="122"/>
      <c r="U208" s="122"/>
      <c r="V208" s="122"/>
      <c r="W208" s="122"/>
      <c r="X208" s="122"/>
      <c r="Y208" s="122"/>
      <c r="Z208" s="122"/>
      <c r="AA208" s="122"/>
      <c r="AB208" s="123"/>
      <c r="AC208" s="124"/>
      <c r="AD208" s="123"/>
      <c r="AE208" s="124"/>
      <c r="AF208" s="124"/>
      <c r="AG208" s="124"/>
      <c r="AH208" s="123"/>
      <c r="AI208" s="123"/>
      <c r="AJ208" s="123"/>
      <c r="AK208" s="123"/>
      <c r="AL208" s="123"/>
      <c r="AM208" s="123"/>
      <c r="AN208" s="123"/>
      <c r="AO208" s="125"/>
      <c r="AP208" s="126"/>
      <c r="AQ208" s="125"/>
      <c r="AR208" s="127"/>
      <c r="AS208" s="83"/>
      <c r="AT208" s="83"/>
      <c r="AU208" s="83"/>
      <c r="AV208" s="130"/>
    </row>
    <row r="209" spans="3:48" s="129" customFormat="1" ht="14">
      <c r="C209" s="83"/>
      <c r="D209" s="122"/>
      <c r="E209" s="122"/>
      <c r="F209" s="122"/>
      <c r="G209" s="122"/>
      <c r="H209" s="122"/>
      <c r="I209" s="122"/>
      <c r="J209" s="122"/>
      <c r="K209" s="122"/>
      <c r="L209" s="122"/>
      <c r="M209" s="122"/>
      <c r="N209" s="122"/>
      <c r="O209" s="122"/>
      <c r="P209" s="122"/>
      <c r="Q209" s="122"/>
      <c r="R209" s="122"/>
      <c r="S209" s="122"/>
      <c r="T209" s="122"/>
      <c r="U209" s="122"/>
      <c r="V209" s="122"/>
      <c r="W209" s="122"/>
      <c r="X209" s="122"/>
      <c r="Y209" s="122"/>
      <c r="Z209" s="122"/>
      <c r="AA209" s="122"/>
      <c r="AB209" s="123"/>
      <c r="AC209" s="124"/>
      <c r="AD209" s="123"/>
      <c r="AE209" s="124"/>
      <c r="AF209" s="124"/>
      <c r="AG209" s="124"/>
      <c r="AH209" s="123"/>
      <c r="AI209" s="123"/>
      <c r="AJ209" s="123"/>
      <c r="AK209" s="123"/>
      <c r="AL209" s="123"/>
      <c r="AM209" s="123"/>
      <c r="AN209" s="123"/>
      <c r="AO209" s="125"/>
      <c r="AP209" s="126"/>
      <c r="AQ209" s="125"/>
      <c r="AR209" s="127"/>
      <c r="AS209" s="83"/>
      <c r="AT209" s="83"/>
      <c r="AU209" s="83"/>
      <c r="AV209" s="130"/>
    </row>
    <row r="210" spans="3:48" s="129" customFormat="1" ht="14">
      <c r="C210" s="83"/>
      <c r="D210" s="122"/>
      <c r="E210" s="122"/>
      <c r="F210" s="122"/>
      <c r="G210" s="122"/>
      <c r="H210" s="122"/>
      <c r="I210" s="122"/>
      <c r="J210" s="122"/>
      <c r="K210" s="122"/>
      <c r="L210" s="122"/>
      <c r="M210" s="122"/>
      <c r="N210" s="122"/>
      <c r="O210" s="122"/>
      <c r="P210" s="122"/>
      <c r="Q210" s="122"/>
      <c r="R210" s="122"/>
      <c r="S210" s="122"/>
      <c r="T210" s="122"/>
      <c r="U210" s="122"/>
      <c r="V210" s="122"/>
      <c r="W210" s="122"/>
      <c r="X210" s="122"/>
      <c r="Y210" s="122"/>
      <c r="Z210" s="122"/>
      <c r="AA210" s="122"/>
      <c r="AB210" s="123"/>
      <c r="AC210" s="124"/>
      <c r="AD210" s="123"/>
      <c r="AE210" s="124"/>
      <c r="AF210" s="124"/>
      <c r="AG210" s="124"/>
      <c r="AH210" s="123"/>
      <c r="AI210" s="123"/>
      <c r="AJ210" s="123"/>
      <c r="AK210" s="123"/>
      <c r="AL210" s="123"/>
      <c r="AM210" s="123"/>
      <c r="AN210" s="123"/>
      <c r="AO210" s="125"/>
      <c r="AP210" s="126"/>
      <c r="AQ210" s="125"/>
      <c r="AR210" s="127"/>
      <c r="AS210" s="83"/>
      <c r="AT210" s="83"/>
      <c r="AU210" s="83"/>
      <c r="AV210" s="130"/>
    </row>
    <row r="211" spans="3:48" s="129" customFormat="1" ht="14">
      <c r="C211" s="83"/>
      <c r="D211" s="122"/>
      <c r="E211" s="122"/>
      <c r="F211" s="122"/>
      <c r="G211" s="122"/>
      <c r="H211" s="122"/>
      <c r="I211" s="122"/>
      <c r="J211" s="122"/>
      <c r="K211" s="122"/>
      <c r="L211" s="122"/>
      <c r="M211" s="122"/>
      <c r="N211" s="122"/>
      <c r="O211" s="122"/>
      <c r="P211" s="122"/>
      <c r="Q211" s="122"/>
      <c r="R211" s="122"/>
      <c r="S211" s="122"/>
      <c r="T211" s="122"/>
      <c r="U211" s="122"/>
      <c r="V211" s="122"/>
      <c r="W211" s="122"/>
      <c r="X211" s="122"/>
      <c r="Y211" s="122"/>
      <c r="Z211" s="122"/>
      <c r="AA211" s="122"/>
      <c r="AB211" s="123"/>
      <c r="AC211" s="124"/>
      <c r="AD211" s="123"/>
      <c r="AE211" s="124"/>
      <c r="AF211" s="124"/>
      <c r="AG211" s="124"/>
      <c r="AH211" s="123"/>
      <c r="AI211" s="123"/>
      <c r="AJ211" s="123"/>
      <c r="AK211" s="123"/>
      <c r="AL211" s="123"/>
      <c r="AM211" s="123"/>
      <c r="AN211" s="123"/>
      <c r="AO211" s="125"/>
      <c r="AP211" s="126"/>
      <c r="AQ211" s="125"/>
      <c r="AR211" s="127"/>
      <c r="AS211" s="83"/>
      <c r="AT211" s="83"/>
      <c r="AU211" s="83"/>
      <c r="AV211" s="130"/>
    </row>
    <row r="212" spans="3:48" s="129" customFormat="1" ht="14">
      <c r="C212" s="83"/>
      <c r="D212" s="122"/>
      <c r="E212" s="122"/>
      <c r="F212" s="122"/>
      <c r="G212" s="122"/>
      <c r="H212" s="122"/>
      <c r="I212" s="122"/>
      <c r="J212" s="122"/>
      <c r="K212" s="122"/>
      <c r="L212" s="122"/>
      <c r="M212" s="122"/>
      <c r="N212" s="122"/>
      <c r="O212" s="122"/>
      <c r="P212" s="122"/>
      <c r="Q212" s="122"/>
      <c r="R212" s="122"/>
      <c r="S212" s="122"/>
      <c r="T212" s="122"/>
      <c r="U212" s="122"/>
      <c r="V212" s="122"/>
      <c r="W212" s="122"/>
      <c r="X212" s="122"/>
      <c r="Y212" s="122"/>
      <c r="Z212" s="122"/>
      <c r="AA212" s="122"/>
      <c r="AB212" s="123"/>
      <c r="AC212" s="124"/>
      <c r="AD212" s="123"/>
      <c r="AE212" s="124"/>
      <c r="AF212" s="124"/>
      <c r="AG212" s="124"/>
      <c r="AH212" s="123"/>
      <c r="AI212" s="123"/>
      <c r="AJ212" s="123"/>
      <c r="AK212" s="123"/>
      <c r="AL212" s="123"/>
      <c r="AM212" s="123"/>
      <c r="AN212" s="123"/>
      <c r="AO212" s="125"/>
      <c r="AP212" s="126"/>
      <c r="AQ212" s="125"/>
      <c r="AR212" s="127"/>
      <c r="AS212" s="83"/>
      <c r="AT212" s="83"/>
      <c r="AU212" s="83"/>
      <c r="AV212" s="130"/>
    </row>
    <row r="213" spans="3:48" s="129" customFormat="1" ht="14">
      <c r="C213" s="83"/>
      <c r="D213" s="122"/>
      <c r="E213" s="122"/>
      <c r="F213" s="122"/>
      <c r="G213" s="122"/>
      <c r="H213" s="122"/>
      <c r="I213" s="122"/>
      <c r="J213" s="122"/>
      <c r="K213" s="122"/>
      <c r="L213" s="122"/>
      <c r="M213" s="122"/>
      <c r="N213" s="122"/>
      <c r="O213" s="122"/>
      <c r="P213" s="122"/>
      <c r="Q213" s="122"/>
      <c r="R213" s="122"/>
      <c r="S213" s="122"/>
      <c r="T213" s="122"/>
      <c r="U213" s="122"/>
      <c r="V213" s="122"/>
      <c r="W213" s="122"/>
      <c r="X213" s="122"/>
      <c r="Y213" s="122"/>
      <c r="Z213" s="122"/>
      <c r="AA213" s="122"/>
      <c r="AB213" s="123"/>
      <c r="AC213" s="124"/>
      <c r="AD213" s="123"/>
      <c r="AE213" s="124"/>
      <c r="AF213" s="124"/>
      <c r="AG213" s="124"/>
      <c r="AH213" s="123"/>
      <c r="AI213" s="123"/>
      <c r="AJ213" s="123"/>
      <c r="AK213" s="123"/>
      <c r="AL213" s="123"/>
      <c r="AM213" s="123"/>
      <c r="AN213" s="123"/>
      <c r="AO213" s="125"/>
      <c r="AP213" s="126"/>
      <c r="AQ213" s="125"/>
      <c r="AR213" s="127"/>
      <c r="AS213" s="83"/>
      <c r="AT213" s="83"/>
      <c r="AU213" s="83"/>
      <c r="AV213" s="130"/>
    </row>
    <row r="214" spans="3:48" s="129" customFormat="1" ht="14">
      <c r="C214" s="83"/>
      <c r="D214" s="122"/>
      <c r="E214" s="122"/>
      <c r="F214" s="122"/>
      <c r="G214" s="122"/>
      <c r="H214" s="122"/>
      <c r="I214" s="122"/>
      <c r="J214" s="122"/>
      <c r="K214" s="122"/>
      <c r="L214" s="122"/>
      <c r="M214" s="122"/>
      <c r="N214" s="122"/>
      <c r="O214" s="122"/>
      <c r="P214" s="122"/>
      <c r="Q214" s="122"/>
      <c r="R214" s="122"/>
      <c r="S214" s="122"/>
      <c r="T214" s="122"/>
      <c r="U214" s="122"/>
      <c r="V214" s="122"/>
      <c r="W214" s="122"/>
      <c r="X214" s="122"/>
      <c r="Y214" s="122"/>
      <c r="Z214" s="122"/>
      <c r="AA214" s="122"/>
      <c r="AB214" s="123"/>
      <c r="AC214" s="124"/>
      <c r="AD214" s="123"/>
      <c r="AE214" s="124"/>
      <c r="AF214" s="124"/>
      <c r="AG214" s="124"/>
      <c r="AH214" s="123"/>
      <c r="AI214" s="123"/>
      <c r="AJ214" s="123"/>
      <c r="AK214" s="123"/>
      <c r="AL214" s="123"/>
      <c r="AM214" s="123"/>
      <c r="AN214" s="123"/>
      <c r="AO214" s="125"/>
      <c r="AP214" s="126"/>
      <c r="AQ214" s="125"/>
      <c r="AR214" s="127"/>
      <c r="AS214" s="83"/>
      <c r="AT214" s="83"/>
      <c r="AU214" s="83"/>
      <c r="AV214" s="130"/>
    </row>
    <row r="215" spans="3:48" s="129" customFormat="1" ht="14">
      <c r="C215" s="83"/>
      <c r="D215" s="122"/>
      <c r="E215" s="122"/>
      <c r="F215" s="122"/>
      <c r="G215" s="122"/>
      <c r="H215" s="122"/>
      <c r="I215" s="122"/>
      <c r="J215" s="122"/>
      <c r="K215" s="122"/>
      <c r="L215" s="122"/>
      <c r="M215" s="122"/>
      <c r="N215" s="122"/>
      <c r="O215" s="122"/>
      <c r="P215" s="122"/>
      <c r="Q215" s="122"/>
      <c r="R215" s="122"/>
      <c r="S215" s="122"/>
      <c r="T215" s="122"/>
      <c r="U215" s="122"/>
      <c r="V215" s="122"/>
      <c r="W215" s="122"/>
      <c r="X215" s="122"/>
      <c r="Y215" s="122"/>
      <c r="Z215" s="122"/>
      <c r="AA215" s="122"/>
      <c r="AB215" s="123"/>
      <c r="AC215" s="124"/>
      <c r="AD215" s="123"/>
      <c r="AE215" s="124"/>
      <c r="AF215" s="124"/>
      <c r="AG215" s="124"/>
      <c r="AH215" s="123"/>
      <c r="AI215" s="123"/>
      <c r="AJ215" s="123"/>
      <c r="AK215" s="123"/>
      <c r="AL215" s="123"/>
      <c r="AM215" s="123"/>
      <c r="AN215" s="123"/>
      <c r="AO215" s="125"/>
      <c r="AP215" s="126"/>
      <c r="AQ215" s="125"/>
      <c r="AR215" s="127"/>
      <c r="AS215" s="83"/>
      <c r="AT215" s="83"/>
      <c r="AU215" s="83"/>
      <c r="AV215" s="130"/>
    </row>
    <row r="216" spans="3:48" s="129" customFormat="1" ht="14">
      <c r="C216" s="83"/>
      <c r="D216" s="122"/>
      <c r="E216" s="122"/>
      <c r="F216" s="122"/>
      <c r="G216" s="122"/>
      <c r="H216" s="122"/>
      <c r="I216" s="122"/>
      <c r="J216" s="122"/>
      <c r="K216" s="122"/>
      <c r="L216" s="122"/>
      <c r="M216" s="122"/>
      <c r="N216" s="122"/>
      <c r="O216" s="122"/>
      <c r="P216" s="122"/>
      <c r="Q216" s="122"/>
      <c r="R216" s="122"/>
      <c r="S216" s="122"/>
      <c r="T216" s="122"/>
      <c r="U216" s="122"/>
      <c r="V216" s="122"/>
      <c r="W216" s="122"/>
      <c r="X216" s="122"/>
      <c r="Y216" s="122"/>
      <c r="Z216" s="122"/>
      <c r="AA216" s="122"/>
      <c r="AB216" s="123"/>
      <c r="AC216" s="124"/>
      <c r="AD216" s="123"/>
      <c r="AE216" s="124"/>
      <c r="AF216" s="124"/>
      <c r="AG216" s="124"/>
      <c r="AH216" s="123"/>
      <c r="AI216" s="123"/>
      <c r="AJ216" s="123"/>
      <c r="AK216" s="123"/>
      <c r="AL216" s="123"/>
      <c r="AM216" s="123"/>
      <c r="AN216" s="123"/>
      <c r="AO216" s="125"/>
      <c r="AP216" s="126"/>
      <c r="AQ216" s="125"/>
      <c r="AR216" s="127"/>
      <c r="AS216" s="83"/>
      <c r="AT216" s="83"/>
      <c r="AU216" s="83"/>
      <c r="AV216" s="130"/>
    </row>
    <row r="217" spans="3:48" s="129" customFormat="1" ht="14">
      <c r="C217" s="83"/>
      <c r="D217" s="122"/>
      <c r="E217" s="122"/>
      <c r="F217" s="122"/>
      <c r="G217" s="122"/>
      <c r="H217" s="122"/>
      <c r="I217" s="122"/>
      <c r="J217" s="122"/>
      <c r="K217" s="122"/>
      <c r="L217" s="122"/>
      <c r="M217" s="122"/>
      <c r="N217" s="122"/>
      <c r="O217" s="122"/>
      <c r="P217" s="122"/>
      <c r="Q217" s="122"/>
      <c r="R217" s="122"/>
      <c r="S217" s="122"/>
      <c r="T217" s="122"/>
      <c r="U217" s="122"/>
      <c r="V217" s="122"/>
      <c r="W217" s="122"/>
      <c r="X217" s="122"/>
      <c r="Y217" s="122"/>
      <c r="Z217" s="122"/>
      <c r="AA217" s="122"/>
      <c r="AB217" s="123"/>
      <c r="AC217" s="124"/>
      <c r="AD217" s="123"/>
      <c r="AE217" s="124"/>
      <c r="AF217" s="124"/>
      <c r="AG217" s="124"/>
      <c r="AH217" s="123"/>
      <c r="AI217" s="123"/>
      <c r="AJ217" s="123"/>
      <c r="AK217" s="123"/>
      <c r="AL217" s="123"/>
      <c r="AM217" s="123"/>
      <c r="AN217" s="123"/>
      <c r="AO217" s="125"/>
      <c r="AP217" s="126"/>
      <c r="AQ217" s="125"/>
      <c r="AR217" s="127"/>
      <c r="AS217" s="83"/>
      <c r="AT217" s="83"/>
      <c r="AU217" s="83"/>
      <c r="AV217" s="130"/>
    </row>
    <row r="218" spans="3:48" s="129" customFormat="1" ht="14">
      <c r="C218" s="83"/>
      <c r="D218" s="122"/>
      <c r="E218" s="122"/>
      <c r="F218" s="122"/>
      <c r="G218" s="122"/>
      <c r="H218" s="122"/>
      <c r="I218" s="122"/>
      <c r="J218" s="122"/>
      <c r="K218" s="122"/>
      <c r="L218" s="122"/>
      <c r="M218" s="122"/>
      <c r="N218" s="122"/>
      <c r="O218" s="122"/>
      <c r="P218" s="122"/>
      <c r="Q218" s="122"/>
      <c r="R218" s="122"/>
      <c r="S218" s="122"/>
      <c r="T218" s="122"/>
      <c r="U218" s="122"/>
      <c r="V218" s="122"/>
      <c r="W218" s="122"/>
      <c r="X218" s="122"/>
      <c r="Y218" s="122"/>
      <c r="Z218" s="122"/>
      <c r="AA218" s="122"/>
      <c r="AB218" s="123"/>
      <c r="AC218" s="124"/>
      <c r="AD218" s="123"/>
      <c r="AE218" s="124"/>
      <c r="AF218" s="124"/>
      <c r="AG218" s="124"/>
      <c r="AH218" s="123"/>
      <c r="AI218" s="123"/>
      <c r="AJ218" s="123"/>
      <c r="AK218" s="123"/>
      <c r="AL218" s="123"/>
      <c r="AM218" s="123"/>
      <c r="AN218" s="123"/>
      <c r="AO218" s="125"/>
      <c r="AP218" s="126"/>
      <c r="AQ218" s="125"/>
      <c r="AR218" s="127"/>
      <c r="AS218" s="83"/>
      <c r="AT218" s="83"/>
      <c r="AU218" s="83"/>
      <c r="AV218" s="130"/>
    </row>
    <row r="219" spans="3:48" s="129" customFormat="1" ht="14">
      <c r="C219" s="83"/>
      <c r="D219" s="122"/>
      <c r="E219" s="122"/>
      <c r="F219" s="122"/>
      <c r="G219" s="122"/>
      <c r="H219" s="122"/>
      <c r="I219" s="122"/>
      <c r="J219" s="122"/>
      <c r="K219" s="122"/>
      <c r="L219" s="122"/>
      <c r="M219" s="122"/>
      <c r="N219" s="122"/>
      <c r="O219" s="122"/>
      <c r="P219" s="122"/>
      <c r="Q219" s="122"/>
      <c r="R219" s="122"/>
      <c r="S219" s="122"/>
      <c r="T219" s="122"/>
      <c r="U219" s="122"/>
      <c r="V219" s="122"/>
      <c r="W219" s="122"/>
      <c r="X219" s="122"/>
      <c r="Y219" s="122"/>
      <c r="Z219" s="122"/>
      <c r="AA219" s="122"/>
      <c r="AB219" s="123"/>
      <c r="AC219" s="124"/>
      <c r="AD219" s="123"/>
      <c r="AE219" s="124"/>
      <c r="AF219" s="124"/>
      <c r="AG219" s="124"/>
      <c r="AH219" s="123"/>
      <c r="AI219" s="123"/>
      <c r="AJ219" s="123"/>
      <c r="AK219" s="123"/>
      <c r="AL219" s="123"/>
      <c r="AM219" s="123"/>
      <c r="AN219" s="123"/>
      <c r="AO219" s="125"/>
      <c r="AP219" s="126"/>
      <c r="AQ219" s="125"/>
      <c r="AR219" s="127"/>
      <c r="AS219" s="83"/>
      <c r="AT219" s="83"/>
      <c r="AU219" s="83"/>
      <c r="AV219" s="130"/>
    </row>
    <row r="220" spans="3:48" s="129" customFormat="1" ht="14">
      <c r="C220" s="83"/>
      <c r="D220" s="122"/>
      <c r="E220" s="122"/>
      <c r="F220" s="122"/>
      <c r="G220" s="122"/>
      <c r="H220" s="122"/>
      <c r="I220" s="122"/>
      <c r="J220" s="122"/>
      <c r="K220" s="122"/>
      <c r="L220" s="122"/>
      <c r="M220" s="122"/>
      <c r="N220" s="122"/>
      <c r="O220" s="122"/>
      <c r="P220" s="122"/>
      <c r="Q220" s="122"/>
      <c r="R220" s="122"/>
      <c r="S220" s="122"/>
      <c r="T220" s="122"/>
      <c r="U220" s="122"/>
      <c r="V220" s="122"/>
      <c r="W220" s="122"/>
      <c r="X220" s="122"/>
      <c r="Y220" s="122"/>
      <c r="Z220" s="122"/>
      <c r="AA220" s="122"/>
      <c r="AB220" s="123"/>
      <c r="AC220" s="124"/>
      <c r="AD220" s="123"/>
      <c r="AE220" s="124"/>
      <c r="AF220" s="124"/>
      <c r="AG220" s="124"/>
      <c r="AH220" s="123"/>
      <c r="AI220" s="123"/>
      <c r="AJ220" s="123"/>
      <c r="AK220" s="123"/>
      <c r="AL220" s="123"/>
      <c r="AM220" s="123"/>
      <c r="AN220" s="123"/>
      <c r="AO220" s="125"/>
      <c r="AP220" s="126"/>
      <c r="AQ220" s="125"/>
      <c r="AR220" s="127"/>
      <c r="AS220" s="83"/>
      <c r="AT220" s="83"/>
      <c r="AU220" s="83"/>
      <c r="AV220" s="130"/>
    </row>
    <row r="221" spans="3:48" s="129" customFormat="1" ht="14">
      <c r="C221" s="83"/>
      <c r="D221" s="122"/>
      <c r="E221" s="122"/>
      <c r="F221" s="122"/>
      <c r="G221" s="122"/>
      <c r="H221" s="122"/>
      <c r="I221" s="122"/>
      <c r="J221" s="122"/>
      <c r="K221" s="122"/>
      <c r="L221" s="122"/>
      <c r="M221" s="122"/>
      <c r="N221" s="122"/>
      <c r="O221" s="122"/>
      <c r="P221" s="122"/>
      <c r="Q221" s="122"/>
      <c r="R221" s="122"/>
      <c r="S221" s="122"/>
      <c r="T221" s="122"/>
      <c r="U221" s="122"/>
      <c r="V221" s="122"/>
      <c r="W221" s="122"/>
      <c r="X221" s="122"/>
      <c r="Y221" s="122"/>
      <c r="Z221" s="122"/>
      <c r="AA221" s="122"/>
      <c r="AB221" s="123"/>
      <c r="AC221" s="124"/>
      <c r="AD221" s="123"/>
      <c r="AE221" s="124"/>
      <c r="AF221" s="124"/>
      <c r="AG221" s="124"/>
      <c r="AH221" s="123"/>
      <c r="AI221" s="123"/>
      <c r="AJ221" s="123"/>
      <c r="AK221" s="123"/>
      <c r="AL221" s="123"/>
      <c r="AM221" s="123"/>
      <c r="AN221" s="123"/>
      <c r="AO221" s="125"/>
      <c r="AP221" s="126"/>
      <c r="AQ221" s="125"/>
      <c r="AR221" s="127"/>
      <c r="AS221" s="83"/>
      <c r="AT221" s="83"/>
      <c r="AU221" s="83"/>
      <c r="AV221" s="130"/>
    </row>
    <row r="222" spans="3:48" s="129" customFormat="1" ht="14">
      <c r="C222" s="83"/>
      <c r="D222" s="122"/>
      <c r="E222" s="122"/>
      <c r="F222" s="122"/>
      <c r="G222" s="122"/>
      <c r="H222" s="122"/>
      <c r="I222" s="122"/>
      <c r="J222" s="122"/>
      <c r="K222" s="122"/>
      <c r="L222" s="122"/>
      <c r="M222" s="122"/>
      <c r="N222" s="122"/>
      <c r="O222" s="122"/>
      <c r="P222" s="122"/>
      <c r="Q222" s="122"/>
      <c r="R222" s="122"/>
      <c r="S222" s="122"/>
      <c r="T222" s="122"/>
      <c r="U222" s="122"/>
      <c r="V222" s="122"/>
      <c r="W222" s="122"/>
      <c r="X222" s="122"/>
      <c r="Y222" s="122"/>
      <c r="Z222" s="122"/>
      <c r="AA222" s="122"/>
      <c r="AB222" s="123"/>
      <c r="AC222" s="124"/>
      <c r="AD222" s="123"/>
      <c r="AE222" s="124"/>
      <c r="AF222" s="124"/>
      <c r="AG222" s="124"/>
      <c r="AH222" s="123"/>
      <c r="AI222" s="123"/>
      <c r="AJ222" s="123"/>
      <c r="AK222" s="123"/>
      <c r="AL222" s="123"/>
      <c r="AM222" s="123"/>
      <c r="AN222" s="123"/>
      <c r="AO222" s="125"/>
      <c r="AP222" s="126"/>
      <c r="AQ222" s="125"/>
      <c r="AR222" s="127"/>
      <c r="AS222" s="83"/>
      <c r="AT222" s="83"/>
      <c r="AU222" s="83"/>
      <c r="AV222" s="130"/>
    </row>
    <row r="223" spans="3:48" s="129" customFormat="1" ht="14">
      <c r="C223" s="83"/>
      <c r="D223" s="122"/>
      <c r="E223" s="122"/>
      <c r="F223" s="122"/>
      <c r="G223" s="122"/>
      <c r="H223" s="122"/>
      <c r="I223" s="122"/>
      <c r="J223" s="122"/>
      <c r="K223" s="122"/>
      <c r="L223" s="122"/>
      <c r="M223" s="122"/>
      <c r="N223" s="122"/>
      <c r="O223" s="122"/>
      <c r="P223" s="122"/>
      <c r="Q223" s="122"/>
      <c r="R223" s="122"/>
      <c r="S223" s="122"/>
      <c r="T223" s="122"/>
      <c r="U223" s="122"/>
      <c r="V223" s="122"/>
      <c r="W223" s="122"/>
      <c r="X223" s="122"/>
      <c r="Y223" s="122"/>
      <c r="Z223" s="122"/>
      <c r="AA223" s="122"/>
      <c r="AB223" s="123"/>
      <c r="AC223" s="124"/>
      <c r="AD223" s="123"/>
      <c r="AE223" s="124"/>
      <c r="AF223" s="124"/>
      <c r="AG223" s="124"/>
      <c r="AH223" s="123"/>
      <c r="AI223" s="123"/>
      <c r="AJ223" s="123"/>
      <c r="AK223" s="123"/>
      <c r="AL223" s="123"/>
      <c r="AM223" s="123"/>
      <c r="AN223" s="123"/>
      <c r="AO223" s="125"/>
      <c r="AP223" s="126"/>
      <c r="AQ223" s="125"/>
      <c r="AR223" s="127"/>
      <c r="AS223" s="83"/>
      <c r="AT223" s="83"/>
      <c r="AU223" s="83"/>
      <c r="AV223" s="130"/>
    </row>
    <row r="224" spans="3:48" s="129" customFormat="1" ht="14">
      <c r="C224" s="83"/>
      <c r="D224" s="122"/>
      <c r="E224" s="122"/>
      <c r="F224" s="122"/>
      <c r="G224" s="122"/>
      <c r="H224" s="122"/>
      <c r="I224" s="122"/>
      <c r="J224" s="122"/>
      <c r="K224" s="122"/>
      <c r="L224" s="122"/>
      <c r="M224" s="122"/>
      <c r="N224" s="122"/>
      <c r="O224" s="122"/>
      <c r="P224" s="122"/>
      <c r="Q224" s="122"/>
      <c r="R224" s="122"/>
      <c r="S224" s="122"/>
      <c r="T224" s="122"/>
      <c r="U224" s="122"/>
      <c r="V224" s="122"/>
      <c r="W224" s="122"/>
      <c r="X224" s="122"/>
      <c r="Y224" s="122"/>
      <c r="Z224" s="122"/>
      <c r="AA224" s="122"/>
      <c r="AB224" s="123"/>
      <c r="AC224" s="124"/>
      <c r="AD224" s="123"/>
      <c r="AE224" s="124"/>
      <c r="AF224" s="124"/>
      <c r="AG224" s="124"/>
      <c r="AH224" s="123"/>
      <c r="AI224" s="123"/>
      <c r="AJ224" s="123"/>
      <c r="AK224" s="123"/>
      <c r="AL224" s="123"/>
      <c r="AM224" s="123"/>
      <c r="AN224" s="123"/>
      <c r="AO224" s="125"/>
      <c r="AP224" s="126"/>
      <c r="AQ224" s="125"/>
      <c r="AR224" s="127"/>
      <c r="AS224" s="83"/>
      <c r="AT224" s="83"/>
      <c r="AU224" s="83"/>
      <c r="AV224" s="130"/>
    </row>
    <row r="225" spans="3:48" s="129" customFormat="1" ht="14">
      <c r="C225" s="83"/>
      <c r="D225" s="122"/>
      <c r="E225" s="122"/>
      <c r="F225" s="122"/>
      <c r="G225" s="122"/>
      <c r="H225" s="122"/>
      <c r="I225" s="122"/>
      <c r="J225" s="122"/>
      <c r="K225" s="122"/>
      <c r="L225" s="122"/>
      <c r="M225" s="122"/>
      <c r="N225" s="122"/>
      <c r="O225" s="122"/>
      <c r="P225" s="122"/>
      <c r="Q225" s="122"/>
      <c r="R225" s="122"/>
      <c r="S225" s="122"/>
      <c r="T225" s="122"/>
      <c r="U225" s="122"/>
      <c r="V225" s="122"/>
      <c r="W225" s="122"/>
      <c r="X225" s="122"/>
      <c r="Y225" s="122"/>
      <c r="Z225" s="122"/>
      <c r="AA225" s="122"/>
      <c r="AB225" s="123"/>
      <c r="AC225" s="124"/>
      <c r="AD225" s="123"/>
      <c r="AE225" s="124"/>
      <c r="AF225" s="124"/>
      <c r="AG225" s="124"/>
      <c r="AH225" s="123"/>
      <c r="AI225" s="123"/>
      <c r="AJ225" s="123"/>
      <c r="AK225" s="123"/>
      <c r="AL225" s="123"/>
      <c r="AM225" s="123"/>
      <c r="AN225" s="123"/>
      <c r="AO225" s="125"/>
      <c r="AP225" s="126"/>
      <c r="AQ225" s="125"/>
      <c r="AR225" s="127"/>
      <c r="AS225" s="83"/>
      <c r="AT225" s="83"/>
      <c r="AU225" s="83"/>
      <c r="AV225" s="130"/>
    </row>
    <row r="226" spans="3:48" s="129" customFormat="1" ht="14">
      <c r="C226" s="83"/>
      <c r="D226" s="122"/>
      <c r="E226" s="122"/>
      <c r="F226" s="122"/>
      <c r="G226" s="122"/>
      <c r="H226" s="122"/>
      <c r="I226" s="122"/>
      <c r="J226" s="122"/>
      <c r="K226" s="122"/>
      <c r="L226" s="122"/>
      <c r="M226" s="122"/>
      <c r="N226" s="122"/>
      <c r="O226" s="122"/>
      <c r="P226" s="122"/>
      <c r="Q226" s="122"/>
      <c r="R226" s="122"/>
      <c r="S226" s="122"/>
      <c r="T226" s="122"/>
      <c r="U226" s="122"/>
      <c r="V226" s="122"/>
      <c r="W226" s="122"/>
      <c r="X226" s="122"/>
      <c r="Y226" s="122"/>
      <c r="Z226" s="122"/>
      <c r="AA226" s="122"/>
      <c r="AB226" s="123"/>
      <c r="AC226" s="124"/>
      <c r="AD226" s="123"/>
      <c r="AE226" s="124"/>
      <c r="AF226" s="124"/>
      <c r="AG226" s="124"/>
      <c r="AH226" s="123"/>
      <c r="AI226" s="123"/>
      <c r="AJ226" s="123"/>
      <c r="AK226" s="123"/>
      <c r="AL226" s="123"/>
      <c r="AM226" s="123"/>
      <c r="AN226" s="123"/>
      <c r="AO226" s="125"/>
      <c r="AP226" s="126"/>
      <c r="AQ226" s="125"/>
      <c r="AR226" s="127"/>
      <c r="AS226" s="83"/>
      <c r="AT226" s="83"/>
      <c r="AU226" s="83"/>
      <c r="AV226" s="130"/>
    </row>
    <row r="227" spans="3:48" s="129" customFormat="1" ht="14">
      <c r="C227" s="83"/>
      <c r="D227" s="122"/>
      <c r="E227" s="122"/>
      <c r="F227" s="122"/>
      <c r="G227" s="122"/>
      <c r="H227" s="122"/>
      <c r="I227" s="122"/>
      <c r="J227" s="122"/>
      <c r="K227" s="122"/>
      <c r="L227" s="122"/>
      <c r="M227" s="122"/>
      <c r="N227" s="122"/>
      <c r="O227" s="122"/>
      <c r="P227" s="122"/>
      <c r="Q227" s="122"/>
      <c r="R227" s="122"/>
      <c r="S227" s="122"/>
      <c r="T227" s="122"/>
      <c r="U227" s="122"/>
      <c r="V227" s="122"/>
      <c r="W227" s="122"/>
      <c r="X227" s="122"/>
      <c r="Y227" s="122"/>
      <c r="Z227" s="122"/>
      <c r="AA227" s="122"/>
      <c r="AB227" s="123"/>
      <c r="AC227" s="124"/>
      <c r="AD227" s="123"/>
      <c r="AE227" s="124"/>
      <c r="AF227" s="124"/>
      <c r="AG227" s="124"/>
      <c r="AH227" s="123"/>
      <c r="AI227" s="123"/>
      <c r="AJ227" s="123"/>
      <c r="AK227" s="123"/>
      <c r="AL227" s="123"/>
      <c r="AM227" s="123"/>
      <c r="AN227" s="123"/>
      <c r="AO227" s="125"/>
      <c r="AP227" s="126"/>
      <c r="AQ227" s="125"/>
      <c r="AR227" s="127"/>
      <c r="AS227" s="83"/>
      <c r="AT227" s="83"/>
      <c r="AU227" s="83"/>
      <c r="AV227" s="130"/>
    </row>
    <row r="228" spans="3:48" s="129" customFormat="1" ht="14">
      <c r="C228" s="83"/>
      <c r="D228" s="122"/>
      <c r="E228" s="122"/>
      <c r="F228" s="122"/>
      <c r="G228" s="122"/>
      <c r="H228" s="122"/>
      <c r="I228" s="122"/>
      <c r="J228" s="122"/>
      <c r="K228" s="122"/>
      <c r="L228" s="122"/>
      <c r="M228" s="122"/>
      <c r="N228" s="122"/>
      <c r="O228" s="122"/>
      <c r="P228" s="122"/>
      <c r="Q228" s="122"/>
      <c r="R228" s="122"/>
      <c r="S228" s="122"/>
      <c r="T228" s="122"/>
      <c r="U228" s="122"/>
      <c r="V228" s="122"/>
      <c r="W228" s="122"/>
      <c r="X228" s="122"/>
      <c r="Y228" s="122"/>
      <c r="Z228" s="122"/>
      <c r="AA228" s="122"/>
      <c r="AB228" s="123"/>
      <c r="AC228" s="124"/>
      <c r="AD228" s="123"/>
      <c r="AE228" s="124"/>
      <c r="AF228" s="124"/>
      <c r="AG228" s="124"/>
      <c r="AH228" s="123"/>
      <c r="AI228" s="123"/>
      <c r="AJ228" s="123"/>
      <c r="AK228" s="123"/>
      <c r="AL228" s="123"/>
      <c r="AM228" s="123"/>
      <c r="AN228" s="123"/>
      <c r="AO228" s="125"/>
      <c r="AP228" s="126"/>
      <c r="AQ228" s="125"/>
      <c r="AR228" s="127"/>
      <c r="AS228" s="83"/>
      <c r="AT228" s="83"/>
      <c r="AU228" s="83"/>
      <c r="AV228" s="130"/>
    </row>
    <row r="229" spans="3:48" s="129" customFormat="1" ht="14">
      <c r="C229" s="83"/>
      <c r="D229" s="122"/>
      <c r="E229" s="122"/>
      <c r="F229" s="122"/>
      <c r="G229" s="122"/>
      <c r="H229" s="122"/>
      <c r="I229" s="122"/>
      <c r="J229" s="122"/>
      <c r="K229" s="122"/>
      <c r="L229" s="122"/>
      <c r="M229" s="122"/>
      <c r="N229" s="122"/>
      <c r="O229" s="122"/>
      <c r="P229" s="122"/>
      <c r="Q229" s="122"/>
      <c r="R229" s="122"/>
      <c r="S229" s="122"/>
      <c r="T229" s="122"/>
      <c r="U229" s="122"/>
      <c r="V229" s="122"/>
      <c r="W229" s="122"/>
      <c r="X229" s="122"/>
      <c r="Y229" s="122"/>
      <c r="Z229" s="122"/>
      <c r="AA229" s="122"/>
      <c r="AB229" s="123"/>
      <c r="AC229" s="124"/>
      <c r="AD229" s="123"/>
      <c r="AE229" s="124"/>
      <c r="AF229" s="124"/>
      <c r="AG229" s="124"/>
      <c r="AH229" s="123"/>
      <c r="AI229" s="123"/>
      <c r="AJ229" s="123"/>
      <c r="AK229" s="123"/>
      <c r="AL229" s="123"/>
      <c r="AM229" s="123"/>
      <c r="AN229" s="123"/>
      <c r="AO229" s="125"/>
      <c r="AP229" s="126"/>
      <c r="AQ229" s="125"/>
      <c r="AR229" s="127"/>
      <c r="AS229" s="83"/>
      <c r="AT229" s="83"/>
      <c r="AU229" s="83"/>
      <c r="AV229" s="130"/>
    </row>
    <row r="230" spans="3:48" s="129" customFormat="1" ht="14">
      <c r="C230" s="83"/>
      <c r="D230" s="122"/>
      <c r="E230" s="122"/>
      <c r="F230" s="122"/>
      <c r="G230" s="122"/>
      <c r="H230" s="122"/>
      <c r="I230" s="122"/>
      <c r="J230" s="122"/>
      <c r="K230" s="122"/>
      <c r="L230" s="122"/>
      <c r="M230" s="122"/>
      <c r="N230" s="122"/>
      <c r="O230" s="122"/>
      <c r="P230" s="122"/>
      <c r="Q230" s="122"/>
      <c r="R230" s="122"/>
      <c r="S230" s="122"/>
      <c r="T230" s="122"/>
      <c r="U230" s="122"/>
      <c r="V230" s="122"/>
      <c r="W230" s="122"/>
      <c r="X230" s="122"/>
      <c r="Y230" s="122"/>
      <c r="Z230" s="122"/>
      <c r="AA230" s="122"/>
      <c r="AB230" s="123"/>
      <c r="AC230" s="124"/>
      <c r="AD230" s="123"/>
      <c r="AE230" s="124"/>
      <c r="AF230" s="124"/>
      <c r="AG230" s="124"/>
      <c r="AH230" s="123"/>
      <c r="AI230" s="123"/>
      <c r="AJ230" s="123"/>
      <c r="AK230" s="123"/>
      <c r="AL230" s="123"/>
      <c r="AM230" s="123"/>
      <c r="AN230" s="123"/>
      <c r="AO230" s="125"/>
      <c r="AP230" s="126"/>
      <c r="AQ230" s="125"/>
      <c r="AR230" s="127"/>
      <c r="AS230" s="83"/>
      <c r="AT230" s="83"/>
      <c r="AU230" s="83"/>
      <c r="AV230" s="130"/>
    </row>
    <row r="231" spans="3:48" s="129" customFormat="1" ht="14">
      <c r="C231" s="83"/>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2"/>
      <c r="Z231" s="122"/>
      <c r="AA231" s="122"/>
      <c r="AB231" s="123"/>
      <c r="AC231" s="124"/>
      <c r="AD231" s="123"/>
      <c r="AE231" s="124"/>
      <c r="AF231" s="124"/>
      <c r="AG231" s="124"/>
      <c r="AH231" s="123"/>
      <c r="AI231" s="123"/>
      <c r="AJ231" s="123"/>
      <c r="AK231" s="123"/>
      <c r="AL231" s="123"/>
      <c r="AM231" s="123"/>
      <c r="AN231" s="123"/>
      <c r="AO231" s="125"/>
      <c r="AP231" s="126"/>
      <c r="AQ231" s="125"/>
      <c r="AR231" s="127"/>
      <c r="AS231" s="83"/>
      <c r="AT231" s="83"/>
      <c r="AU231" s="83"/>
      <c r="AV231" s="130"/>
    </row>
    <row r="232" spans="3:48" s="129" customFormat="1" ht="14">
      <c r="C232" s="83"/>
      <c r="D232" s="122"/>
      <c r="E232" s="122"/>
      <c r="F232" s="122"/>
      <c r="G232" s="122"/>
      <c r="H232" s="122"/>
      <c r="I232" s="122"/>
      <c r="J232" s="122"/>
      <c r="K232" s="122"/>
      <c r="L232" s="122"/>
      <c r="M232" s="122"/>
      <c r="N232" s="122"/>
      <c r="O232" s="122"/>
      <c r="P232" s="122"/>
      <c r="Q232" s="122"/>
      <c r="R232" s="122"/>
      <c r="S232" s="122"/>
      <c r="T232" s="122"/>
      <c r="U232" s="122"/>
      <c r="V232" s="122"/>
      <c r="W232" s="122"/>
      <c r="X232" s="122"/>
      <c r="Y232" s="122"/>
      <c r="Z232" s="122"/>
      <c r="AA232" s="122"/>
      <c r="AB232" s="123"/>
      <c r="AC232" s="124"/>
      <c r="AD232" s="123"/>
      <c r="AE232" s="124"/>
      <c r="AF232" s="124"/>
      <c r="AG232" s="124"/>
      <c r="AH232" s="123"/>
      <c r="AI232" s="123"/>
      <c r="AJ232" s="123"/>
      <c r="AK232" s="123"/>
      <c r="AL232" s="123"/>
      <c r="AM232" s="123"/>
      <c r="AN232" s="123"/>
      <c r="AO232" s="125"/>
      <c r="AP232" s="126"/>
      <c r="AQ232" s="125"/>
      <c r="AR232" s="127"/>
      <c r="AS232" s="83"/>
      <c r="AT232" s="83"/>
      <c r="AU232" s="83"/>
      <c r="AV232" s="130"/>
    </row>
    <row r="233" spans="3:48" s="129" customFormat="1" ht="14">
      <c r="C233" s="83"/>
      <c r="D233" s="122"/>
      <c r="E233" s="122"/>
      <c r="F233" s="122"/>
      <c r="G233" s="122"/>
      <c r="H233" s="122"/>
      <c r="I233" s="122"/>
      <c r="J233" s="122"/>
      <c r="K233" s="122"/>
      <c r="L233" s="122"/>
      <c r="M233" s="122"/>
      <c r="N233" s="122"/>
      <c r="O233" s="122"/>
      <c r="P233" s="122"/>
      <c r="Q233" s="122"/>
      <c r="R233" s="122"/>
      <c r="S233" s="122"/>
      <c r="T233" s="122"/>
      <c r="U233" s="122"/>
      <c r="V233" s="122"/>
      <c r="W233" s="122"/>
      <c r="X233" s="122"/>
      <c r="Y233" s="122"/>
      <c r="Z233" s="122"/>
      <c r="AA233" s="122"/>
      <c r="AB233" s="123"/>
      <c r="AC233" s="124"/>
      <c r="AD233" s="123"/>
      <c r="AE233" s="124"/>
      <c r="AF233" s="124"/>
      <c r="AG233" s="124"/>
      <c r="AH233" s="123"/>
      <c r="AI233" s="123"/>
      <c r="AJ233" s="123"/>
      <c r="AK233" s="123"/>
      <c r="AL233" s="123"/>
      <c r="AM233" s="123"/>
      <c r="AN233" s="123"/>
      <c r="AO233" s="125"/>
      <c r="AP233" s="126"/>
      <c r="AQ233" s="125"/>
      <c r="AR233" s="127"/>
      <c r="AS233" s="83"/>
      <c r="AT233" s="83"/>
      <c r="AU233" s="83"/>
      <c r="AV233" s="130"/>
    </row>
    <row r="234" spans="3:48" s="129" customFormat="1" ht="14">
      <c r="C234" s="83"/>
      <c r="D234" s="122"/>
      <c r="E234" s="122"/>
      <c r="F234" s="122"/>
      <c r="G234" s="122"/>
      <c r="H234" s="122"/>
      <c r="I234" s="122"/>
      <c r="J234" s="122"/>
      <c r="K234" s="122"/>
      <c r="L234" s="122"/>
      <c r="M234" s="122"/>
      <c r="N234" s="122"/>
      <c r="O234" s="122"/>
      <c r="P234" s="122"/>
      <c r="Q234" s="122"/>
      <c r="R234" s="122"/>
      <c r="S234" s="122"/>
      <c r="T234" s="122"/>
      <c r="U234" s="122"/>
      <c r="V234" s="122"/>
      <c r="W234" s="122"/>
      <c r="X234" s="122"/>
      <c r="Y234" s="122"/>
      <c r="Z234" s="122"/>
      <c r="AA234" s="122"/>
      <c r="AB234" s="123"/>
      <c r="AC234" s="124"/>
      <c r="AD234" s="123"/>
      <c r="AE234" s="124"/>
      <c r="AF234" s="124"/>
      <c r="AG234" s="124"/>
      <c r="AH234" s="123"/>
      <c r="AI234" s="123"/>
      <c r="AJ234" s="123"/>
      <c r="AK234" s="123"/>
      <c r="AL234" s="123"/>
      <c r="AM234" s="123"/>
      <c r="AN234" s="123"/>
      <c r="AO234" s="125"/>
      <c r="AP234" s="126"/>
      <c r="AQ234" s="125"/>
      <c r="AR234" s="127"/>
      <c r="AS234" s="83"/>
      <c r="AT234" s="83"/>
      <c r="AU234" s="83"/>
      <c r="AV234" s="130"/>
    </row>
    <row r="235" spans="3:48" s="129" customFormat="1" ht="14">
      <c r="C235" s="83"/>
      <c r="D235" s="122"/>
      <c r="E235" s="122"/>
      <c r="F235" s="122"/>
      <c r="G235" s="122"/>
      <c r="H235" s="122"/>
      <c r="I235" s="122"/>
      <c r="J235" s="122"/>
      <c r="K235" s="122"/>
      <c r="L235" s="122"/>
      <c r="M235" s="122"/>
      <c r="N235" s="122"/>
      <c r="O235" s="122"/>
      <c r="P235" s="122"/>
      <c r="Q235" s="122"/>
      <c r="R235" s="122"/>
      <c r="S235" s="122"/>
      <c r="T235" s="122"/>
      <c r="U235" s="122"/>
      <c r="V235" s="122"/>
      <c r="W235" s="122"/>
      <c r="X235" s="122"/>
      <c r="Y235" s="122"/>
      <c r="Z235" s="122"/>
      <c r="AA235" s="122"/>
      <c r="AB235" s="123"/>
      <c r="AC235" s="124"/>
      <c r="AD235" s="123"/>
      <c r="AE235" s="124"/>
      <c r="AF235" s="124"/>
      <c r="AG235" s="124"/>
      <c r="AH235" s="123"/>
      <c r="AI235" s="123"/>
      <c r="AJ235" s="123"/>
      <c r="AK235" s="123"/>
      <c r="AL235" s="123"/>
      <c r="AM235" s="123"/>
      <c r="AN235" s="123"/>
      <c r="AO235" s="125"/>
      <c r="AP235" s="126"/>
      <c r="AQ235" s="125"/>
      <c r="AR235" s="127"/>
      <c r="AS235" s="83"/>
      <c r="AT235" s="83"/>
      <c r="AU235" s="83"/>
      <c r="AV235" s="130"/>
    </row>
    <row r="236" spans="3:48" s="129" customFormat="1" ht="14">
      <c r="C236" s="83"/>
      <c r="D236" s="122"/>
      <c r="E236" s="122"/>
      <c r="F236" s="122"/>
      <c r="G236" s="122"/>
      <c r="H236" s="122"/>
      <c r="I236" s="122"/>
      <c r="J236" s="122"/>
      <c r="K236" s="122"/>
      <c r="L236" s="122"/>
      <c r="M236" s="122"/>
      <c r="N236" s="122"/>
      <c r="O236" s="122"/>
      <c r="P236" s="122"/>
      <c r="Q236" s="122"/>
      <c r="R236" s="122"/>
      <c r="S236" s="122"/>
      <c r="T236" s="122"/>
      <c r="U236" s="122"/>
      <c r="V236" s="122"/>
      <c r="W236" s="122"/>
      <c r="X236" s="122"/>
      <c r="Y236" s="122"/>
      <c r="Z236" s="122"/>
      <c r="AA236" s="122"/>
      <c r="AB236" s="123"/>
      <c r="AC236" s="124"/>
      <c r="AD236" s="123"/>
      <c r="AE236" s="124"/>
      <c r="AF236" s="124"/>
      <c r="AG236" s="124"/>
      <c r="AH236" s="123"/>
      <c r="AI236" s="123"/>
      <c r="AJ236" s="123"/>
      <c r="AK236" s="123"/>
      <c r="AL236" s="123"/>
      <c r="AM236" s="123"/>
      <c r="AN236" s="123"/>
      <c r="AO236" s="125"/>
      <c r="AP236" s="126"/>
      <c r="AQ236" s="125"/>
      <c r="AR236" s="127"/>
      <c r="AS236" s="83"/>
      <c r="AT236" s="83"/>
      <c r="AU236" s="83"/>
      <c r="AV236" s="130"/>
    </row>
    <row r="237" spans="3:48" s="129" customFormat="1" ht="14">
      <c r="C237" s="83"/>
      <c r="D237" s="122"/>
      <c r="E237" s="122"/>
      <c r="F237" s="122"/>
      <c r="G237" s="122"/>
      <c r="H237" s="122"/>
      <c r="I237" s="122"/>
      <c r="J237" s="122"/>
      <c r="K237" s="122"/>
      <c r="L237" s="122"/>
      <c r="M237" s="122"/>
      <c r="N237" s="122"/>
      <c r="O237" s="122"/>
      <c r="P237" s="122"/>
      <c r="Q237" s="122"/>
      <c r="R237" s="122"/>
      <c r="S237" s="122"/>
      <c r="T237" s="122"/>
      <c r="U237" s="122"/>
      <c r="V237" s="122"/>
      <c r="W237" s="122"/>
      <c r="X237" s="122"/>
      <c r="Y237" s="122"/>
      <c r="Z237" s="122"/>
      <c r="AA237" s="122"/>
      <c r="AB237" s="123"/>
      <c r="AC237" s="124"/>
      <c r="AD237" s="123"/>
      <c r="AE237" s="124"/>
      <c r="AF237" s="124"/>
      <c r="AG237" s="124"/>
      <c r="AH237" s="123"/>
      <c r="AI237" s="123"/>
      <c r="AJ237" s="123"/>
      <c r="AK237" s="123"/>
      <c r="AL237" s="123"/>
      <c r="AM237" s="123"/>
      <c r="AN237" s="123"/>
      <c r="AO237" s="125"/>
      <c r="AP237" s="126"/>
      <c r="AQ237" s="125"/>
      <c r="AR237" s="127"/>
      <c r="AS237" s="83"/>
      <c r="AT237" s="83"/>
      <c r="AU237" s="83"/>
      <c r="AV237" s="130"/>
    </row>
    <row r="238" spans="3:48" s="129" customFormat="1" ht="14">
      <c r="C238" s="83"/>
      <c r="D238" s="122"/>
      <c r="E238" s="122"/>
      <c r="F238" s="122"/>
      <c r="G238" s="122"/>
      <c r="H238" s="122"/>
      <c r="I238" s="122"/>
      <c r="J238" s="122"/>
      <c r="K238" s="122"/>
      <c r="L238" s="122"/>
      <c r="M238" s="122"/>
      <c r="N238" s="122"/>
      <c r="O238" s="122"/>
      <c r="P238" s="122"/>
      <c r="Q238" s="122"/>
      <c r="R238" s="122"/>
      <c r="S238" s="122"/>
      <c r="T238" s="122"/>
      <c r="U238" s="122"/>
      <c r="V238" s="122"/>
      <c r="W238" s="122"/>
      <c r="X238" s="122"/>
      <c r="Y238" s="122"/>
      <c r="Z238" s="122"/>
      <c r="AA238" s="122"/>
      <c r="AB238" s="123"/>
      <c r="AC238" s="124"/>
      <c r="AD238" s="123"/>
      <c r="AE238" s="124"/>
      <c r="AF238" s="124"/>
      <c r="AG238" s="124"/>
      <c r="AH238" s="123"/>
      <c r="AI238" s="123"/>
      <c r="AJ238" s="123"/>
      <c r="AK238" s="123"/>
      <c r="AL238" s="123"/>
      <c r="AM238" s="123"/>
      <c r="AN238" s="123"/>
      <c r="AO238" s="125"/>
      <c r="AP238" s="126"/>
      <c r="AQ238" s="125"/>
      <c r="AR238" s="127"/>
      <c r="AS238" s="83"/>
      <c r="AT238" s="83"/>
      <c r="AU238" s="83"/>
      <c r="AV238" s="130"/>
    </row>
    <row r="239" spans="3:48" s="129" customFormat="1" ht="14">
      <c r="C239" s="83"/>
      <c r="D239" s="122"/>
      <c r="E239" s="122"/>
      <c r="F239" s="122"/>
      <c r="G239" s="122"/>
      <c r="H239" s="122"/>
      <c r="I239" s="122"/>
      <c r="J239" s="122"/>
      <c r="K239" s="122"/>
      <c r="L239" s="122"/>
      <c r="M239" s="122"/>
      <c r="N239" s="122"/>
      <c r="O239" s="122"/>
      <c r="P239" s="122"/>
      <c r="Q239" s="122"/>
      <c r="R239" s="122"/>
      <c r="S239" s="122"/>
      <c r="T239" s="122"/>
      <c r="U239" s="122"/>
      <c r="V239" s="122"/>
      <c r="W239" s="122"/>
      <c r="X239" s="122"/>
      <c r="Y239" s="122"/>
      <c r="Z239" s="122"/>
      <c r="AA239" s="122"/>
      <c r="AB239" s="123"/>
      <c r="AC239" s="124"/>
      <c r="AD239" s="123"/>
      <c r="AE239" s="124"/>
      <c r="AF239" s="124"/>
      <c r="AG239" s="124"/>
      <c r="AH239" s="123"/>
      <c r="AI239" s="123"/>
      <c r="AJ239" s="123"/>
      <c r="AK239" s="123"/>
      <c r="AL239" s="123"/>
      <c r="AM239" s="123"/>
      <c r="AN239" s="123"/>
      <c r="AO239" s="125"/>
      <c r="AP239" s="126"/>
      <c r="AQ239" s="125"/>
      <c r="AR239" s="127"/>
      <c r="AS239" s="83"/>
      <c r="AT239" s="83"/>
      <c r="AU239" s="83"/>
      <c r="AV239" s="130"/>
    </row>
    <row r="240" spans="3:48" s="129" customFormat="1" ht="14">
      <c r="C240" s="83"/>
      <c r="D240" s="122"/>
      <c r="E240" s="122"/>
      <c r="F240" s="122"/>
      <c r="G240" s="122"/>
      <c r="H240" s="122"/>
      <c r="I240" s="122"/>
      <c r="J240" s="122"/>
      <c r="K240" s="122"/>
      <c r="L240" s="122"/>
      <c r="M240" s="122"/>
      <c r="N240" s="122"/>
      <c r="O240" s="122"/>
      <c r="P240" s="122"/>
      <c r="Q240" s="122"/>
      <c r="R240" s="122"/>
      <c r="S240" s="122"/>
      <c r="T240" s="122"/>
      <c r="U240" s="122"/>
      <c r="V240" s="122"/>
      <c r="W240" s="122"/>
      <c r="X240" s="122"/>
      <c r="Y240" s="122"/>
      <c r="Z240" s="122"/>
      <c r="AA240" s="122"/>
      <c r="AB240" s="123"/>
      <c r="AC240" s="124"/>
      <c r="AD240" s="123"/>
      <c r="AE240" s="124"/>
      <c r="AF240" s="124"/>
      <c r="AG240" s="124"/>
      <c r="AH240" s="123"/>
      <c r="AI240" s="123"/>
      <c r="AJ240" s="123"/>
      <c r="AK240" s="123"/>
      <c r="AL240" s="123"/>
      <c r="AM240" s="123"/>
      <c r="AN240" s="123"/>
      <c r="AO240" s="125"/>
      <c r="AP240" s="126"/>
      <c r="AQ240" s="125"/>
      <c r="AR240" s="127"/>
      <c r="AS240" s="83"/>
      <c r="AT240" s="83"/>
      <c r="AU240" s="83"/>
      <c r="AV240" s="130"/>
    </row>
    <row r="241" spans="3:48" s="129" customFormat="1" ht="14">
      <c r="C241" s="83"/>
      <c r="D241" s="122"/>
      <c r="E241" s="122"/>
      <c r="F241" s="122"/>
      <c r="G241" s="122"/>
      <c r="H241" s="122"/>
      <c r="I241" s="122"/>
      <c r="J241" s="122"/>
      <c r="K241" s="122"/>
      <c r="L241" s="122"/>
      <c r="M241" s="122"/>
      <c r="N241" s="122"/>
      <c r="O241" s="122"/>
      <c r="P241" s="122"/>
      <c r="Q241" s="122"/>
      <c r="R241" s="122"/>
      <c r="S241" s="122"/>
      <c r="T241" s="122"/>
      <c r="U241" s="122"/>
      <c r="V241" s="122"/>
      <c r="W241" s="122"/>
      <c r="X241" s="122"/>
      <c r="Y241" s="122"/>
      <c r="Z241" s="122"/>
      <c r="AA241" s="122"/>
      <c r="AB241" s="123"/>
      <c r="AC241" s="124"/>
      <c r="AD241" s="123"/>
      <c r="AE241" s="124"/>
      <c r="AF241" s="124"/>
      <c r="AG241" s="124"/>
      <c r="AH241" s="123"/>
      <c r="AI241" s="123"/>
      <c r="AJ241" s="123"/>
      <c r="AK241" s="123"/>
      <c r="AL241" s="123"/>
      <c r="AM241" s="123"/>
      <c r="AN241" s="123"/>
      <c r="AO241" s="125"/>
      <c r="AP241" s="126"/>
      <c r="AQ241" s="125"/>
      <c r="AR241" s="127"/>
      <c r="AS241" s="83"/>
      <c r="AT241" s="83"/>
      <c r="AU241" s="83"/>
      <c r="AV241" s="130"/>
    </row>
    <row r="242" spans="3:48" s="129" customFormat="1" ht="14">
      <c r="C242" s="83"/>
      <c r="D242" s="122"/>
      <c r="E242" s="122"/>
      <c r="F242" s="122"/>
      <c r="G242" s="122"/>
      <c r="H242" s="122"/>
      <c r="I242" s="122"/>
      <c r="J242" s="122"/>
      <c r="K242" s="122"/>
      <c r="L242" s="122"/>
      <c r="M242" s="122"/>
      <c r="N242" s="122"/>
      <c r="O242" s="122"/>
      <c r="P242" s="122"/>
      <c r="Q242" s="122"/>
      <c r="R242" s="122"/>
      <c r="S242" s="122"/>
      <c r="T242" s="122"/>
      <c r="U242" s="122"/>
      <c r="V242" s="122"/>
      <c r="W242" s="122"/>
      <c r="X242" s="122"/>
      <c r="Y242" s="122"/>
      <c r="Z242" s="122"/>
      <c r="AA242" s="122"/>
      <c r="AB242" s="123"/>
      <c r="AC242" s="124"/>
      <c r="AD242" s="123"/>
      <c r="AE242" s="124"/>
      <c r="AF242" s="124"/>
      <c r="AG242" s="124"/>
      <c r="AH242" s="123"/>
      <c r="AI242" s="123"/>
      <c r="AJ242" s="123"/>
      <c r="AK242" s="123"/>
      <c r="AL242" s="123"/>
      <c r="AM242" s="123"/>
      <c r="AN242" s="123"/>
      <c r="AO242" s="125"/>
      <c r="AP242" s="126"/>
      <c r="AQ242" s="125"/>
      <c r="AR242" s="127"/>
      <c r="AS242" s="83"/>
      <c r="AT242" s="83"/>
      <c r="AU242" s="83"/>
      <c r="AV242" s="130"/>
    </row>
    <row r="243" spans="3:48" s="129" customFormat="1" ht="14">
      <c r="C243" s="83"/>
      <c r="D243" s="122"/>
      <c r="E243" s="122"/>
      <c r="F243" s="122"/>
      <c r="G243" s="122"/>
      <c r="H243" s="122"/>
      <c r="I243" s="122"/>
      <c r="J243" s="122"/>
      <c r="K243" s="122"/>
      <c r="L243" s="122"/>
      <c r="M243" s="122"/>
      <c r="N243" s="122"/>
      <c r="O243" s="122"/>
      <c r="P243" s="122"/>
      <c r="Q243" s="122"/>
      <c r="R243" s="122"/>
      <c r="S243" s="122"/>
      <c r="T243" s="122"/>
      <c r="U243" s="122"/>
      <c r="V243" s="122"/>
      <c r="W243" s="122"/>
      <c r="X243" s="122"/>
      <c r="Y243" s="122"/>
      <c r="Z243" s="122"/>
      <c r="AA243" s="122"/>
      <c r="AB243" s="123"/>
      <c r="AC243" s="124"/>
      <c r="AD243" s="123"/>
      <c r="AE243" s="124"/>
      <c r="AF243" s="124"/>
      <c r="AG243" s="124"/>
      <c r="AH243" s="123"/>
      <c r="AI243" s="123"/>
      <c r="AJ243" s="123"/>
      <c r="AK243" s="123"/>
      <c r="AL243" s="123"/>
      <c r="AM243" s="123"/>
      <c r="AN243" s="123"/>
      <c r="AO243" s="125"/>
      <c r="AP243" s="126"/>
      <c r="AQ243" s="125"/>
      <c r="AR243" s="127"/>
      <c r="AS243" s="83"/>
      <c r="AT243" s="83"/>
      <c r="AU243" s="83"/>
      <c r="AV243" s="130"/>
    </row>
    <row r="244" spans="3:48" s="129" customFormat="1" ht="14">
      <c r="C244" s="83"/>
      <c r="D244" s="122"/>
      <c r="E244" s="122"/>
      <c r="F244" s="122"/>
      <c r="G244" s="122"/>
      <c r="H244" s="122"/>
      <c r="I244" s="122"/>
      <c r="J244" s="122"/>
      <c r="K244" s="122"/>
      <c r="L244" s="122"/>
      <c r="M244" s="122"/>
      <c r="N244" s="122"/>
      <c r="O244" s="122"/>
      <c r="P244" s="122"/>
      <c r="Q244" s="122"/>
      <c r="R244" s="122"/>
      <c r="S244" s="122"/>
      <c r="T244" s="122"/>
      <c r="U244" s="122"/>
      <c r="V244" s="122"/>
      <c r="W244" s="122"/>
      <c r="X244" s="122"/>
      <c r="Y244" s="122"/>
      <c r="Z244" s="122"/>
      <c r="AA244" s="122"/>
      <c r="AB244" s="123"/>
      <c r="AC244" s="124"/>
      <c r="AD244" s="123"/>
      <c r="AE244" s="124"/>
      <c r="AF244" s="124"/>
      <c r="AG244" s="124"/>
      <c r="AH244" s="123"/>
      <c r="AI244" s="123"/>
      <c r="AJ244" s="123"/>
      <c r="AK244" s="123"/>
      <c r="AL244" s="123"/>
      <c r="AM244" s="123"/>
      <c r="AN244" s="123"/>
      <c r="AO244" s="125"/>
      <c r="AP244" s="126"/>
      <c r="AQ244" s="125"/>
      <c r="AR244" s="127"/>
      <c r="AS244" s="83"/>
      <c r="AT244" s="83"/>
      <c r="AU244" s="83"/>
      <c r="AV244" s="130"/>
    </row>
    <row r="245" spans="3:48" s="129" customFormat="1" ht="14">
      <c r="C245" s="83"/>
      <c r="D245" s="122"/>
      <c r="E245" s="122"/>
      <c r="F245" s="122"/>
      <c r="G245" s="122"/>
      <c r="H245" s="122"/>
      <c r="I245" s="122"/>
      <c r="J245" s="122"/>
      <c r="K245" s="122"/>
      <c r="L245" s="122"/>
      <c r="M245" s="122"/>
      <c r="N245" s="122"/>
      <c r="O245" s="122"/>
      <c r="P245" s="122"/>
      <c r="Q245" s="122"/>
      <c r="R245" s="122"/>
      <c r="S245" s="122"/>
      <c r="T245" s="122"/>
      <c r="U245" s="122"/>
      <c r="V245" s="122"/>
      <c r="W245" s="122"/>
      <c r="X245" s="122"/>
      <c r="Y245" s="122"/>
      <c r="Z245" s="122"/>
      <c r="AA245" s="122"/>
      <c r="AB245" s="123"/>
      <c r="AC245" s="124"/>
      <c r="AD245" s="123"/>
      <c r="AE245" s="124"/>
      <c r="AF245" s="124"/>
      <c r="AG245" s="124"/>
      <c r="AH245" s="123"/>
      <c r="AI245" s="123"/>
      <c r="AJ245" s="123"/>
      <c r="AK245" s="123"/>
      <c r="AL245" s="123"/>
      <c r="AM245" s="123"/>
      <c r="AN245" s="123"/>
      <c r="AO245" s="125"/>
      <c r="AP245" s="126"/>
      <c r="AQ245" s="125"/>
      <c r="AR245" s="127"/>
      <c r="AS245" s="83"/>
      <c r="AT245" s="83"/>
      <c r="AU245" s="83"/>
      <c r="AV245" s="130"/>
    </row>
    <row r="246" spans="3:48" s="129" customFormat="1" ht="14">
      <c r="C246" s="83"/>
      <c r="D246" s="122"/>
      <c r="E246" s="122"/>
      <c r="F246" s="122"/>
      <c r="G246" s="122"/>
      <c r="H246" s="122"/>
      <c r="I246" s="122"/>
      <c r="J246" s="122"/>
      <c r="K246" s="122"/>
      <c r="L246" s="122"/>
      <c r="M246" s="122"/>
      <c r="N246" s="122"/>
      <c r="O246" s="122"/>
      <c r="P246" s="122"/>
      <c r="Q246" s="122"/>
      <c r="R246" s="122"/>
      <c r="S246" s="122"/>
      <c r="T246" s="122"/>
      <c r="U246" s="122"/>
      <c r="V246" s="122"/>
      <c r="W246" s="122"/>
      <c r="X246" s="122"/>
      <c r="Y246" s="122"/>
      <c r="Z246" s="122"/>
      <c r="AA246" s="122"/>
      <c r="AB246" s="123"/>
      <c r="AC246" s="124"/>
      <c r="AD246" s="123"/>
      <c r="AE246" s="124"/>
      <c r="AF246" s="124"/>
      <c r="AG246" s="124"/>
      <c r="AH246" s="123"/>
      <c r="AI246" s="123"/>
      <c r="AJ246" s="123"/>
      <c r="AK246" s="123"/>
      <c r="AL246" s="123"/>
      <c r="AM246" s="123"/>
      <c r="AN246" s="123"/>
      <c r="AO246" s="125"/>
      <c r="AP246" s="126"/>
      <c r="AQ246" s="125"/>
      <c r="AR246" s="127"/>
      <c r="AS246" s="83"/>
      <c r="AT246" s="83"/>
      <c r="AU246" s="83"/>
      <c r="AV246" s="130"/>
    </row>
    <row r="247" spans="3:48" s="129" customFormat="1" ht="14">
      <c r="C247" s="83"/>
      <c r="D247" s="122"/>
      <c r="E247" s="122"/>
      <c r="F247" s="122"/>
      <c r="G247" s="122"/>
      <c r="H247" s="122"/>
      <c r="I247" s="122"/>
      <c r="J247" s="122"/>
      <c r="K247" s="122"/>
      <c r="L247" s="122"/>
      <c r="M247" s="122"/>
      <c r="N247" s="122"/>
      <c r="O247" s="122"/>
      <c r="P247" s="122"/>
      <c r="Q247" s="122"/>
      <c r="R247" s="122"/>
      <c r="S247" s="122"/>
      <c r="T247" s="122"/>
      <c r="U247" s="122"/>
      <c r="V247" s="122"/>
      <c r="W247" s="122"/>
      <c r="X247" s="122"/>
      <c r="Y247" s="122"/>
      <c r="Z247" s="122"/>
      <c r="AA247" s="122"/>
      <c r="AB247" s="123"/>
      <c r="AC247" s="124"/>
      <c r="AD247" s="123"/>
      <c r="AE247" s="124"/>
      <c r="AF247" s="124"/>
      <c r="AG247" s="124"/>
      <c r="AH247" s="123"/>
      <c r="AI247" s="123"/>
      <c r="AJ247" s="123"/>
      <c r="AK247" s="123"/>
      <c r="AL247" s="123"/>
      <c r="AM247" s="123"/>
      <c r="AN247" s="123"/>
      <c r="AO247" s="125"/>
      <c r="AP247" s="126"/>
      <c r="AQ247" s="125"/>
      <c r="AR247" s="127"/>
      <c r="AS247" s="83"/>
      <c r="AT247" s="83"/>
      <c r="AU247" s="83"/>
      <c r="AV247" s="130"/>
    </row>
    <row r="248" spans="3:48" s="129" customFormat="1" ht="14">
      <c r="C248" s="83"/>
      <c r="D248" s="122"/>
      <c r="E248" s="122"/>
      <c r="F248" s="122"/>
      <c r="G248" s="122"/>
      <c r="H248" s="122"/>
      <c r="I248" s="122"/>
      <c r="J248" s="122"/>
      <c r="K248" s="122"/>
      <c r="L248" s="122"/>
      <c r="M248" s="122"/>
      <c r="N248" s="122"/>
      <c r="O248" s="122"/>
      <c r="P248" s="122"/>
      <c r="Q248" s="122"/>
      <c r="R248" s="122"/>
      <c r="S248" s="122"/>
      <c r="T248" s="122"/>
      <c r="U248" s="122"/>
      <c r="V248" s="122"/>
      <c r="W248" s="122"/>
      <c r="X248" s="122"/>
      <c r="Y248" s="122"/>
      <c r="Z248" s="122"/>
      <c r="AA248" s="122"/>
      <c r="AB248" s="123"/>
      <c r="AC248" s="124"/>
      <c r="AD248" s="123"/>
      <c r="AE248" s="124"/>
      <c r="AF248" s="124"/>
      <c r="AG248" s="124"/>
      <c r="AH248" s="123"/>
      <c r="AI248" s="123"/>
      <c r="AJ248" s="123"/>
      <c r="AK248" s="123"/>
      <c r="AL248" s="123"/>
      <c r="AM248" s="123"/>
      <c r="AN248" s="123"/>
      <c r="AO248" s="125"/>
      <c r="AP248" s="126"/>
      <c r="AQ248" s="125"/>
      <c r="AR248" s="127"/>
      <c r="AS248" s="83"/>
      <c r="AT248" s="83"/>
      <c r="AU248" s="83"/>
      <c r="AV248" s="130"/>
    </row>
    <row r="249" spans="3:48" s="129" customFormat="1" ht="14">
      <c r="C249" s="83"/>
      <c r="D249" s="122"/>
      <c r="E249" s="122"/>
      <c r="F249" s="122"/>
      <c r="G249" s="122"/>
      <c r="H249" s="122"/>
      <c r="I249" s="122"/>
      <c r="J249" s="122"/>
      <c r="K249" s="122"/>
      <c r="L249" s="122"/>
      <c r="M249" s="122"/>
      <c r="N249" s="122"/>
      <c r="O249" s="122"/>
      <c r="P249" s="122"/>
      <c r="Q249" s="122"/>
      <c r="R249" s="122"/>
      <c r="S249" s="122"/>
      <c r="T249" s="122"/>
      <c r="U249" s="122"/>
      <c r="V249" s="122"/>
      <c r="W249" s="122"/>
      <c r="X249" s="122"/>
      <c r="Y249" s="122"/>
      <c r="Z249" s="122"/>
      <c r="AA249" s="122"/>
      <c r="AB249" s="123"/>
      <c r="AC249" s="124"/>
      <c r="AD249" s="123"/>
      <c r="AE249" s="124"/>
      <c r="AF249" s="124"/>
      <c r="AG249" s="124"/>
      <c r="AH249" s="123"/>
      <c r="AI249" s="123"/>
      <c r="AJ249" s="123"/>
      <c r="AK249" s="123"/>
      <c r="AL249" s="123"/>
      <c r="AM249" s="123"/>
      <c r="AN249" s="123"/>
      <c r="AO249" s="125"/>
      <c r="AP249" s="126"/>
      <c r="AQ249" s="125"/>
      <c r="AR249" s="127"/>
      <c r="AS249" s="83"/>
      <c r="AT249" s="83"/>
      <c r="AU249" s="83"/>
      <c r="AV249" s="130"/>
    </row>
    <row r="250" spans="3:48" s="129" customFormat="1" ht="14">
      <c r="C250" s="83"/>
      <c r="D250" s="122"/>
      <c r="E250" s="122"/>
      <c r="F250" s="122"/>
      <c r="G250" s="122"/>
      <c r="H250" s="122"/>
      <c r="I250" s="122"/>
      <c r="J250" s="122"/>
      <c r="K250" s="122"/>
      <c r="L250" s="122"/>
      <c r="M250" s="122"/>
      <c r="N250" s="122"/>
      <c r="O250" s="122"/>
      <c r="P250" s="122"/>
      <c r="Q250" s="122"/>
      <c r="R250" s="122"/>
      <c r="S250" s="122"/>
      <c r="T250" s="122"/>
      <c r="U250" s="122"/>
      <c r="V250" s="122"/>
      <c r="W250" s="122"/>
      <c r="X250" s="122"/>
      <c r="Y250" s="122"/>
      <c r="Z250" s="122"/>
      <c r="AA250" s="122"/>
      <c r="AB250" s="123"/>
      <c r="AC250" s="124"/>
      <c r="AD250" s="123"/>
      <c r="AE250" s="124"/>
      <c r="AF250" s="124"/>
      <c r="AG250" s="124"/>
      <c r="AH250" s="123"/>
      <c r="AI250" s="123"/>
      <c r="AJ250" s="123"/>
      <c r="AK250" s="123"/>
      <c r="AL250" s="123"/>
      <c r="AM250" s="123"/>
      <c r="AN250" s="123"/>
      <c r="AO250" s="125"/>
      <c r="AP250" s="126"/>
      <c r="AQ250" s="125"/>
      <c r="AR250" s="127"/>
      <c r="AS250" s="83"/>
      <c r="AT250" s="83"/>
      <c r="AU250" s="83"/>
      <c r="AV250" s="130"/>
    </row>
    <row r="251" spans="3:48" s="129" customFormat="1" ht="14">
      <c r="C251" s="83"/>
      <c r="D251" s="122"/>
      <c r="E251" s="122"/>
      <c r="F251" s="122"/>
      <c r="G251" s="122"/>
      <c r="H251" s="122"/>
      <c r="I251" s="122"/>
      <c r="J251" s="122"/>
      <c r="K251" s="122"/>
      <c r="L251" s="122"/>
      <c r="M251" s="122"/>
      <c r="N251" s="122"/>
      <c r="O251" s="122"/>
      <c r="P251" s="122"/>
      <c r="Q251" s="122"/>
      <c r="R251" s="122"/>
      <c r="S251" s="122"/>
      <c r="T251" s="122"/>
      <c r="U251" s="122"/>
      <c r="V251" s="122"/>
      <c r="W251" s="122"/>
      <c r="X251" s="122"/>
      <c r="Y251" s="122"/>
      <c r="Z251" s="122"/>
      <c r="AA251" s="122"/>
      <c r="AB251" s="123"/>
      <c r="AC251" s="124"/>
      <c r="AD251" s="123"/>
      <c r="AE251" s="124"/>
      <c r="AF251" s="124"/>
      <c r="AG251" s="124"/>
      <c r="AH251" s="123"/>
      <c r="AI251" s="123"/>
      <c r="AJ251" s="123"/>
      <c r="AK251" s="123"/>
      <c r="AL251" s="123"/>
      <c r="AM251" s="123"/>
      <c r="AN251" s="123"/>
      <c r="AO251" s="125"/>
      <c r="AP251" s="126"/>
      <c r="AQ251" s="125"/>
      <c r="AR251" s="127"/>
      <c r="AS251" s="83"/>
      <c r="AT251" s="83"/>
      <c r="AU251" s="83"/>
      <c r="AV251" s="130"/>
    </row>
    <row r="252" spans="3:48" s="129" customFormat="1" ht="14">
      <c r="C252" s="83"/>
      <c r="D252" s="122"/>
      <c r="E252" s="122"/>
      <c r="F252" s="122"/>
      <c r="G252" s="122"/>
      <c r="H252" s="122"/>
      <c r="I252" s="122"/>
      <c r="J252" s="122"/>
      <c r="K252" s="122"/>
      <c r="L252" s="122"/>
      <c r="M252" s="122"/>
      <c r="N252" s="122"/>
      <c r="O252" s="122"/>
      <c r="P252" s="122"/>
      <c r="Q252" s="122"/>
      <c r="R252" s="122"/>
      <c r="S252" s="122"/>
      <c r="T252" s="122"/>
      <c r="U252" s="122"/>
      <c r="V252" s="122"/>
      <c r="W252" s="122"/>
      <c r="X252" s="122"/>
      <c r="Y252" s="122"/>
      <c r="Z252" s="122"/>
      <c r="AA252" s="122"/>
      <c r="AB252" s="123"/>
      <c r="AC252" s="124"/>
      <c r="AD252" s="123"/>
      <c r="AE252" s="124"/>
      <c r="AF252" s="124"/>
      <c r="AG252" s="124"/>
      <c r="AH252" s="123"/>
      <c r="AI252" s="123"/>
      <c r="AJ252" s="123"/>
      <c r="AK252" s="123"/>
      <c r="AL252" s="123"/>
      <c r="AM252" s="123"/>
      <c r="AN252" s="123"/>
      <c r="AO252" s="125"/>
      <c r="AP252" s="126"/>
      <c r="AQ252" s="125"/>
      <c r="AR252" s="127"/>
      <c r="AS252" s="83"/>
      <c r="AT252" s="83"/>
      <c r="AU252" s="83"/>
      <c r="AV252" s="130"/>
    </row>
    <row r="253" spans="3:48" s="129" customFormat="1" ht="14">
      <c r="C253" s="83"/>
      <c r="D253" s="122"/>
      <c r="E253" s="122"/>
      <c r="F253" s="122"/>
      <c r="G253" s="122"/>
      <c r="H253" s="122"/>
      <c r="I253" s="122"/>
      <c r="J253" s="122"/>
      <c r="K253" s="122"/>
      <c r="L253" s="122"/>
      <c r="M253" s="122"/>
      <c r="N253" s="122"/>
      <c r="O253" s="122"/>
      <c r="P253" s="122"/>
      <c r="Q253" s="122"/>
      <c r="R253" s="122"/>
      <c r="S253" s="122"/>
      <c r="T253" s="122"/>
      <c r="U253" s="122"/>
      <c r="V253" s="122"/>
      <c r="W253" s="122"/>
      <c r="X253" s="122"/>
      <c r="Y253" s="122"/>
      <c r="Z253" s="122"/>
      <c r="AA253" s="122"/>
      <c r="AB253" s="123"/>
      <c r="AC253" s="124"/>
      <c r="AD253" s="123"/>
      <c r="AE253" s="124"/>
      <c r="AF253" s="124"/>
      <c r="AG253" s="124"/>
      <c r="AH253" s="123"/>
      <c r="AI253" s="123"/>
      <c r="AJ253" s="123"/>
      <c r="AK253" s="123"/>
      <c r="AL253" s="123"/>
      <c r="AM253" s="123"/>
      <c r="AN253" s="123"/>
      <c r="AO253" s="125"/>
      <c r="AP253" s="126"/>
      <c r="AQ253" s="125"/>
      <c r="AR253" s="127"/>
      <c r="AS253" s="83"/>
      <c r="AT253" s="83"/>
      <c r="AU253" s="83"/>
      <c r="AV253" s="130"/>
    </row>
    <row r="254" spans="3:48" s="129" customFormat="1" ht="14">
      <c r="C254" s="83"/>
      <c r="D254" s="122"/>
      <c r="E254" s="122"/>
      <c r="F254" s="122"/>
      <c r="G254" s="122"/>
      <c r="H254" s="122"/>
      <c r="I254" s="122"/>
      <c r="J254" s="122"/>
      <c r="K254" s="122"/>
      <c r="L254" s="122"/>
      <c r="M254" s="122"/>
      <c r="N254" s="122"/>
      <c r="O254" s="122"/>
      <c r="P254" s="122"/>
      <c r="Q254" s="122"/>
      <c r="R254" s="122"/>
      <c r="S254" s="122"/>
      <c r="T254" s="122"/>
      <c r="U254" s="122"/>
      <c r="V254" s="122"/>
      <c r="W254" s="122"/>
      <c r="X254" s="122"/>
      <c r="Y254" s="122"/>
      <c r="Z254" s="122"/>
      <c r="AA254" s="122"/>
      <c r="AB254" s="123"/>
      <c r="AC254" s="124"/>
      <c r="AD254" s="123"/>
      <c r="AE254" s="124"/>
      <c r="AF254" s="124"/>
      <c r="AG254" s="124"/>
      <c r="AH254" s="123"/>
      <c r="AI254" s="123"/>
      <c r="AJ254" s="123"/>
      <c r="AK254" s="123"/>
      <c r="AL254" s="123"/>
      <c r="AM254" s="123"/>
      <c r="AN254" s="123"/>
      <c r="AO254" s="125"/>
      <c r="AP254" s="126"/>
      <c r="AQ254" s="125"/>
      <c r="AR254" s="127"/>
      <c r="AS254" s="83"/>
      <c r="AT254" s="83"/>
      <c r="AU254" s="83"/>
      <c r="AV254" s="130"/>
    </row>
    <row r="255" spans="3:48" s="129" customFormat="1" ht="14">
      <c r="C255" s="83"/>
      <c r="D255" s="122"/>
      <c r="E255" s="122"/>
      <c r="F255" s="122"/>
      <c r="G255" s="122"/>
      <c r="H255" s="122"/>
      <c r="I255" s="122"/>
      <c r="J255" s="122"/>
      <c r="K255" s="122"/>
      <c r="L255" s="122"/>
      <c r="M255" s="122"/>
      <c r="N255" s="122"/>
      <c r="O255" s="122"/>
      <c r="P255" s="122"/>
      <c r="Q255" s="122"/>
      <c r="R255" s="122"/>
      <c r="S255" s="122"/>
      <c r="T255" s="122"/>
      <c r="U255" s="122"/>
      <c r="V255" s="122"/>
      <c r="W255" s="122"/>
      <c r="X255" s="122"/>
      <c r="Y255" s="122"/>
      <c r="Z255" s="122"/>
      <c r="AA255" s="122"/>
      <c r="AB255" s="123"/>
      <c r="AC255" s="124"/>
      <c r="AD255" s="123"/>
      <c r="AE255" s="124"/>
      <c r="AF255" s="124"/>
      <c r="AG255" s="124"/>
      <c r="AH255" s="123"/>
      <c r="AI255" s="123"/>
      <c r="AJ255" s="123"/>
      <c r="AK255" s="123"/>
      <c r="AL255" s="123"/>
      <c r="AM255" s="123"/>
      <c r="AN255" s="123"/>
      <c r="AO255" s="125"/>
      <c r="AP255" s="126"/>
      <c r="AQ255" s="125"/>
      <c r="AR255" s="127"/>
      <c r="AS255" s="83"/>
      <c r="AT255" s="83"/>
      <c r="AU255" s="83"/>
      <c r="AV255" s="130"/>
    </row>
    <row r="256" spans="3:48" s="129" customFormat="1" ht="14">
      <c r="C256" s="83"/>
      <c r="D256" s="122"/>
      <c r="E256" s="122"/>
      <c r="F256" s="122"/>
      <c r="G256" s="122"/>
      <c r="H256" s="122"/>
      <c r="I256" s="122"/>
      <c r="J256" s="122"/>
      <c r="K256" s="122"/>
      <c r="L256" s="122"/>
      <c r="M256" s="122"/>
      <c r="N256" s="122"/>
      <c r="O256" s="122"/>
      <c r="P256" s="122"/>
      <c r="Q256" s="122"/>
      <c r="R256" s="122"/>
      <c r="S256" s="122"/>
      <c r="T256" s="122"/>
      <c r="U256" s="122"/>
      <c r="V256" s="122"/>
      <c r="W256" s="122"/>
      <c r="X256" s="122"/>
      <c r="Y256" s="122"/>
      <c r="Z256" s="122"/>
      <c r="AA256" s="122"/>
      <c r="AB256" s="123"/>
      <c r="AC256" s="124"/>
      <c r="AD256" s="123"/>
      <c r="AE256" s="124"/>
      <c r="AF256" s="124"/>
      <c r="AG256" s="124"/>
      <c r="AH256" s="123"/>
      <c r="AI256" s="123"/>
      <c r="AJ256" s="123"/>
      <c r="AK256" s="123"/>
      <c r="AL256" s="123"/>
      <c r="AM256" s="123"/>
      <c r="AN256" s="123"/>
      <c r="AO256" s="125"/>
      <c r="AP256" s="126"/>
      <c r="AQ256" s="125"/>
      <c r="AR256" s="127"/>
      <c r="AS256" s="83"/>
      <c r="AT256" s="83"/>
      <c r="AU256" s="83"/>
      <c r="AV256" s="130"/>
    </row>
    <row r="257" spans="3:48" s="129" customFormat="1" ht="14">
      <c r="C257" s="83"/>
      <c r="D257" s="122"/>
      <c r="E257" s="122"/>
      <c r="F257" s="122"/>
      <c r="G257" s="122"/>
      <c r="H257" s="122"/>
      <c r="I257" s="122"/>
      <c r="J257" s="122"/>
      <c r="K257" s="122"/>
      <c r="L257" s="122"/>
      <c r="M257" s="122"/>
      <c r="N257" s="122"/>
      <c r="O257" s="122"/>
      <c r="P257" s="122"/>
      <c r="Q257" s="122"/>
      <c r="R257" s="122"/>
      <c r="S257" s="122"/>
      <c r="T257" s="122"/>
      <c r="U257" s="122"/>
      <c r="V257" s="122"/>
      <c r="W257" s="122"/>
      <c r="X257" s="122"/>
      <c r="Y257" s="122"/>
      <c r="Z257" s="122"/>
      <c r="AA257" s="122"/>
      <c r="AB257" s="123"/>
      <c r="AC257" s="124"/>
      <c r="AD257" s="123"/>
      <c r="AE257" s="124"/>
      <c r="AF257" s="124"/>
      <c r="AG257" s="124"/>
      <c r="AH257" s="123"/>
      <c r="AI257" s="123"/>
      <c r="AJ257" s="123"/>
      <c r="AK257" s="123"/>
      <c r="AL257" s="123"/>
      <c r="AM257" s="123"/>
      <c r="AN257" s="123"/>
      <c r="AO257" s="125"/>
      <c r="AP257" s="126"/>
      <c r="AQ257" s="125"/>
      <c r="AR257" s="127"/>
      <c r="AS257" s="83"/>
      <c r="AT257" s="83"/>
      <c r="AU257" s="83"/>
      <c r="AV257" s="130"/>
    </row>
    <row r="258" spans="3:48" s="129" customFormat="1" ht="14">
      <c r="C258" s="83"/>
      <c r="D258" s="122"/>
      <c r="E258" s="122"/>
      <c r="F258" s="122"/>
      <c r="G258" s="122"/>
      <c r="H258" s="122"/>
      <c r="I258" s="122"/>
      <c r="J258" s="122"/>
      <c r="K258" s="122"/>
      <c r="L258" s="122"/>
      <c r="M258" s="122"/>
      <c r="N258" s="122"/>
      <c r="O258" s="122"/>
      <c r="P258" s="122"/>
      <c r="Q258" s="122"/>
      <c r="R258" s="122"/>
      <c r="S258" s="122"/>
      <c r="T258" s="122"/>
      <c r="U258" s="122"/>
      <c r="V258" s="122"/>
      <c r="W258" s="122"/>
      <c r="X258" s="122"/>
      <c r="Y258" s="122"/>
      <c r="Z258" s="122"/>
      <c r="AA258" s="122"/>
      <c r="AB258" s="123"/>
      <c r="AC258" s="124"/>
      <c r="AD258" s="123"/>
      <c r="AE258" s="124"/>
      <c r="AF258" s="124"/>
      <c r="AG258" s="124"/>
      <c r="AH258" s="123"/>
      <c r="AI258" s="123"/>
      <c r="AJ258" s="123"/>
      <c r="AK258" s="123"/>
      <c r="AL258" s="123"/>
      <c r="AM258" s="123"/>
      <c r="AN258" s="123"/>
      <c r="AO258" s="125"/>
      <c r="AP258" s="126"/>
      <c r="AQ258" s="125"/>
      <c r="AR258" s="127"/>
      <c r="AS258" s="83"/>
      <c r="AT258" s="83"/>
      <c r="AU258" s="83"/>
      <c r="AV258" s="130"/>
    </row>
    <row r="259" spans="3:48" s="129" customFormat="1" ht="14">
      <c r="C259" s="83"/>
      <c r="D259" s="122"/>
      <c r="E259" s="122"/>
      <c r="F259" s="122"/>
      <c r="G259" s="122"/>
      <c r="H259" s="122"/>
      <c r="I259" s="122"/>
      <c r="J259" s="122"/>
      <c r="K259" s="122"/>
      <c r="L259" s="122"/>
      <c r="M259" s="122"/>
      <c r="N259" s="122"/>
      <c r="O259" s="122"/>
      <c r="P259" s="122"/>
      <c r="Q259" s="122"/>
      <c r="R259" s="122"/>
      <c r="S259" s="122"/>
      <c r="T259" s="122"/>
      <c r="U259" s="122"/>
      <c r="V259" s="122"/>
      <c r="W259" s="122"/>
      <c r="X259" s="122"/>
      <c r="Y259" s="122"/>
      <c r="Z259" s="122"/>
      <c r="AA259" s="122"/>
      <c r="AB259" s="123"/>
      <c r="AC259" s="124"/>
      <c r="AD259" s="123"/>
      <c r="AE259" s="124"/>
      <c r="AF259" s="124"/>
      <c r="AG259" s="124"/>
      <c r="AH259" s="123"/>
      <c r="AI259" s="123"/>
      <c r="AJ259" s="123"/>
      <c r="AK259" s="123"/>
      <c r="AL259" s="123"/>
      <c r="AM259" s="123"/>
      <c r="AN259" s="123"/>
      <c r="AO259" s="125"/>
      <c r="AP259" s="126"/>
      <c r="AQ259" s="125"/>
      <c r="AR259" s="127"/>
      <c r="AS259" s="83"/>
      <c r="AT259" s="83"/>
      <c r="AU259" s="83"/>
      <c r="AV259" s="130"/>
    </row>
    <row r="260" spans="3:48" s="129" customFormat="1" ht="14">
      <c r="C260" s="83"/>
      <c r="D260" s="122"/>
      <c r="E260" s="122"/>
      <c r="F260" s="122"/>
      <c r="G260" s="122"/>
      <c r="H260" s="122"/>
      <c r="I260" s="122"/>
      <c r="J260" s="122"/>
      <c r="K260" s="122"/>
      <c r="L260" s="122"/>
      <c r="M260" s="122"/>
      <c r="N260" s="122"/>
      <c r="O260" s="122"/>
      <c r="P260" s="122"/>
      <c r="Q260" s="122"/>
      <c r="R260" s="122"/>
      <c r="S260" s="122"/>
      <c r="T260" s="122"/>
      <c r="U260" s="122"/>
      <c r="V260" s="122"/>
      <c r="W260" s="122"/>
      <c r="X260" s="122"/>
      <c r="Y260" s="122"/>
      <c r="Z260" s="122"/>
      <c r="AA260" s="122"/>
      <c r="AB260" s="123"/>
      <c r="AC260" s="124"/>
      <c r="AD260" s="123"/>
      <c r="AE260" s="124"/>
      <c r="AF260" s="124"/>
      <c r="AG260" s="124"/>
      <c r="AH260" s="123"/>
      <c r="AI260" s="123"/>
      <c r="AJ260" s="123"/>
      <c r="AK260" s="123"/>
      <c r="AL260" s="123"/>
      <c r="AM260" s="123"/>
      <c r="AN260" s="123"/>
      <c r="AO260" s="125"/>
      <c r="AP260" s="126"/>
      <c r="AQ260" s="125"/>
      <c r="AR260" s="127"/>
      <c r="AS260" s="83"/>
      <c r="AT260" s="83"/>
      <c r="AU260" s="83"/>
      <c r="AV260" s="130"/>
    </row>
    <row r="261" spans="3:48" s="129" customFormat="1" ht="14">
      <c r="C261" s="83"/>
      <c r="D261" s="122"/>
      <c r="E261" s="122"/>
      <c r="F261" s="122"/>
      <c r="G261" s="122"/>
      <c r="H261" s="122"/>
      <c r="I261" s="122"/>
      <c r="J261" s="122"/>
      <c r="K261" s="122"/>
      <c r="L261" s="122"/>
      <c r="M261" s="122"/>
      <c r="N261" s="122"/>
      <c r="O261" s="122"/>
      <c r="P261" s="122"/>
      <c r="Q261" s="122"/>
      <c r="R261" s="122"/>
      <c r="S261" s="122"/>
      <c r="T261" s="122"/>
      <c r="U261" s="122"/>
      <c r="V261" s="122"/>
      <c r="W261" s="122"/>
      <c r="X261" s="122"/>
      <c r="Y261" s="122"/>
      <c r="Z261" s="122"/>
      <c r="AA261" s="122"/>
      <c r="AB261" s="123"/>
      <c r="AC261" s="124"/>
      <c r="AD261" s="123"/>
      <c r="AE261" s="124"/>
      <c r="AF261" s="124"/>
      <c r="AG261" s="124"/>
      <c r="AH261" s="123"/>
      <c r="AI261" s="123"/>
      <c r="AJ261" s="123"/>
      <c r="AK261" s="123"/>
      <c r="AL261" s="123"/>
      <c r="AM261" s="123"/>
      <c r="AN261" s="123"/>
      <c r="AO261" s="125"/>
      <c r="AP261" s="126"/>
      <c r="AQ261" s="125"/>
      <c r="AR261" s="127"/>
      <c r="AS261" s="83"/>
      <c r="AT261" s="83"/>
      <c r="AU261" s="83"/>
      <c r="AV261" s="130"/>
    </row>
    <row r="262" spans="3:48" s="129" customFormat="1" ht="14">
      <c r="C262" s="83"/>
      <c r="D262" s="122"/>
      <c r="E262" s="122"/>
      <c r="F262" s="122"/>
      <c r="G262" s="122"/>
      <c r="H262" s="122"/>
      <c r="I262" s="122"/>
      <c r="J262" s="122"/>
      <c r="K262" s="122"/>
      <c r="L262" s="122"/>
      <c r="M262" s="122"/>
      <c r="N262" s="122"/>
      <c r="O262" s="122"/>
      <c r="P262" s="122"/>
      <c r="Q262" s="122"/>
      <c r="R262" s="122"/>
      <c r="S262" s="122"/>
      <c r="T262" s="122"/>
      <c r="U262" s="122"/>
      <c r="V262" s="122"/>
      <c r="W262" s="122"/>
      <c r="X262" s="122"/>
      <c r="Y262" s="122"/>
      <c r="Z262" s="122"/>
      <c r="AA262" s="122"/>
      <c r="AB262" s="123"/>
      <c r="AC262" s="124"/>
      <c r="AD262" s="123"/>
      <c r="AE262" s="124"/>
      <c r="AF262" s="124"/>
      <c r="AG262" s="124"/>
      <c r="AH262" s="123"/>
      <c r="AI262" s="123"/>
      <c r="AJ262" s="123"/>
      <c r="AK262" s="123"/>
      <c r="AL262" s="123"/>
      <c r="AM262" s="123"/>
      <c r="AN262" s="123"/>
      <c r="AO262" s="125"/>
      <c r="AP262" s="126"/>
      <c r="AQ262" s="125"/>
      <c r="AR262" s="127"/>
      <c r="AS262" s="83"/>
      <c r="AT262" s="83"/>
      <c r="AU262" s="83"/>
      <c r="AV262" s="130"/>
    </row>
    <row r="263" spans="3:48" s="129" customFormat="1" ht="14">
      <c r="C263" s="83"/>
      <c r="D263" s="122"/>
      <c r="E263" s="122"/>
      <c r="F263" s="122"/>
      <c r="G263" s="122"/>
      <c r="H263" s="122"/>
      <c r="I263" s="122"/>
      <c r="J263" s="122"/>
      <c r="K263" s="122"/>
      <c r="L263" s="122"/>
      <c r="M263" s="122"/>
      <c r="N263" s="122"/>
      <c r="O263" s="122"/>
      <c r="P263" s="122"/>
      <c r="Q263" s="122"/>
      <c r="R263" s="122"/>
      <c r="S263" s="122"/>
      <c r="T263" s="122"/>
      <c r="U263" s="122"/>
      <c r="V263" s="122"/>
      <c r="W263" s="122"/>
      <c r="X263" s="122"/>
      <c r="Y263" s="122"/>
      <c r="Z263" s="122"/>
      <c r="AA263" s="122"/>
      <c r="AB263" s="123"/>
      <c r="AC263" s="124"/>
      <c r="AD263" s="123"/>
      <c r="AE263" s="124"/>
      <c r="AF263" s="124"/>
      <c r="AG263" s="124"/>
      <c r="AH263" s="123"/>
      <c r="AI263" s="123"/>
      <c r="AJ263" s="123"/>
      <c r="AK263" s="123"/>
      <c r="AL263" s="123"/>
      <c r="AM263" s="123"/>
      <c r="AN263" s="123"/>
      <c r="AO263" s="125"/>
      <c r="AP263" s="126"/>
      <c r="AQ263" s="125"/>
      <c r="AR263" s="127"/>
      <c r="AS263" s="83"/>
      <c r="AT263" s="83"/>
      <c r="AU263" s="83"/>
      <c r="AV263" s="130"/>
    </row>
    <row r="264" spans="3:48" s="129" customFormat="1" ht="14">
      <c r="C264" s="83"/>
      <c r="D264" s="122"/>
      <c r="E264" s="122"/>
      <c r="F264" s="122"/>
      <c r="G264" s="122"/>
      <c r="H264" s="122"/>
      <c r="I264" s="122"/>
      <c r="J264" s="122"/>
      <c r="K264" s="122"/>
      <c r="L264" s="122"/>
      <c r="M264" s="122"/>
      <c r="N264" s="122"/>
      <c r="O264" s="122"/>
      <c r="P264" s="122"/>
      <c r="Q264" s="122"/>
      <c r="R264" s="122"/>
      <c r="S264" s="122"/>
      <c r="T264" s="122"/>
      <c r="U264" s="122"/>
      <c r="V264" s="122"/>
      <c r="W264" s="122"/>
      <c r="X264" s="122"/>
      <c r="Y264" s="122"/>
      <c r="Z264" s="122"/>
      <c r="AA264" s="122"/>
      <c r="AB264" s="123"/>
      <c r="AC264" s="124"/>
      <c r="AD264" s="123"/>
      <c r="AE264" s="124"/>
      <c r="AF264" s="124"/>
      <c r="AG264" s="124"/>
      <c r="AH264" s="123"/>
      <c r="AI264" s="123"/>
      <c r="AJ264" s="123"/>
      <c r="AK264" s="123"/>
      <c r="AL264" s="123"/>
      <c r="AM264" s="123"/>
      <c r="AN264" s="123"/>
      <c r="AO264" s="125"/>
      <c r="AP264" s="126"/>
      <c r="AQ264" s="125"/>
      <c r="AR264" s="127"/>
      <c r="AS264" s="83"/>
      <c r="AT264" s="83"/>
      <c r="AU264" s="83"/>
      <c r="AV264" s="130"/>
    </row>
    <row r="265" spans="3:48" s="129" customFormat="1" ht="14">
      <c r="C265" s="83"/>
      <c r="D265" s="122"/>
      <c r="E265" s="122"/>
      <c r="F265" s="122"/>
      <c r="G265" s="122"/>
      <c r="H265" s="122"/>
      <c r="I265" s="122"/>
      <c r="J265" s="122"/>
      <c r="K265" s="122"/>
      <c r="L265" s="122"/>
      <c r="M265" s="122"/>
      <c r="N265" s="122"/>
      <c r="O265" s="122"/>
      <c r="P265" s="122"/>
      <c r="Q265" s="122"/>
      <c r="R265" s="122"/>
      <c r="S265" s="122"/>
      <c r="T265" s="122"/>
      <c r="U265" s="122"/>
      <c r="V265" s="122"/>
      <c r="W265" s="122"/>
      <c r="X265" s="122"/>
      <c r="Y265" s="122"/>
      <c r="Z265" s="122"/>
      <c r="AA265" s="122"/>
      <c r="AB265" s="123"/>
      <c r="AC265" s="124"/>
      <c r="AD265" s="123"/>
      <c r="AE265" s="124"/>
      <c r="AF265" s="124"/>
      <c r="AG265" s="124"/>
      <c r="AH265" s="123"/>
      <c r="AI265" s="123"/>
      <c r="AJ265" s="123"/>
      <c r="AK265" s="123"/>
      <c r="AL265" s="123"/>
      <c r="AM265" s="123"/>
      <c r="AN265" s="123"/>
      <c r="AO265" s="125"/>
      <c r="AP265" s="126"/>
      <c r="AQ265" s="125"/>
      <c r="AR265" s="127"/>
      <c r="AS265" s="83"/>
      <c r="AT265" s="83"/>
      <c r="AU265" s="83"/>
      <c r="AV265" s="130"/>
    </row>
    <row r="266" spans="3:48" s="129" customFormat="1" ht="14">
      <c r="C266" s="83"/>
      <c r="D266" s="122"/>
      <c r="E266" s="122"/>
      <c r="F266" s="122"/>
      <c r="G266" s="122"/>
      <c r="H266" s="122"/>
      <c r="I266" s="122"/>
      <c r="J266" s="122"/>
      <c r="K266" s="122"/>
      <c r="L266" s="122"/>
      <c r="M266" s="122"/>
      <c r="N266" s="122"/>
      <c r="O266" s="122"/>
      <c r="P266" s="122"/>
      <c r="Q266" s="122"/>
      <c r="R266" s="122"/>
      <c r="S266" s="122"/>
      <c r="T266" s="122"/>
      <c r="U266" s="122"/>
      <c r="V266" s="122"/>
      <c r="W266" s="122"/>
      <c r="X266" s="122"/>
      <c r="Y266" s="122"/>
      <c r="Z266" s="122"/>
      <c r="AA266" s="122"/>
      <c r="AB266" s="123"/>
      <c r="AC266" s="124"/>
      <c r="AD266" s="123"/>
      <c r="AE266" s="124"/>
      <c r="AF266" s="124"/>
      <c r="AG266" s="124"/>
      <c r="AH266" s="123"/>
      <c r="AI266" s="123"/>
      <c r="AJ266" s="123"/>
      <c r="AK266" s="123"/>
      <c r="AL266" s="123"/>
      <c r="AM266" s="123"/>
      <c r="AN266" s="123"/>
      <c r="AO266" s="125"/>
      <c r="AP266" s="126"/>
      <c r="AQ266" s="125"/>
      <c r="AR266" s="127"/>
      <c r="AS266" s="83"/>
      <c r="AT266" s="83"/>
      <c r="AU266" s="83"/>
      <c r="AV266" s="130"/>
    </row>
    <row r="267" spans="3:48" s="129" customFormat="1" ht="14">
      <c r="C267" s="83"/>
      <c r="D267" s="122"/>
      <c r="E267" s="122"/>
      <c r="F267" s="122"/>
      <c r="G267" s="122"/>
      <c r="H267" s="122"/>
      <c r="I267" s="122"/>
      <c r="J267" s="122"/>
      <c r="K267" s="122"/>
      <c r="L267" s="122"/>
      <c r="M267" s="122"/>
      <c r="N267" s="122"/>
      <c r="O267" s="122"/>
      <c r="P267" s="122"/>
      <c r="Q267" s="122"/>
      <c r="R267" s="122"/>
      <c r="S267" s="122"/>
      <c r="T267" s="122"/>
      <c r="U267" s="122"/>
      <c r="V267" s="122"/>
      <c r="W267" s="122"/>
      <c r="X267" s="122"/>
      <c r="Y267" s="122"/>
      <c r="Z267" s="122"/>
      <c r="AA267" s="122"/>
      <c r="AB267" s="123"/>
      <c r="AC267" s="124"/>
      <c r="AD267" s="123"/>
      <c r="AE267" s="124"/>
      <c r="AF267" s="124"/>
      <c r="AG267" s="124"/>
      <c r="AH267" s="123"/>
      <c r="AI267" s="123"/>
      <c r="AJ267" s="123"/>
      <c r="AK267" s="123"/>
      <c r="AL267" s="123"/>
      <c r="AM267" s="123"/>
      <c r="AN267" s="123"/>
      <c r="AO267" s="125"/>
      <c r="AP267" s="126"/>
      <c r="AQ267" s="125"/>
      <c r="AR267" s="127"/>
      <c r="AS267" s="83"/>
      <c r="AT267" s="83"/>
      <c r="AU267" s="83"/>
      <c r="AV267" s="130"/>
    </row>
    <row r="268" spans="3:48" s="129" customFormat="1" ht="14">
      <c r="C268" s="83"/>
      <c r="D268" s="122"/>
      <c r="E268" s="122"/>
      <c r="F268" s="122"/>
      <c r="G268" s="122"/>
      <c r="H268" s="122"/>
      <c r="I268" s="122"/>
      <c r="J268" s="122"/>
      <c r="K268" s="122"/>
      <c r="L268" s="122"/>
      <c r="M268" s="122"/>
      <c r="N268" s="122"/>
      <c r="O268" s="122"/>
      <c r="P268" s="122"/>
      <c r="Q268" s="122"/>
      <c r="R268" s="122"/>
      <c r="S268" s="122"/>
      <c r="T268" s="122"/>
      <c r="U268" s="122"/>
      <c r="V268" s="122"/>
      <c r="W268" s="122"/>
      <c r="X268" s="122"/>
      <c r="Y268" s="122"/>
      <c r="Z268" s="122"/>
      <c r="AA268" s="122"/>
      <c r="AB268" s="123"/>
      <c r="AC268" s="124"/>
      <c r="AD268" s="123"/>
      <c r="AE268" s="124"/>
      <c r="AF268" s="124"/>
      <c r="AG268" s="124"/>
      <c r="AH268" s="123"/>
      <c r="AI268" s="123"/>
      <c r="AJ268" s="123"/>
      <c r="AK268" s="123"/>
      <c r="AL268" s="123"/>
      <c r="AM268" s="123"/>
      <c r="AN268" s="123"/>
      <c r="AO268" s="125"/>
      <c r="AP268" s="126"/>
      <c r="AQ268" s="125"/>
      <c r="AR268" s="127"/>
      <c r="AS268" s="83"/>
      <c r="AT268" s="83"/>
      <c r="AU268" s="83"/>
      <c r="AV268" s="130"/>
    </row>
    <row r="269" spans="3:48" s="129" customFormat="1" ht="14">
      <c r="C269" s="83"/>
      <c r="D269" s="122"/>
      <c r="E269" s="122"/>
      <c r="F269" s="122"/>
      <c r="G269" s="122"/>
      <c r="H269" s="122"/>
      <c r="I269" s="122"/>
      <c r="J269" s="122"/>
      <c r="K269" s="122"/>
      <c r="L269" s="122"/>
      <c r="M269" s="122"/>
      <c r="N269" s="122"/>
      <c r="O269" s="122"/>
      <c r="P269" s="122"/>
      <c r="Q269" s="122"/>
      <c r="R269" s="122"/>
      <c r="S269" s="122"/>
      <c r="T269" s="122"/>
      <c r="U269" s="122"/>
      <c r="V269" s="122"/>
      <c r="W269" s="122"/>
      <c r="X269" s="122"/>
      <c r="Y269" s="122"/>
      <c r="Z269" s="122"/>
      <c r="AA269" s="122"/>
      <c r="AB269" s="123"/>
      <c r="AC269" s="124"/>
      <c r="AD269" s="123"/>
      <c r="AE269" s="124"/>
      <c r="AF269" s="124"/>
      <c r="AG269" s="124"/>
      <c r="AH269" s="123"/>
      <c r="AI269" s="123"/>
      <c r="AJ269" s="123"/>
      <c r="AK269" s="123"/>
      <c r="AL269" s="123"/>
      <c r="AM269" s="123"/>
      <c r="AN269" s="123"/>
      <c r="AO269" s="125"/>
      <c r="AP269" s="126"/>
      <c r="AQ269" s="125"/>
      <c r="AR269" s="127"/>
      <c r="AS269" s="83"/>
      <c r="AT269" s="83"/>
      <c r="AU269" s="83"/>
      <c r="AV269" s="130"/>
    </row>
    <row r="270" spans="3:48" s="129" customFormat="1" ht="14">
      <c r="C270" s="131"/>
      <c r="D270" s="132"/>
      <c r="E270" s="132"/>
      <c r="F270" s="132"/>
      <c r="G270" s="132"/>
      <c r="H270" s="132"/>
      <c r="I270" s="132"/>
      <c r="J270" s="132"/>
      <c r="K270" s="132"/>
      <c r="L270" s="132"/>
      <c r="M270" s="132"/>
      <c r="N270" s="132"/>
      <c r="O270" s="132"/>
      <c r="P270" s="132"/>
      <c r="Q270" s="132"/>
      <c r="R270" s="132"/>
      <c r="S270" s="132"/>
      <c r="T270" s="132"/>
      <c r="U270" s="132"/>
      <c r="V270" s="132"/>
      <c r="W270" s="132"/>
      <c r="X270" s="132"/>
      <c r="Y270" s="132"/>
      <c r="Z270" s="132"/>
      <c r="AA270" s="132"/>
      <c r="AB270" s="123"/>
      <c r="AC270" s="124"/>
      <c r="AD270" s="123"/>
      <c r="AE270" s="124"/>
      <c r="AF270" s="124"/>
      <c r="AG270" s="124"/>
      <c r="AH270" s="123"/>
      <c r="AI270" s="123"/>
      <c r="AJ270" s="123"/>
      <c r="AK270" s="123"/>
      <c r="AL270" s="123"/>
      <c r="AM270" s="123"/>
      <c r="AN270" s="123"/>
      <c r="AO270" s="125"/>
      <c r="AP270" s="126"/>
      <c r="AQ270" s="125"/>
      <c r="AR270" s="127"/>
      <c r="AS270" s="83"/>
      <c r="AT270" s="83"/>
      <c r="AU270" s="83"/>
      <c r="AV270" s="130"/>
    </row>
    <row r="271" spans="3:48" s="129" customFormat="1" ht="14">
      <c r="C271" s="131"/>
      <c r="D271" s="132"/>
      <c r="E271" s="132"/>
      <c r="F271" s="132"/>
      <c r="G271" s="132"/>
      <c r="H271" s="132"/>
      <c r="I271" s="132"/>
      <c r="J271" s="132"/>
      <c r="K271" s="132"/>
      <c r="L271" s="132"/>
      <c r="M271" s="132"/>
      <c r="N271" s="132"/>
      <c r="O271" s="132"/>
      <c r="P271" s="132"/>
      <c r="Q271" s="132"/>
      <c r="R271" s="132"/>
      <c r="S271" s="132"/>
      <c r="T271" s="132"/>
      <c r="U271" s="132"/>
      <c r="V271" s="132"/>
      <c r="W271" s="132"/>
      <c r="X271" s="132"/>
      <c r="Y271" s="132"/>
      <c r="Z271" s="132"/>
      <c r="AA271" s="132"/>
      <c r="AB271" s="123"/>
      <c r="AC271" s="124"/>
      <c r="AD271" s="123"/>
      <c r="AE271" s="124"/>
      <c r="AF271" s="124"/>
      <c r="AG271" s="124"/>
      <c r="AH271" s="123"/>
      <c r="AI271" s="123"/>
      <c r="AJ271" s="123"/>
      <c r="AK271" s="123"/>
      <c r="AL271" s="123"/>
      <c r="AM271" s="123"/>
      <c r="AN271" s="123"/>
      <c r="AO271" s="125"/>
      <c r="AP271" s="126"/>
      <c r="AQ271" s="125"/>
      <c r="AR271" s="127"/>
      <c r="AS271" s="83"/>
      <c r="AT271" s="83"/>
      <c r="AU271" s="83"/>
      <c r="AV271" s="130"/>
    </row>
    <row r="272" spans="3:48" s="129" customFormat="1" ht="14">
      <c r="C272" s="131"/>
      <c r="D272" s="132"/>
      <c r="E272" s="132"/>
      <c r="F272" s="132"/>
      <c r="G272" s="132"/>
      <c r="H272" s="132"/>
      <c r="I272" s="132"/>
      <c r="J272" s="132"/>
      <c r="K272" s="132"/>
      <c r="L272" s="132"/>
      <c r="M272" s="132"/>
      <c r="N272" s="132"/>
      <c r="O272" s="132"/>
      <c r="P272" s="132"/>
      <c r="Q272" s="132"/>
      <c r="R272" s="132"/>
      <c r="S272" s="132"/>
      <c r="T272" s="132"/>
      <c r="U272" s="132"/>
      <c r="V272" s="132"/>
      <c r="W272" s="132"/>
      <c r="X272" s="132"/>
      <c r="Y272" s="132"/>
      <c r="Z272" s="132"/>
      <c r="AA272" s="132"/>
      <c r="AB272" s="123"/>
      <c r="AC272" s="124"/>
      <c r="AD272" s="123"/>
      <c r="AE272" s="124"/>
      <c r="AF272" s="124"/>
      <c r="AG272" s="124"/>
      <c r="AH272" s="123"/>
      <c r="AI272" s="123"/>
      <c r="AJ272" s="123"/>
      <c r="AK272" s="123"/>
      <c r="AL272" s="123"/>
      <c r="AM272" s="123"/>
      <c r="AN272" s="123"/>
      <c r="AO272" s="125"/>
      <c r="AP272" s="126"/>
      <c r="AQ272" s="125"/>
      <c r="AR272" s="127"/>
      <c r="AS272" s="83"/>
      <c r="AT272" s="83"/>
      <c r="AU272" s="83"/>
      <c r="AV272" s="130"/>
    </row>
    <row r="273" spans="3:48" s="129" customFormat="1" ht="14">
      <c r="C273" s="131"/>
      <c r="D273" s="132"/>
      <c r="E273" s="132"/>
      <c r="F273" s="132"/>
      <c r="G273" s="132"/>
      <c r="H273" s="132"/>
      <c r="I273" s="132"/>
      <c r="J273" s="132"/>
      <c r="K273" s="132"/>
      <c r="L273" s="132"/>
      <c r="M273" s="132"/>
      <c r="N273" s="132"/>
      <c r="O273" s="132"/>
      <c r="P273" s="132"/>
      <c r="Q273" s="132"/>
      <c r="R273" s="132"/>
      <c r="S273" s="132"/>
      <c r="T273" s="132"/>
      <c r="U273" s="132"/>
      <c r="V273" s="132"/>
      <c r="W273" s="132"/>
      <c r="X273" s="132"/>
      <c r="Y273" s="132"/>
      <c r="Z273" s="132"/>
      <c r="AA273" s="132"/>
      <c r="AB273" s="123"/>
      <c r="AC273" s="124"/>
      <c r="AD273" s="123"/>
      <c r="AE273" s="124"/>
      <c r="AF273" s="124"/>
      <c r="AG273" s="124"/>
      <c r="AH273" s="123"/>
      <c r="AI273" s="123"/>
      <c r="AJ273" s="123"/>
      <c r="AK273" s="123"/>
      <c r="AL273" s="123"/>
      <c r="AM273" s="123"/>
      <c r="AN273" s="123"/>
      <c r="AO273" s="125"/>
      <c r="AP273" s="126"/>
      <c r="AQ273" s="125"/>
      <c r="AR273" s="127"/>
      <c r="AS273" s="83"/>
      <c r="AT273" s="83"/>
      <c r="AU273" s="83"/>
      <c r="AV273" s="130"/>
    </row>
    <row r="274" spans="3:48" s="133" customFormat="1" ht="14">
      <c r="C274" s="131"/>
      <c r="D274" s="132"/>
      <c r="E274" s="132"/>
      <c r="F274" s="132"/>
      <c r="G274" s="132"/>
      <c r="H274" s="132"/>
      <c r="I274" s="132"/>
      <c r="J274" s="132"/>
      <c r="K274" s="132"/>
      <c r="L274" s="132"/>
      <c r="M274" s="132"/>
      <c r="N274" s="132"/>
      <c r="O274" s="132"/>
      <c r="P274" s="132"/>
      <c r="Q274" s="132"/>
      <c r="R274" s="132"/>
      <c r="S274" s="132"/>
      <c r="T274" s="132"/>
      <c r="U274" s="132"/>
      <c r="V274" s="132"/>
      <c r="W274" s="132"/>
      <c r="X274" s="132"/>
      <c r="Y274" s="132"/>
      <c r="Z274" s="132"/>
      <c r="AA274" s="132"/>
      <c r="AB274" s="123"/>
      <c r="AC274" s="124"/>
      <c r="AD274" s="123"/>
      <c r="AE274" s="124"/>
      <c r="AF274" s="124"/>
      <c r="AG274" s="124"/>
      <c r="AH274" s="123"/>
      <c r="AI274" s="123"/>
      <c r="AJ274" s="123"/>
      <c r="AK274" s="123"/>
      <c r="AL274" s="123"/>
      <c r="AM274" s="123"/>
      <c r="AN274" s="123"/>
      <c r="AO274" s="125"/>
      <c r="AP274" s="126"/>
      <c r="AQ274" s="125"/>
      <c r="AR274" s="127"/>
      <c r="AS274" s="83"/>
      <c r="AT274" s="83"/>
      <c r="AU274" s="83"/>
      <c r="AV274" s="130"/>
    </row>
    <row r="275" spans="3:48" s="133" customFormat="1" ht="14">
      <c r="C275" s="131"/>
      <c r="D275" s="132"/>
      <c r="E275" s="132"/>
      <c r="F275" s="132"/>
      <c r="G275" s="132"/>
      <c r="H275" s="132"/>
      <c r="I275" s="132"/>
      <c r="J275" s="132"/>
      <c r="K275" s="132"/>
      <c r="L275" s="132"/>
      <c r="M275" s="132"/>
      <c r="N275" s="132"/>
      <c r="O275" s="132"/>
      <c r="P275" s="132"/>
      <c r="Q275" s="132"/>
      <c r="R275" s="132"/>
      <c r="S275" s="132"/>
      <c r="T275" s="132"/>
      <c r="U275" s="132"/>
      <c r="V275" s="132"/>
      <c r="W275" s="132"/>
      <c r="X275" s="132"/>
      <c r="Y275" s="132"/>
      <c r="Z275" s="132"/>
      <c r="AA275" s="132"/>
      <c r="AB275" s="123"/>
      <c r="AC275" s="124"/>
      <c r="AD275" s="123"/>
      <c r="AE275" s="124"/>
      <c r="AF275" s="124"/>
      <c r="AG275" s="124"/>
      <c r="AH275" s="123"/>
      <c r="AI275" s="123"/>
      <c r="AJ275" s="123"/>
      <c r="AK275" s="123"/>
      <c r="AL275" s="123"/>
      <c r="AM275" s="123"/>
      <c r="AN275" s="123"/>
      <c r="AO275" s="125"/>
      <c r="AP275" s="126"/>
      <c r="AQ275" s="125"/>
      <c r="AR275" s="127"/>
      <c r="AS275" s="83"/>
      <c r="AT275" s="83"/>
      <c r="AU275" s="83"/>
      <c r="AV275" s="130"/>
    </row>
    <row r="276" spans="3:48" s="133" customFormat="1" ht="14">
      <c r="C276" s="131"/>
      <c r="D276" s="132"/>
      <c r="E276" s="132"/>
      <c r="F276" s="132"/>
      <c r="G276" s="132"/>
      <c r="H276" s="132"/>
      <c r="I276" s="132"/>
      <c r="J276" s="132"/>
      <c r="K276" s="132"/>
      <c r="L276" s="132"/>
      <c r="M276" s="132"/>
      <c r="N276" s="132"/>
      <c r="O276" s="132"/>
      <c r="P276" s="132"/>
      <c r="Q276" s="132"/>
      <c r="R276" s="132"/>
      <c r="S276" s="132"/>
      <c r="T276" s="132"/>
      <c r="U276" s="132"/>
      <c r="V276" s="132"/>
      <c r="W276" s="132"/>
      <c r="X276" s="132"/>
      <c r="Y276" s="132"/>
      <c r="Z276" s="132"/>
      <c r="AA276" s="132"/>
      <c r="AB276" s="123"/>
      <c r="AC276" s="124"/>
      <c r="AD276" s="123"/>
      <c r="AE276" s="124"/>
      <c r="AF276" s="124"/>
      <c r="AG276" s="124"/>
      <c r="AH276" s="123"/>
      <c r="AI276" s="123"/>
      <c r="AJ276" s="123"/>
      <c r="AK276" s="123"/>
      <c r="AL276" s="123"/>
      <c r="AM276" s="123"/>
      <c r="AN276" s="123"/>
      <c r="AO276" s="125"/>
      <c r="AP276" s="126"/>
      <c r="AQ276" s="125"/>
      <c r="AR276" s="127"/>
      <c r="AS276" s="83"/>
      <c r="AT276" s="83"/>
      <c r="AU276" s="83"/>
      <c r="AV276" s="130"/>
    </row>
    <row r="277" spans="3:48" s="133" customFormat="1" ht="14">
      <c r="C277" s="131"/>
      <c r="D277" s="132"/>
      <c r="E277" s="132"/>
      <c r="F277" s="132"/>
      <c r="G277" s="132"/>
      <c r="H277" s="132"/>
      <c r="I277" s="132"/>
      <c r="J277" s="132"/>
      <c r="K277" s="132"/>
      <c r="L277" s="132"/>
      <c r="M277" s="132"/>
      <c r="N277" s="132"/>
      <c r="O277" s="132"/>
      <c r="P277" s="132"/>
      <c r="Q277" s="132"/>
      <c r="R277" s="132"/>
      <c r="S277" s="132"/>
      <c r="T277" s="132"/>
      <c r="U277" s="132"/>
      <c r="V277" s="132"/>
      <c r="W277" s="132"/>
      <c r="X277" s="132"/>
      <c r="Y277" s="132"/>
      <c r="Z277" s="132"/>
      <c r="AA277" s="132"/>
      <c r="AB277" s="123"/>
      <c r="AC277" s="124"/>
      <c r="AD277" s="123"/>
      <c r="AE277" s="124"/>
      <c r="AF277" s="124"/>
      <c r="AG277" s="124"/>
      <c r="AH277" s="123"/>
      <c r="AI277" s="123"/>
      <c r="AJ277" s="123"/>
      <c r="AK277" s="123"/>
      <c r="AL277" s="123"/>
      <c r="AM277" s="123"/>
      <c r="AN277" s="123"/>
      <c r="AO277" s="125"/>
      <c r="AP277" s="126"/>
      <c r="AQ277" s="125"/>
      <c r="AR277" s="127"/>
      <c r="AS277" s="83"/>
      <c r="AT277" s="83"/>
      <c r="AU277" s="83"/>
      <c r="AV277" s="130"/>
    </row>
    <row r="278" spans="3:48" s="133" customFormat="1" ht="14">
      <c r="C278" s="131"/>
      <c r="D278" s="132"/>
      <c r="E278" s="132"/>
      <c r="F278" s="132"/>
      <c r="G278" s="132"/>
      <c r="H278" s="132"/>
      <c r="I278" s="132"/>
      <c r="J278" s="132"/>
      <c r="K278" s="132"/>
      <c r="L278" s="132"/>
      <c r="M278" s="132"/>
      <c r="N278" s="132"/>
      <c r="O278" s="132"/>
      <c r="P278" s="132"/>
      <c r="Q278" s="132"/>
      <c r="R278" s="132"/>
      <c r="S278" s="132"/>
      <c r="T278" s="132"/>
      <c r="U278" s="132"/>
      <c r="V278" s="132"/>
      <c r="W278" s="132"/>
      <c r="X278" s="132"/>
      <c r="Y278" s="132"/>
      <c r="Z278" s="132"/>
      <c r="AA278" s="132"/>
      <c r="AB278" s="123"/>
      <c r="AC278" s="124"/>
      <c r="AD278" s="123"/>
      <c r="AE278" s="124"/>
      <c r="AF278" s="124"/>
      <c r="AG278" s="124"/>
      <c r="AH278" s="123"/>
      <c r="AI278" s="123"/>
      <c r="AJ278" s="123"/>
      <c r="AK278" s="123"/>
      <c r="AL278" s="123"/>
      <c r="AM278" s="123"/>
      <c r="AN278" s="123"/>
      <c r="AO278" s="125"/>
      <c r="AP278" s="126"/>
      <c r="AQ278" s="125"/>
      <c r="AR278" s="127"/>
      <c r="AS278" s="83"/>
      <c r="AT278" s="83"/>
      <c r="AU278" s="83"/>
      <c r="AV278" s="130"/>
    </row>
    <row r="279" spans="3:48" s="133" customFormat="1" ht="14">
      <c r="C279" s="131"/>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2"/>
      <c r="AA279" s="132"/>
      <c r="AB279" s="123"/>
      <c r="AC279" s="124"/>
      <c r="AD279" s="123"/>
      <c r="AE279" s="124"/>
      <c r="AF279" s="124"/>
      <c r="AG279" s="124"/>
      <c r="AH279" s="123"/>
      <c r="AI279" s="123"/>
      <c r="AJ279" s="123"/>
      <c r="AK279" s="123"/>
      <c r="AL279" s="123"/>
      <c r="AM279" s="123"/>
      <c r="AN279" s="123"/>
      <c r="AO279" s="125"/>
      <c r="AP279" s="126"/>
      <c r="AQ279" s="125"/>
      <c r="AR279" s="127"/>
      <c r="AS279" s="83"/>
      <c r="AT279" s="83"/>
      <c r="AU279" s="83"/>
      <c r="AV279" s="130"/>
    </row>
    <row r="280" spans="3:48" s="133" customFormat="1" ht="14">
      <c r="C280" s="131"/>
      <c r="D280" s="132"/>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2"/>
      <c r="AA280" s="132"/>
      <c r="AB280" s="123"/>
      <c r="AC280" s="124"/>
      <c r="AD280" s="123"/>
      <c r="AE280" s="124"/>
      <c r="AF280" s="124"/>
      <c r="AG280" s="124"/>
      <c r="AH280" s="123"/>
      <c r="AI280" s="123"/>
      <c r="AJ280" s="123"/>
      <c r="AK280" s="123"/>
      <c r="AL280" s="123"/>
      <c r="AM280" s="123"/>
      <c r="AN280" s="123"/>
      <c r="AO280" s="125"/>
      <c r="AP280" s="126"/>
      <c r="AQ280" s="125"/>
      <c r="AR280" s="127"/>
      <c r="AS280" s="83"/>
      <c r="AT280" s="83"/>
      <c r="AU280" s="83"/>
      <c r="AV280" s="130"/>
    </row>
    <row r="281" spans="3:48" s="133" customFormat="1" ht="14">
      <c r="C281" s="131"/>
      <c r="D281" s="132"/>
      <c r="E281" s="132"/>
      <c r="F281" s="132"/>
      <c r="G281" s="132"/>
      <c r="H281" s="132"/>
      <c r="I281" s="132"/>
      <c r="J281" s="132"/>
      <c r="K281" s="132"/>
      <c r="L281" s="132"/>
      <c r="M281" s="132"/>
      <c r="N281" s="132"/>
      <c r="O281" s="132"/>
      <c r="P281" s="132"/>
      <c r="Q281" s="132"/>
      <c r="R281" s="132"/>
      <c r="S281" s="132"/>
      <c r="T281" s="132"/>
      <c r="U281" s="132"/>
      <c r="V281" s="132"/>
      <c r="W281" s="132"/>
      <c r="X281" s="132"/>
      <c r="Y281" s="132"/>
      <c r="Z281" s="132"/>
      <c r="AA281" s="132"/>
      <c r="AB281" s="123"/>
      <c r="AC281" s="124"/>
      <c r="AD281" s="123"/>
      <c r="AE281" s="124"/>
      <c r="AF281" s="124"/>
      <c r="AG281" s="124"/>
      <c r="AH281" s="123"/>
      <c r="AI281" s="123"/>
      <c r="AJ281" s="123"/>
      <c r="AK281" s="123"/>
      <c r="AL281" s="123"/>
      <c r="AM281" s="123"/>
      <c r="AN281" s="123"/>
      <c r="AO281" s="125"/>
      <c r="AP281" s="126"/>
      <c r="AQ281" s="125"/>
      <c r="AR281" s="127"/>
      <c r="AS281" s="83"/>
      <c r="AT281" s="83"/>
      <c r="AU281" s="83"/>
      <c r="AV281" s="130"/>
    </row>
    <row r="282" spans="3:48" s="133" customFormat="1" ht="14">
      <c r="C282" s="131"/>
      <c r="D282" s="132"/>
      <c r="E282" s="132"/>
      <c r="F282" s="132"/>
      <c r="G282" s="132"/>
      <c r="H282" s="132"/>
      <c r="I282" s="132"/>
      <c r="J282" s="132"/>
      <c r="K282" s="132"/>
      <c r="L282" s="132"/>
      <c r="M282" s="132"/>
      <c r="N282" s="132"/>
      <c r="O282" s="132"/>
      <c r="P282" s="132"/>
      <c r="Q282" s="132"/>
      <c r="R282" s="132"/>
      <c r="S282" s="132"/>
      <c r="T282" s="132"/>
      <c r="U282" s="132"/>
      <c r="V282" s="132"/>
      <c r="W282" s="132"/>
      <c r="X282" s="132"/>
      <c r="Y282" s="132"/>
      <c r="Z282" s="132"/>
      <c r="AA282" s="132"/>
      <c r="AB282" s="123"/>
      <c r="AC282" s="124"/>
      <c r="AD282" s="123"/>
      <c r="AE282" s="124"/>
      <c r="AF282" s="124"/>
      <c r="AG282" s="124"/>
      <c r="AH282" s="123"/>
      <c r="AI282" s="123"/>
      <c r="AJ282" s="123"/>
      <c r="AK282" s="123"/>
      <c r="AL282" s="123"/>
      <c r="AM282" s="123"/>
      <c r="AN282" s="123"/>
      <c r="AO282" s="125"/>
      <c r="AP282" s="126"/>
      <c r="AQ282" s="125"/>
      <c r="AR282" s="127"/>
      <c r="AS282" s="83"/>
      <c r="AT282" s="83"/>
      <c r="AU282" s="83"/>
      <c r="AV282" s="130"/>
    </row>
    <row r="283" spans="3:48" s="133" customFormat="1" ht="14">
      <c r="C283" s="131"/>
      <c r="D283" s="132"/>
      <c r="E283" s="132"/>
      <c r="F283" s="132"/>
      <c r="G283" s="132"/>
      <c r="H283" s="132"/>
      <c r="I283" s="132"/>
      <c r="J283" s="132"/>
      <c r="K283" s="132"/>
      <c r="L283" s="132"/>
      <c r="M283" s="132"/>
      <c r="N283" s="132"/>
      <c r="O283" s="132"/>
      <c r="P283" s="132"/>
      <c r="Q283" s="132"/>
      <c r="R283" s="132"/>
      <c r="S283" s="132"/>
      <c r="T283" s="132"/>
      <c r="U283" s="132"/>
      <c r="V283" s="132"/>
      <c r="W283" s="132"/>
      <c r="X283" s="132"/>
      <c r="Y283" s="132"/>
      <c r="Z283" s="132"/>
      <c r="AA283" s="132"/>
      <c r="AB283" s="123"/>
      <c r="AC283" s="124"/>
      <c r="AD283" s="123"/>
      <c r="AE283" s="124"/>
      <c r="AF283" s="124"/>
      <c r="AG283" s="124"/>
      <c r="AH283" s="123"/>
      <c r="AI283" s="123"/>
      <c r="AJ283" s="123"/>
      <c r="AK283" s="123"/>
      <c r="AL283" s="123"/>
      <c r="AM283" s="123"/>
      <c r="AN283" s="123"/>
      <c r="AO283" s="125"/>
      <c r="AP283" s="126"/>
      <c r="AQ283" s="125"/>
      <c r="AR283" s="127"/>
      <c r="AS283" s="83"/>
      <c r="AT283" s="83"/>
      <c r="AU283" s="83"/>
      <c r="AV283" s="130"/>
    </row>
    <row r="284" spans="3:48" s="133" customFormat="1" ht="14">
      <c r="C284" s="131"/>
      <c r="D284" s="132"/>
      <c r="E284" s="132"/>
      <c r="F284" s="132"/>
      <c r="G284" s="132"/>
      <c r="H284" s="132"/>
      <c r="I284" s="132"/>
      <c r="J284" s="132"/>
      <c r="K284" s="132"/>
      <c r="L284" s="132"/>
      <c r="M284" s="132"/>
      <c r="N284" s="132"/>
      <c r="O284" s="132"/>
      <c r="P284" s="132"/>
      <c r="Q284" s="132"/>
      <c r="R284" s="132"/>
      <c r="S284" s="132"/>
      <c r="T284" s="132"/>
      <c r="U284" s="132"/>
      <c r="V284" s="132"/>
      <c r="W284" s="132"/>
      <c r="X284" s="132"/>
      <c r="Y284" s="132"/>
      <c r="Z284" s="132"/>
      <c r="AA284" s="132"/>
      <c r="AB284" s="123"/>
      <c r="AC284" s="124"/>
      <c r="AD284" s="123"/>
      <c r="AE284" s="124"/>
      <c r="AF284" s="124"/>
      <c r="AG284" s="124"/>
      <c r="AH284" s="123"/>
      <c r="AI284" s="123"/>
      <c r="AJ284" s="123"/>
      <c r="AK284" s="123"/>
      <c r="AL284" s="123"/>
      <c r="AM284" s="123"/>
      <c r="AN284" s="123"/>
      <c r="AO284" s="125"/>
      <c r="AP284" s="126"/>
      <c r="AQ284" s="125"/>
      <c r="AR284" s="127"/>
      <c r="AS284" s="83"/>
      <c r="AT284" s="83"/>
      <c r="AU284" s="83"/>
      <c r="AV284" s="130"/>
    </row>
    <row r="285" spans="3:48" s="133" customFormat="1" ht="14">
      <c r="C285" s="131"/>
      <c r="D285" s="132"/>
      <c r="E285" s="132"/>
      <c r="F285" s="132"/>
      <c r="G285" s="132"/>
      <c r="H285" s="132"/>
      <c r="I285" s="132"/>
      <c r="J285" s="132"/>
      <c r="K285" s="132"/>
      <c r="L285" s="132"/>
      <c r="M285" s="132"/>
      <c r="N285" s="132"/>
      <c r="O285" s="132"/>
      <c r="P285" s="132"/>
      <c r="Q285" s="132"/>
      <c r="R285" s="132"/>
      <c r="S285" s="132"/>
      <c r="T285" s="132"/>
      <c r="U285" s="132"/>
      <c r="V285" s="132"/>
      <c r="W285" s="132"/>
      <c r="X285" s="132"/>
      <c r="Y285" s="132"/>
      <c r="Z285" s="132"/>
      <c r="AA285" s="132"/>
      <c r="AB285" s="123"/>
      <c r="AC285" s="124"/>
      <c r="AD285" s="123"/>
      <c r="AE285" s="124"/>
      <c r="AF285" s="124"/>
      <c r="AG285" s="124"/>
      <c r="AH285" s="123"/>
      <c r="AI285" s="123"/>
      <c r="AJ285" s="123"/>
      <c r="AK285" s="123"/>
      <c r="AL285" s="123"/>
      <c r="AM285" s="123"/>
      <c r="AN285" s="123"/>
      <c r="AO285" s="125"/>
      <c r="AP285" s="126"/>
      <c r="AQ285" s="125"/>
      <c r="AR285" s="127"/>
      <c r="AS285" s="83"/>
      <c r="AT285" s="83"/>
      <c r="AU285" s="83"/>
      <c r="AV285" s="130"/>
    </row>
    <row r="286" spans="3:48" s="133" customFormat="1" ht="14">
      <c r="C286" s="131"/>
      <c r="D286" s="132"/>
      <c r="E286" s="132"/>
      <c r="F286" s="132"/>
      <c r="G286" s="132"/>
      <c r="H286" s="132"/>
      <c r="I286" s="132"/>
      <c r="J286" s="132"/>
      <c r="K286" s="132"/>
      <c r="L286" s="132"/>
      <c r="M286" s="132"/>
      <c r="N286" s="132"/>
      <c r="O286" s="132"/>
      <c r="P286" s="132"/>
      <c r="Q286" s="132"/>
      <c r="R286" s="132"/>
      <c r="S286" s="132"/>
      <c r="T286" s="132"/>
      <c r="U286" s="132"/>
      <c r="V286" s="132"/>
      <c r="W286" s="132"/>
      <c r="X286" s="132"/>
      <c r="Y286" s="132"/>
      <c r="Z286" s="132"/>
      <c r="AA286" s="132"/>
      <c r="AB286" s="123"/>
      <c r="AC286" s="124"/>
      <c r="AD286" s="123"/>
      <c r="AE286" s="124"/>
      <c r="AF286" s="124"/>
      <c r="AG286" s="124"/>
      <c r="AH286" s="123"/>
      <c r="AI286" s="123"/>
      <c r="AJ286" s="123"/>
      <c r="AK286" s="123"/>
      <c r="AL286" s="123"/>
      <c r="AM286" s="123"/>
      <c r="AN286" s="123"/>
      <c r="AO286" s="125"/>
      <c r="AP286" s="126"/>
      <c r="AQ286" s="125"/>
      <c r="AR286" s="127"/>
      <c r="AS286" s="83"/>
      <c r="AT286" s="83"/>
      <c r="AU286" s="83"/>
      <c r="AV286" s="130"/>
    </row>
    <row r="287" spans="3:48" s="133" customFormat="1" ht="14">
      <c r="C287" s="131"/>
      <c r="D287" s="132"/>
      <c r="E287" s="132"/>
      <c r="F287" s="132"/>
      <c r="G287" s="132"/>
      <c r="H287" s="132"/>
      <c r="I287" s="132"/>
      <c r="J287" s="132"/>
      <c r="K287" s="132"/>
      <c r="L287" s="132"/>
      <c r="M287" s="132"/>
      <c r="N287" s="132"/>
      <c r="O287" s="132"/>
      <c r="P287" s="132"/>
      <c r="Q287" s="132"/>
      <c r="R287" s="132"/>
      <c r="S287" s="132"/>
      <c r="T287" s="132"/>
      <c r="U287" s="132"/>
      <c r="V287" s="132"/>
      <c r="W287" s="132"/>
      <c r="X287" s="132"/>
      <c r="Y287" s="132"/>
      <c r="Z287" s="132"/>
      <c r="AA287" s="132"/>
      <c r="AB287" s="123"/>
      <c r="AC287" s="124"/>
      <c r="AD287" s="123"/>
      <c r="AE287" s="124"/>
      <c r="AF287" s="124"/>
      <c r="AG287" s="124"/>
      <c r="AH287" s="123"/>
      <c r="AI287" s="123"/>
      <c r="AJ287" s="123"/>
      <c r="AK287" s="123"/>
      <c r="AL287" s="123"/>
      <c r="AM287" s="123"/>
      <c r="AN287" s="123"/>
      <c r="AO287" s="125"/>
      <c r="AP287" s="126"/>
      <c r="AQ287" s="125"/>
      <c r="AR287" s="127"/>
      <c r="AS287" s="83"/>
      <c r="AT287" s="83"/>
      <c r="AU287" s="83"/>
      <c r="AV287" s="130"/>
    </row>
    <row r="288" spans="3:48" s="133" customFormat="1" ht="14">
      <c r="C288" s="131"/>
      <c r="D288" s="132"/>
      <c r="E288" s="132"/>
      <c r="F288" s="132"/>
      <c r="G288" s="132"/>
      <c r="H288" s="132"/>
      <c r="I288" s="132"/>
      <c r="J288" s="132"/>
      <c r="K288" s="132"/>
      <c r="L288" s="132"/>
      <c r="M288" s="132"/>
      <c r="N288" s="132"/>
      <c r="O288" s="132"/>
      <c r="P288" s="132"/>
      <c r="Q288" s="132"/>
      <c r="R288" s="132"/>
      <c r="S288" s="132"/>
      <c r="T288" s="132"/>
      <c r="U288" s="132"/>
      <c r="V288" s="132"/>
      <c r="W288" s="132"/>
      <c r="X288" s="132"/>
      <c r="Y288" s="132"/>
      <c r="Z288" s="132"/>
      <c r="AA288" s="132"/>
      <c r="AB288" s="123"/>
      <c r="AC288" s="124"/>
      <c r="AD288" s="123"/>
      <c r="AE288" s="124"/>
      <c r="AF288" s="124"/>
      <c r="AG288" s="124"/>
      <c r="AH288" s="123"/>
      <c r="AI288" s="123"/>
      <c r="AJ288" s="123"/>
      <c r="AK288" s="123"/>
      <c r="AL288" s="123"/>
      <c r="AM288" s="123"/>
      <c r="AN288" s="123"/>
      <c r="AO288" s="125"/>
      <c r="AP288" s="126"/>
      <c r="AQ288" s="125"/>
      <c r="AR288" s="127"/>
      <c r="AS288" s="83"/>
      <c r="AT288" s="83"/>
      <c r="AU288" s="83"/>
      <c r="AV288" s="130"/>
    </row>
    <row r="289" spans="3:48" s="133" customFormat="1" ht="14">
      <c r="C289" s="131"/>
      <c r="D289" s="132"/>
      <c r="E289" s="132"/>
      <c r="F289" s="132"/>
      <c r="G289" s="132"/>
      <c r="H289" s="132"/>
      <c r="I289" s="132"/>
      <c r="J289" s="132"/>
      <c r="K289" s="132"/>
      <c r="L289" s="132"/>
      <c r="M289" s="132"/>
      <c r="N289" s="132"/>
      <c r="O289" s="132"/>
      <c r="P289" s="132"/>
      <c r="Q289" s="132"/>
      <c r="R289" s="132"/>
      <c r="S289" s="132"/>
      <c r="T289" s="132"/>
      <c r="U289" s="132"/>
      <c r="V289" s="132"/>
      <c r="W289" s="132"/>
      <c r="X289" s="132"/>
      <c r="Y289" s="132"/>
      <c r="Z289" s="132"/>
      <c r="AA289" s="132"/>
      <c r="AB289" s="123"/>
      <c r="AC289" s="124"/>
      <c r="AD289" s="123"/>
      <c r="AE289" s="124"/>
      <c r="AF289" s="124"/>
      <c r="AG289" s="124"/>
      <c r="AH289" s="123"/>
      <c r="AI289" s="123"/>
      <c r="AJ289" s="123"/>
      <c r="AK289" s="123"/>
      <c r="AL289" s="123"/>
      <c r="AM289" s="123"/>
      <c r="AN289" s="123"/>
      <c r="AO289" s="125"/>
      <c r="AP289" s="126"/>
      <c r="AQ289" s="125"/>
      <c r="AR289" s="127"/>
      <c r="AS289" s="83"/>
      <c r="AT289" s="83"/>
      <c r="AU289" s="83"/>
      <c r="AV289" s="130"/>
    </row>
    <row r="290" spans="3:48" s="133" customFormat="1" ht="14">
      <c r="C290" s="131"/>
      <c r="D290" s="132"/>
      <c r="E290" s="132"/>
      <c r="F290" s="132"/>
      <c r="G290" s="132"/>
      <c r="H290" s="132"/>
      <c r="I290" s="132"/>
      <c r="J290" s="132"/>
      <c r="K290" s="132"/>
      <c r="L290" s="132"/>
      <c r="M290" s="132"/>
      <c r="N290" s="132"/>
      <c r="O290" s="132"/>
      <c r="P290" s="132"/>
      <c r="Q290" s="132"/>
      <c r="R290" s="132"/>
      <c r="S290" s="132"/>
      <c r="T290" s="132"/>
      <c r="U290" s="132"/>
      <c r="V290" s="132"/>
      <c r="W290" s="132"/>
      <c r="X290" s="132"/>
      <c r="Y290" s="132"/>
      <c r="Z290" s="132"/>
      <c r="AA290" s="132"/>
      <c r="AB290" s="123"/>
      <c r="AC290" s="124"/>
      <c r="AD290" s="123"/>
      <c r="AE290" s="124"/>
      <c r="AF290" s="124"/>
      <c r="AG290" s="124"/>
      <c r="AH290" s="123"/>
      <c r="AI290" s="123"/>
      <c r="AJ290" s="123"/>
      <c r="AK290" s="123"/>
      <c r="AL290" s="123"/>
      <c r="AM290" s="123"/>
      <c r="AN290" s="123"/>
      <c r="AO290" s="125"/>
      <c r="AP290" s="126"/>
      <c r="AQ290" s="125"/>
      <c r="AR290" s="127"/>
      <c r="AS290" s="83"/>
      <c r="AT290" s="83"/>
      <c r="AU290" s="83"/>
      <c r="AV290" s="130"/>
    </row>
    <row r="291" spans="3:48" s="133" customFormat="1" ht="14">
      <c r="C291" s="131"/>
      <c r="D291" s="132"/>
      <c r="E291" s="132"/>
      <c r="F291" s="132"/>
      <c r="G291" s="132"/>
      <c r="H291" s="132"/>
      <c r="I291" s="132"/>
      <c r="J291" s="132"/>
      <c r="K291" s="132"/>
      <c r="L291" s="132"/>
      <c r="M291" s="132"/>
      <c r="N291" s="132"/>
      <c r="O291" s="132"/>
      <c r="P291" s="132"/>
      <c r="Q291" s="132"/>
      <c r="R291" s="132"/>
      <c r="S291" s="132"/>
      <c r="T291" s="132"/>
      <c r="U291" s="132"/>
      <c r="V291" s="132"/>
      <c r="W291" s="132"/>
      <c r="X291" s="132"/>
      <c r="Y291" s="132"/>
      <c r="Z291" s="132"/>
      <c r="AA291" s="132"/>
      <c r="AB291" s="123"/>
      <c r="AC291" s="124"/>
      <c r="AD291" s="123"/>
      <c r="AE291" s="124"/>
      <c r="AF291" s="124"/>
      <c r="AG291" s="124"/>
      <c r="AH291" s="123"/>
      <c r="AI291" s="123"/>
      <c r="AJ291" s="123"/>
      <c r="AK291" s="123"/>
      <c r="AL291" s="123"/>
      <c r="AM291" s="123"/>
      <c r="AN291" s="123"/>
      <c r="AO291" s="125"/>
      <c r="AP291" s="126"/>
      <c r="AQ291" s="125"/>
      <c r="AR291" s="127"/>
      <c r="AS291" s="83"/>
      <c r="AT291" s="83"/>
      <c r="AU291" s="83"/>
      <c r="AV291" s="130"/>
    </row>
    <row r="292" spans="3:48" s="133" customFormat="1" ht="14">
      <c r="C292" s="131"/>
      <c r="D292" s="132"/>
      <c r="E292" s="132"/>
      <c r="F292" s="132"/>
      <c r="G292" s="132"/>
      <c r="H292" s="132"/>
      <c r="I292" s="132"/>
      <c r="J292" s="132"/>
      <c r="K292" s="132"/>
      <c r="L292" s="132"/>
      <c r="M292" s="132"/>
      <c r="N292" s="132"/>
      <c r="O292" s="132"/>
      <c r="P292" s="132"/>
      <c r="Q292" s="132"/>
      <c r="R292" s="132"/>
      <c r="S292" s="132"/>
      <c r="T292" s="132"/>
      <c r="U292" s="132"/>
      <c r="V292" s="132"/>
      <c r="W292" s="132"/>
      <c r="X292" s="132"/>
      <c r="Y292" s="132"/>
      <c r="Z292" s="132"/>
      <c r="AA292" s="132"/>
      <c r="AB292" s="123"/>
      <c r="AC292" s="124"/>
      <c r="AD292" s="123"/>
      <c r="AE292" s="124"/>
      <c r="AF292" s="124"/>
      <c r="AG292" s="124"/>
      <c r="AH292" s="123"/>
      <c r="AI292" s="123"/>
      <c r="AJ292" s="123"/>
      <c r="AK292" s="123"/>
      <c r="AL292" s="123"/>
      <c r="AM292" s="123"/>
      <c r="AN292" s="123"/>
      <c r="AO292" s="125"/>
      <c r="AP292" s="126"/>
      <c r="AQ292" s="125"/>
      <c r="AR292" s="127"/>
      <c r="AS292" s="83"/>
      <c r="AT292" s="83"/>
      <c r="AU292" s="83"/>
      <c r="AV292" s="130"/>
    </row>
    <row r="293" spans="3:48" s="133" customFormat="1" ht="14">
      <c r="C293" s="131"/>
      <c r="D293" s="132"/>
      <c r="E293" s="132"/>
      <c r="F293" s="132"/>
      <c r="G293" s="132"/>
      <c r="H293" s="132"/>
      <c r="I293" s="132"/>
      <c r="J293" s="132"/>
      <c r="K293" s="132"/>
      <c r="L293" s="132"/>
      <c r="M293" s="132"/>
      <c r="N293" s="132"/>
      <c r="O293" s="132"/>
      <c r="P293" s="132"/>
      <c r="Q293" s="132"/>
      <c r="R293" s="132"/>
      <c r="S293" s="132"/>
      <c r="T293" s="132"/>
      <c r="U293" s="132"/>
      <c r="V293" s="132"/>
      <c r="W293" s="132"/>
      <c r="X293" s="132"/>
      <c r="Y293" s="132"/>
      <c r="Z293" s="132"/>
      <c r="AA293" s="132"/>
      <c r="AB293" s="123"/>
      <c r="AC293" s="124"/>
      <c r="AD293" s="123"/>
      <c r="AE293" s="124"/>
      <c r="AF293" s="124"/>
      <c r="AG293" s="124"/>
      <c r="AH293" s="123"/>
      <c r="AI293" s="123"/>
      <c r="AJ293" s="123"/>
      <c r="AK293" s="123"/>
      <c r="AL293" s="123"/>
      <c r="AM293" s="123"/>
      <c r="AN293" s="123"/>
      <c r="AO293" s="125"/>
      <c r="AP293" s="126"/>
      <c r="AQ293" s="125"/>
      <c r="AR293" s="127"/>
      <c r="AS293" s="83"/>
      <c r="AT293" s="83"/>
      <c r="AU293" s="83"/>
      <c r="AV293" s="130"/>
    </row>
    <row r="294" spans="3:48" s="133" customFormat="1" ht="14">
      <c r="C294" s="131"/>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2"/>
      <c r="Z294" s="132"/>
      <c r="AA294" s="132"/>
      <c r="AB294" s="123"/>
      <c r="AC294" s="124"/>
      <c r="AD294" s="123"/>
      <c r="AE294" s="124"/>
      <c r="AF294" s="124"/>
      <c r="AG294" s="124"/>
      <c r="AH294" s="123"/>
      <c r="AI294" s="123"/>
      <c r="AJ294" s="123"/>
      <c r="AK294" s="123"/>
      <c r="AL294" s="123"/>
      <c r="AM294" s="123"/>
      <c r="AN294" s="123"/>
      <c r="AO294" s="125"/>
      <c r="AP294" s="126"/>
      <c r="AQ294" s="125"/>
      <c r="AR294" s="127"/>
      <c r="AS294" s="83"/>
      <c r="AT294" s="83"/>
      <c r="AU294" s="83"/>
      <c r="AV294" s="130"/>
    </row>
    <row r="295" spans="3:48" s="133" customFormat="1" ht="14">
      <c r="C295" s="131"/>
      <c r="D295" s="132"/>
      <c r="E295" s="132"/>
      <c r="F295" s="132"/>
      <c r="G295" s="132"/>
      <c r="H295" s="132"/>
      <c r="I295" s="132"/>
      <c r="J295" s="132"/>
      <c r="K295" s="132"/>
      <c r="L295" s="132"/>
      <c r="M295" s="132"/>
      <c r="N295" s="132"/>
      <c r="O295" s="132"/>
      <c r="P295" s="132"/>
      <c r="Q295" s="132"/>
      <c r="R295" s="132"/>
      <c r="S295" s="132"/>
      <c r="T295" s="132"/>
      <c r="U295" s="132"/>
      <c r="V295" s="132"/>
      <c r="W295" s="132"/>
      <c r="X295" s="132"/>
      <c r="Y295" s="132"/>
      <c r="Z295" s="132"/>
      <c r="AA295" s="132"/>
      <c r="AB295" s="123"/>
      <c r="AC295" s="124"/>
      <c r="AD295" s="123"/>
      <c r="AE295" s="124"/>
      <c r="AF295" s="124"/>
      <c r="AG295" s="124"/>
      <c r="AH295" s="123"/>
      <c r="AI295" s="123"/>
      <c r="AJ295" s="123"/>
      <c r="AK295" s="123"/>
      <c r="AL295" s="123"/>
      <c r="AM295" s="123"/>
      <c r="AN295" s="123"/>
      <c r="AO295" s="125"/>
      <c r="AP295" s="126"/>
      <c r="AQ295" s="125"/>
      <c r="AR295" s="127"/>
      <c r="AS295" s="83"/>
      <c r="AT295" s="83"/>
      <c r="AU295" s="83"/>
      <c r="AV295" s="130"/>
    </row>
    <row r="296" spans="3:48" s="133" customFormat="1" ht="14">
      <c r="C296" s="131"/>
      <c r="D296" s="132"/>
      <c r="E296" s="132"/>
      <c r="F296" s="132"/>
      <c r="G296" s="132"/>
      <c r="H296" s="132"/>
      <c r="I296" s="132"/>
      <c r="J296" s="132"/>
      <c r="K296" s="132"/>
      <c r="L296" s="132"/>
      <c r="M296" s="132"/>
      <c r="N296" s="132"/>
      <c r="O296" s="132"/>
      <c r="P296" s="132"/>
      <c r="Q296" s="132"/>
      <c r="R296" s="132"/>
      <c r="S296" s="132"/>
      <c r="T296" s="132"/>
      <c r="U296" s="132"/>
      <c r="V296" s="132"/>
      <c r="W296" s="132"/>
      <c r="X296" s="132"/>
      <c r="Y296" s="132"/>
      <c r="Z296" s="132"/>
      <c r="AA296" s="132"/>
      <c r="AB296" s="123"/>
      <c r="AC296" s="124"/>
      <c r="AD296" s="123"/>
      <c r="AE296" s="124"/>
      <c r="AF296" s="124"/>
      <c r="AG296" s="124"/>
      <c r="AH296" s="123"/>
      <c r="AI296" s="123"/>
      <c r="AJ296" s="123"/>
      <c r="AK296" s="123"/>
      <c r="AL296" s="123"/>
      <c r="AM296" s="123"/>
      <c r="AN296" s="123"/>
      <c r="AO296" s="125"/>
      <c r="AP296" s="126"/>
      <c r="AQ296" s="125"/>
      <c r="AR296" s="127"/>
      <c r="AS296" s="83"/>
      <c r="AT296" s="83"/>
      <c r="AU296" s="83"/>
      <c r="AV296" s="130"/>
    </row>
    <row r="297" spans="3:48" s="133" customFormat="1" ht="14">
      <c r="C297" s="131"/>
      <c r="D297" s="132"/>
      <c r="E297" s="132"/>
      <c r="F297" s="132"/>
      <c r="G297" s="132"/>
      <c r="H297" s="132"/>
      <c r="I297" s="132"/>
      <c r="J297" s="132"/>
      <c r="K297" s="132"/>
      <c r="L297" s="132"/>
      <c r="M297" s="132"/>
      <c r="N297" s="132"/>
      <c r="O297" s="132"/>
      <c r="P297" s="132"/>
      <c r="Q297" s="132"/>
      <c r="R297" s="132"/>
      <c r="S297" s="132"/>
      <c r="T297" s="132"/>
      <c r="U297" s="132"/>
      <c r="V297" s="132"/>
      <c r="W297" s="132"/>
      <c r="X297" s="132"/>
      <c r="Y297" s="132"/>
      <c r="Z297" s="132"/>
      <c r="AA297" s="132"/>
      <c r="AB297" s="123"/>
      <c r="AC297" s="124"/>
      <c r="AD297" s="123"/>
      <c r="AE297" s="124"/>
      <c r="AF297" s="124"/>
      <c r="AG297" s="124"/>
      <c r="AH297" s="123"/>
      <c r="AI297" s="123"/>
      <c r="AJ297" s="123"/>
      <c r="AK297" s="123"/>
      <c r="AL297" s="123"/>
      <c r="AM297" s="123"/>
      <c r="AN297" s="123"/>
      <c r="AO297" s="125"/>
      <c r="AP297" s="126"/>
      <c r="AQ297" s="125"/>
      <c r="AR297" s="127"/>
      <c r="AS297" s="83"/>
      <c r="AT297" s="83"/>
      <c r="AU297" s="83"/>
      <c r="AV297" s="130"/>
    </row>
    <row r="298" spans="3:48" s="133" customFormat="1" ht="14">
      <c r="C298" s="131"/>
      <c r="D298" s="132"/>
      <c r="E298" s="132"/>
      <c r="F298" s="132"/>
      <c r="G298" s="132"/>
      <c r="H298" s="132"/>
      <c r="I298" s="132"/>
      <c r="J298" s="132"/>
      <c r="K298" s="132"/>
      <c r="L298" s="132"/>
      <c r="M298" s="132"/>
      <c r="N298" s="132"/>
      <c r="O298" s="132"/>
      <c r="P298" s="132"/>
      <c r="Q298" s="132"/>
      <c r="R298" s="132"/>
      <c r="S298" s="132"/>
      <c r="T298" s="132"/>
      <c r="U298" s="132"/>
      <c r="V298" s="132"/>
      <c r="W298" s="132"/>
      <c r="X298" s="132"/>
      <c r="Y298" s="132"/>
      <c r="Z298" s="132"/>
      <c r="AA298" s="132"/>
      <c r="AB298" s="123"/>
      <c r="AC298" s="124"/>
      <c r="AD298" s="123"/>
      <c r="AE298" s="124"/>
      <c r="AF298" s="124"/>
      <c r="AG298" s="124"/>
      <c r="AH298" s="123"/>
      <c r="AI298" s="123"/>
      <c r="AJ298" s="123"/>
      <c r="AK298" s="123"/>
      <c r="AL298" s="123"/>
      <c r="AM298" s="123"/>
      <c r="AN298" s="123"/>
      <c r="AO298" s="125"/>
      <c r="AP298" s="126"/>
      <c r="AQ298" s="125"/>
      <c r="AR298" s="127"/>
      <c r="AS298" s="83"/>
      <c r="AT298" s="83"/>
      <c r="AU298" s="83"/>
      <c r="AV298" s="130"/>
    </row>
    <row r="299" spans="3:48" s="133" customFormat="1" ht="14">
      <c r="C299" s="131"/>
      <c r="D299" s="132"/>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c r="AA299" s="132"/>
      <c r="AB299" s="123"/>
      <c r="AC299" s="124"/>
      <c r="AD299" s="123"/>
      <c r="AE299" s="124"/>
      <c r="AF299" s="124"/>
      <c r="AG299" s="124"/>
      <c r="AH299" s="123"/>
      <c r="AI299" s="123"/>
      <c r="AJ299" s="123"/>
      <c r="AK299" s="123"/>
      <c r="AL299" s="123"/>
      <c r="AM299" s="123"/>
      <c r="AN299" s="123"/>
      <c r="AO299" s="125"/>
      <c r="AP299" s="126"/>
      <c r="AQ299" s="125"/>
      <c r="AR299" s="127"/>
      <c r="AS299" s="83"/>
      <c r="AT299" s="83"/>
      <c r="AU299" s="83"/>
      <c r="AV299" s="130"/>
    </row>
    <row r="300" spans="3:48" s="133" customFormat="1" ht="14">
      <c r="C300" s="131"/>
      <c r="D300" s="132"/>
      <c r="E300" s="132"/>
      <c r="F300" s="132"/>
      <c r="G300" s="132"/>
      <c r="H300" s="132"/>
      <c r="I300" s="132"/>
      <c r="J300" s="132"/>
      <c r="K300" s="132"/>
      <c r="L300" s="132"/>
      <c r="M300" s="132"/>
      <c r="N300" s="132"/>
      <c r="O300" s="132"/>
      <c r="P300" s="132"/>
      <c r="Q300" s="132"/>
      <c r="R300" s="132"/>
      <c r="S300" s="132"/>
      <c r="T300" s="132"/>
      <c r="U300" s="132"/>
      <c r="V300" s="132"/>
      <c r="W300" s="132"/>
      <c r="X300" s="132"/>
      <c r="Y300" s="132"/>
      <c r="Z300" s="132"/>
      <c r="AA300" s="132"/>
      <c r="AB300" s="123"/>
      <c r="AC300" s="124"/>
      <c r="AD300" s="123"/>
      <c r="AE300" s="124"/>
      <c r="AF300" s="124"/>
      <c r="AG300" s="124"/>
      <c r="AH300" s="123"/>
      <c r="AI300" s="123"/>
      <c r="AJ300" s="123"/>
      <c r="AK300" s="123"/>
      <c r="AL300" s="123"/>
      <c r="AM300" s="123"/>
      <c r="AN300" s="123"/>
      <c r="AO300" s="125"/>
      <c r="AP300" s="126"/>
      <c r="AQ300" s="125"/>
      <c r="AR300" s="127"/>
      <c r="AS300" s="83"/>
      <c r="AT300" s="83"/>
      <c r="AU300" s="83"/>
      <c r="AV300" s="130"/>
    </row>
    <row r="301" spans="3:48" s="133" customFormat="1" ht="14">
      <c r="C301" s="131"/>
      <c r="D301" s="132"/>
      <c r="E301" s="132"/>
      <c r="F301" s="132"/>
      <c r="G301" s="132"/>
      <c r="H301" s="132"/>
      <c r="I301" s="132"/>
      <c r="J301" s="132"/>
      <c r="K301" s="132"/>
      <c r="L301" s="132"/>
      <c r="M301" s="132"/>
      <c r="N301" s="132"/>
      <c r="O301" s="132"/>
      <c r="P301" s="132"/>
      <c r="Q301" s="132"/>
      <c r="R301" s="132"/>
      <c r="S301" s="132"/>
      <c r="T301" s="132"/>
      <c r="U301" s="132"/>
      <c r="V301" s="132"/>
      <c r="W301" s="132"/>
      <c r="X301" s="132"/>
      <c r="Y301" s="132"/>
      <c r="Z301" s="132"/>
      <c r="AA301" s="132"/>
      <c r="AB301" s="123"/>
      <c r="AC301" s="124"/>
      <c r="AD301" s="123"/>
      <c r="AE301" s="124"/>
      <c r="AF301" s="124"/>
      <c r="AG301" s="124"/>
      <c r="AH301" s="123"/>
      <c r="AI301" s="123"/>
      <c r="AJ301" s="123"/>
      <c r="AK301" s="123"/>
      <c r="AL301" s="123"/>
      <c r="AM301" s="123"/>
      <c r="AN301" s="123"/>
      <c r="AO301" s="125"/>
      <c r="AP301" s="126"/>
      <c r="AQ301" s="125"/>
      <c r="AR301" s="127"/>
      <c r="AS301" s="83"/>
      <c r="AT301" s="83"/>
      <c r="AU301" s="83"/>
      <c r="AV301" s="130"/>
    </row>
    <row r="302" spans="3:48" s="133" customFormat="1" ht="14">
      <c r="C302" s="131"/>
      <c r="D302" s="132"/>
      <c r="E302" s="132"/>
      <c r="F302" s="132"/>
      <c r="G302" s="132"/>
      <c r="H302" s="132"/>
      <c r="I302" s="132"/>
      <c r="J302" s="132"/>
      <c r="K302" s="132"/>
      <c r="L302" s="132"/>
      <c r="M302" s="132"/>
      <c r="N302" s="132"/>
      <c r="O302" s="132"/>
      <c r="P302" s="132"/>
      <c r="Q302" s="132"/>
      <c r="R302" s="132"/>
      <c r="S302" s="132"/>
      <c r="T302" s="132"/>
      <c r="U302" s="132"/>
      <c r="V302" s="132"/>
      <c r="W302" s="132"/>
      <c r="X302" s="132"/>
      <c r="Y302" s="132"/>
      <c r="Z302" s="132"/>
      <c r="AA302" s="132"/>
      <c r="AB302" s="123"/>
      <c r="AC302" s="124"/>
      <c r="AD302" s="123"/>
      <c r="AE302" s="124"/>
      <c r="AF302" s="124"/>
      <c r="AG302" s="124"/>
      <c r="AH302" s="123"/>
      <c r="AI302" s="123"/>
      <c r="AJ302" s="123"/>
      <c r="AK302" s="123"/>
      <c r="AL302" s="123"/>
      <c r="AM302" s="123"/>
      <c r="AN302" s="123"/>
      <c r="AO302" s="125"/>
      <c r="AP302" s="126"/>
      <c r="AQ302" s="125"/>
      <c r="AR302" s="127"/>
      <c r="AS302" s="83"/>
      <c r="AT302" s="83"/>
      <c r="AU302" s="83"/>
      <c r="AV302" s="130"/>
    </row>
    <row r="303" spans="3:48" s="133" customFormat="1" ht="14">
      <c r="C303" s="131"/>
      <c r="D303" s="132"/>
      <c r="E303" s="132"/>
      <c r="F303" s="132"/>
      <c r="G303" s="132"/>
      <c r="H303" s="132"/>
      <c r="I303" s="132"/>
      <c r="J303" s="132"/>
      <c r="K303" s="132"/>
      <c r="L303" s="132"/>
      <c r="M303" s="132"/>
      <c r="N303" s="132"/>
      <c r="O303" s="132"/>
      <c r="P303" s="132"/>
      <c r="Q303" s="132"/>
      <c r="R303" s="132"/>
      <c r="S303" s="132"/>
      <c r="T303" s="132"/>
      <c r="U303" s="132"/>
      <c r="V303" s="132"/>
      <c r="W303" s="132"/>
      <c r="X303" s="132"/>
      <c r="Y303" s="132"/>
      <c r="Z303" s="132"/>
      <c r="AA303" s="132"/>
      <c r="AB303" s="123"/>
      <c r="AC303" s="124"/>
      <c r="AD303" s="123"/>
      <c r="AE303" s="124"/>
      <c r="AF303" s="124"/>
      <c r="AG303" s="124"/>
      <c r="AH303" s="123"/>
      <c r="AI303" s="123"/>
      <c r="AJ303" s="123"/>
      <c r="AK303" s="123"/>
      <c r="AL303" s="123"/>
      <c r="AM303" s="123"/>
      <c r="AN303" s="123"/>
      <c r="AO303" s="125"/>
      <c r="AP303" s="126"/>
      <c r="AQ303" s="125"/>
      <c r="AR303" s="127"/>
      <c r="AS303" s="83"/>
      <c r="AT303" s="83"/>
      <c r="AU303" s="83"/>
      <c r="AV303" s="130"/>
    </row>
    <row r="304" spans="3:48" s="133" customFormat="1" ht="14">
      <c r="C304" s="131"/>
      <c r="D304" s="132"/>
      <c r="E304" s="132"/>
      <c r="F304" s="132"/>
      <c r="G304" s="132"/>
      <c r="H304" s="132"/>
      <c r="I304" s="132"/>
      <c r="J304" s="132"/>
      <c r="K304" s="132"/>
      <c r="L304" s="132"/>
      <c r="M304" s="132"/>
      <c r="N304" s="132"/>
      <c r="O304" s="132"/>
      <c r="P304" s="132"/>
      <c r="Q304" s="132"/>
      <c r="R304" s="132"/>
      <c r="S304" s="132"/>
      <c r="T304" s="132"/>
      <c r="U304" s="132"/>
      <c r="V304" s="132"/>
      <c r="W304" s="132"/>
      <c r="X304" s="132"/>
      <c r="Y304" s="132"/>
      <c r="Z304" s="132"/>
      <c r="AA304" s="132"/>
      <c r="AB304" s="123"/>
      <c r="AC304" s="124"/>
      <c r="AD304" s="123"/>
      <c r="AE304" s="124"/>
      <c r="AF304" s="124"/>
      <c r="AG304" s="124"/>
      <c r="AH304" s="123"/>
      <c r="AI304" s="123"/>
      <c r="AJ304" s="123"/>
      <c r="AK304" s="123"/>
      <c r="AL304" s="123"/>
      <c r="AM304" s="123"/>
      <c r="AN304" s="123"/>
      <c r="AO304" s="125"/>
      <c r="AP304" s="126"/>
      <c r="AQ304" s="125"/>
      <c r="AR304" s="127"/>
      <c r="AS304" s="83"/>
      <c r="AT304" s="83"/>
      <c r="AU304" s="83"/>
      <c r="AV304" s="130"/>
    </row>
    <row r="305" spans="3:48" s="133" customFormat="1" ht="14">
      <c r="C305" s="131"/>
      <c r="D305" s="132"/>
      <c r="E305" s="132"/>
      <c r="F305" s="132"/>
      <c r="G305" s="132"/>
      <c r="H305" s="132"/>
      <c r="I305" s="132"/>
      <c r="J305" s="132"/>
      <c r="K305" s="132"/>
      <c r="L305" s="132"/>
      <c r="M305" s="132"/>
      <c r="N305" s="132"/>
      <c r="O305" s="132"/>
      <c r="P305" s="132"/>
      <c r="Q305" s="132"/>
      <c r="R305" s="132"/>
      <c r="S305" s="132"/>
      <c r="T305" s="132"/>
      <c r="U305" s="132"/>
      <c r="V305" s="132"/>
      <c r="W305" s="132"/>
      <c r="X305" s="132"/>
      <c r="Y305" s="132"/>
      <c r="Z305" s="132"/>
      <c r="AA305" s="132"/>
      <c r="AB305" s="123"/>
      <c r="AC305" s="124"/>
      <c r="AD305" s="123"/>
      <c r="AE305" s="124"/>
      <c r="AF305" s="124"/>
      <c r="AG305" s="124"/>
      <c r="AH305" s="123"/>
      <c r="AI305" s="123"/>
      <c r="AJ305" s="123"/>
      <c r="AK305" s="123"/>
      <c r="AL305" s="123"/>
      <c r="AM305" s="123"/>
      <c r="AN305" s="123"/>
      <c r="AO305" s="125"/>
      <c r="AP305" s="126"/>
      <c r="AQ305" s="125"/>
      <c r="AR305" s="127"/>
      <c r="AS305" s="83"/>
      <c r="AT305" s="83"/>
      <c r="AU305" s="83"/>
      <c r="AV305" s="130"/>
    </row>
    <row r="306" spans="3:48" s="133" customFormat="1" ht="14">
      <c r="C306" s="131"/>
      <c r="D306" s="132"/>
      <c r="E306" s="132"/>
      <c r="F306" s="132"/>
      <c r="G306" s="132"/>
      <c r="H306" s="132"/>
      <c r="I306" s="132"/>
      <c r="J306" s="132"/>
      <c r="K306" s="132"/>
      <c r="L306" s="132"/>
      <c r="M306" s="132"/>
      <c r="N306" s="132"/>
      <c r="O306" s="132"/>
      <c r="P306" s="132"/>
      <c r="Q306" s="132"/>
      <c r="R306" s="132"/>
      <c r="S306" s="132"/>
      <c r="T306" s="132"/>
      <c r="U306" s="132"/>
      <c r="V306" s="132"/>
      <c r="W306" s="132"/>
      <c r="X306" s="132"/>
      <c r="Y306" s="132"/>
      <c r="Z306" s="132"/>
      <c r="AA306" s="132"/>
      <c r="AB306" s="123"/>
      <c r="AC306" s="124"/>
      <c r="AD306" s="123"/>
      <c r="AE306" s="124"/>
      <c r="AF306" s="124"/>
      <c r="AG306" s="124"/>
      <c r="AH306" s="123"/>
      <c r="AI306" s="123"/>
      <c r="AJ306" s="123"/>
      <c r="AK306" s="123"/>
      <c r="AL306" s="123"/>
      <c r="AM306" s="123"/>
      <c r="AN306" s="123"/>
      <c r="AO306" s="125"/>
      <c r="AP306" s="126"/>
      <c r="AQ306" s="125"/>
      <c r="AR306" s="127"/>
      <c r="AS306" s="83"/>
      <c r="AT306" s="83"/>
      <c r="AU306" s="83"/>
      <c r="AV306" s="130"/>
    </row>
    <row r="307" spans="3:48" s="133" customFormat="1" ht="14">
      <c r="C307" s="131"/>
      <c r="D307" s="132"/>
      <c r="E307" s="132"/>
      <c r="F307" s="132"/>
      <c r="G307" s="132"/>
      <c r="H307" s="132"/>
      <c r="I307" s="132"/>
      <c r="J307" s="132"/>
      <c r="K307" s="132"/>
      <c r="L307" s="132"/>
      <c r="M307" s="132"/>
      <c r="N307" s="132"/>
      <c r="O307" s="132"/>
      <c r="P307" s="132"/>
      <c r="Q307" s="132"/>
      <c r="R307" s="132"/>
      <c r="S307" s="132"/>
      <c r="T307" s="132"/>
      <c r="U307" s="132"/>
      <c r="V307" s="132"/>
      <c r="W307" s="132"/>
      <c r="X307" s="132"/>
      <c r="Y307" s="132"/>
      <c r="Z307" s="132"/>
      <c r="AA307" s="132"/>
      <c r="AB307" s="123"/>
      <c r="AC307" s="124"/>
      <c r="AD307" s="123"/>
      <c r="AE307" s="124"/>
      <c r="AF307" s="124"/>
      <c r="AG307" s="124"/>
      <c r="AH307" s="123"/>
      <c r="AI307" s="123"/>
      <c r="AJ307" s="123"/>
      <c r="AK307" s="123"/>
      <c r="AL307" s="123"/>
      <c r="AM307" s="123"/>
      <c r="AN307" s="123"/>
      <c r="AO307" s="125"/>
      <c r="AP307" s="126"/>
      <c r="AQ307" s="125"/>
      <c r="AR307" s="127"/>
      <c r="AS307" s="83"/>
      <c r="AT307" s="83"/>
      <c r="AU307" s="83"/>
      <c r="AV307" s="130"/>
    </row>
    <row r="308" spans="3:48" s="133" customFormat="1" ht="14">
      <c r="C308" s="131"/>
      <c r="D308" s="132"/>
      <c r="E308" s="132"/>
      <c r="F308" s="132"/>
      <c r="G308" s="132"/>
      <c r="H308" s="132"/>
      <c r="I308" s="132"/>
      <c r="J308" s="132"/>
      <c r="K308" s="132"/>
      <c r="L308" s="132"/>
      <c r="M308" s="132"/>
      <c r="N308" s="132"/>
      <c r="O308" s="132"/>
      <c r="P308" s="132"/>
      <c r="Q308" s="132"/>
      <c r="R308" s="132"/>
      <c r="S308" s="132"/>
      <c r="T308" s="132"/>
      <c r="U308" s="132"/>
      <c r="V308" s="132"/>
      <c r="W308" s="132"/>
      <c r="X308" s="132"/>
      <c r="Y308" s="132"/>
      <c r="Z308" s="132"/>
      <c r="AA308" s="132"/>
      <c r="AB308" s="123"/>
      <c r="AC308" s="124"/>
      <c r="AD308" s="123"/>
      <c r="AE308" s="124"/>
      <c r="AF308" s="124"/>
      <c r="AG308" s="124"/>
      <c r="AH308" s="123"/>
      <c r="AI308" s="123"/>
      <c r="AJ308" s="123"/>
      <c r="AK308" s="123"/>
      <c r="AL308" s="123"/>
      <c r="AM308" s="123"/>
      <c r="AN308" s="123"/>
      <c r="AO308" s="125"/>
      <c r="AP308" s="126"/>
      <c r="AQ308" s="125"/>
      <c r="AR308" s="127"/>
      <c r="AS308" s="83"/>
      <c r="AT308" s="83"/>
      <c r="AU308" s="83"/>
      <c r="AV308" s="130"/>
    </row>
    <row r="309" spans="3:48" s="133" customFormat="1" ht="14">
      <c r="C309" s="131"/>
      <c r="D309" s="132"/>
      <c r="E309" s="132"/>
      <c r="F309" s="132"/>
      <c r="G309" s="132"/>
      <c r="H309" s="132"/>
      <c r="I309" s="132"/>
      <c r="J309" s="132"/>
      <c r="K309" s="132"/>
      <c r="L309" s="132"/>
      <c r="M309" s="132"/>
      <c r="N309" s="132"/>
      <c r="O309" s="132"/>
      <c r="P309" s="132"/>
      <c r="Q309" s="132"/>
      <c r="R309" s="132"/>
      <c r="S309" s="132"/>
      <c r="T309" s="132"/>
      <c r="U309" s="132"/>
      <c r="V309" s="132"/>
      <c r="W309" s="132"/>
      <c r="X309" s="132"/>
      <c r="Y309" s="132"/>
      <c r="Z309" s="132"/>
      <c r="AA309" s="132"/>
      <c r="AB309" s="123"/>
      <c r="AC309" s="124"/>
      <c r="AD309" s="123"/>
      <c r="AE309" s="124"/>
      <c r="AF309" s="124"/>
      <c r="AG309" s="124"/>
      <c r="AH309" s="123"/>
      <c r="AI309" s="123"/>
      <c r="AJ309" s="123"/>
      <c r="AK309" s="123"/>
      <c r="AL309" s="123"/>
      <c r="AM309" s="123"/>
      <c r="AN309" s="123"/>
      <c r="AO309" s="125"/>
      <c r="AP309" s="126"/>
      <c r="AQ309" s="125"/>
      <c r="AR309" s="127"/>
      <c r="AS309" s="83"/>
      <c r="AT309" s="83"/>
      <c r="AU309" s="83"/>
      <c r="AV309" s="130"/>
    </row>
    <row r="310" spans="3:48" s="133" customFormat="1" ht="14">
      <c r="C310" s="131"/>
      <c r="D310" s="132"/>
      <c r="E310" s="132"/>
      <c r="F310" s="132"/>
      <c r="G310" s="132"/>
      <c r="H310" s="132"/>
      <c r="I310" s="132"/>
      <c r="J310" s="132"/>
      <c r="K310" s="132"/>
      <c r="L310" s="132"/>
      <c r="M310" s="132"/>
      <c r="N310" s="132"/>
      <c r="O310" s="132"/>
      <c r="P310" s="132"/>
      <c r="Q310" s="132"/>
      <c r="R310" s="132"/>
      <c r="S310" s="132"/>
      <c r="T310" s="132"/>
      <c r="U310" s="132"/>
      <c r="V310" s="132"/>
      <c r="W310" s="132"/>
      <c r="X310" s="132"/>
      <c r="Y310" s="132"/>
      <c r="Z310" s="132"/>
      <c r="AA310" s="132"/>
      <c r="AB310" s="123"/>
      <c r="AC310" s="124"/>
      <c r="AD310" s="123"/>
      <c r="AE310" s="124"/>
      <c r="AF310" s="124"/>
      <c r="AG310" s="124"/>
      <c r="AH310" s="123"/>
      <c r="AI310" s="123"/>
      <c r="AJ310" s="123"/>
      <c r="AK310" s="123"/>
      <c r="AL310" s="123"/>
      <c r="AM310" s="123"/>
      <c r="AN310" s="123"/>
      <c r="AO310" s="125"/>
      <c r="AP310" s="126"/>
      <c r="AQ310" s="125"/>
      <c r="AR310" s="127"/>
      <c r="AS310" s="83"/>
      <c r="AT310" s="83"/>
      <c r="AU310" s="83"/>
      <c r="AV310" s="130"/>
    </row>
    <row r="311" spans="3:48" s="133" customFormat="1" ht="14">
      <c r="C311" s="131"/>
      <c r="D311" s="132"/>
      <c r="E311" s="132"/>
      <c r="F311" s="132"/>
      <c r="G311" s="132"/>
      <c r="H311" s="132"/>
      <c r="I311" s="132"/>
      <c r="J311" s="132"/>
      <c r="K311" s="132"/>
      <c r="L311" s="132"/>
      <c r="M311" s="132"/>
      <c r="N311" s="132"/>
      <c r="O311" s="132"/>
      <c r="P311" s="132"/>
      <c r="Q311" s="132"/>
      <c r="R311" s="132"/>
      <c r="S311" s="132"/>
      <c r="T311" s="132"/>
      <c r="U311" s="132"/>
      <c r="V311" s="132"/>
      <c r="W311" s="132"/>
      <c r="X311" s="132"/>
      <c r="Y311" s="132"/>
      <c r="Z311" s="132"/>
      <c r="AA311" s="132"/>
      <c r="AB311" s="123"/>
      <c r="AC311" s="124"/>
      <c r="AD311" s="123"/>
      <c r="AE311" s="124"/>
      <c r="AF311" s="124"/>
      <c r="AG311" s="124"/>
      <c r="AH311" s="123"/>
      <c r="AI311" s="123"/>
      <c r="AJ311" s="123"/>
      <c r="AK311" s="123"/>
      <c r="AL311" s="123"/>
      <c r="AM311" s="123"/>
      <c r="AN311" s="123"/>
      <c r="AO311" s="125"/>
      <c r="AP311" s="126"/>
      <c r="AQ311" s="125"/>
      <c r="AR311" s="127"/>
      <c r="AS311" s="83"/>
      <c r="AT311" s="83"/>
      <c r="AU311" s="83"/>
      <c r="AV311" s="130"/>
    </row>
    <row r="312" spans="3:48" s="133" customFormat="1" ht="14">
      <c r="C312" s="131"/>
      <c r="D312" s="132"/>
      <c r="E312" s="132"/>
      <c r="F312" s="132"/>
      <c r="G312" s="132"/>
      <c r="H312" s="132"/>
      <c r="I312" s="132"/>
      <c r="J312" s="132"/>
      <c r="K312" s="132"/>
      <c r="L312" s="132"/>
      <c r="M312" s="132"/>
      <c r="N312" s="132"/>
      <c r="O312" s="132"/>
      <c r="P312" s="132"/>
      <c r="Q312" s="132"/>
      <c r="R312" s="132"/>
      <c r="S312" s="132"/>
      <c r="T312" s="132"/>
      <c r="U312" s="132"/>
      <c r="V312" s="132"/>
      <c r="W312" s="132"/>
      <c r="X312" s="132"/>
      <c r="Y312" s="132"/>
      <c r="Z312" s="132"/>
      <c r="AA312" s="132"/>
      <c r="AB312" s="123"/>
      <c r="AC312" s="124"/>
      <c r="AD312" s="123"/>
      <c r="AE312" s="124"/>
      <c r="AF312" s="124"/>
      <c r="AG312" s="124"/>
      <c r="AH312" s="123"/>
      <c r="AI312" s="123"/>
      <c r="AJ312" s="123"/>
      <c r="AK312" s="123"/>
      <c r="AL312" s="123"/>
      <c r="AM312" s="123"/>
      <c r="AN312" s="123"/>
      <c r="AO312" s="125"/>
      <c r="AP312" s="126"/>
      <c r="AQ312" s="125"/>
      <c r="AR312" s="127"/>
      <c r="AS312" s="83"/>
      <c r="AT312" s="83"/>
      <c r="AU312" s="83"/>
      <c r="AV312" s="130"/>
    </row>
    <row r="313" spans="3:48" s="133" customFormat="1" ht="14">
      <c r="C313" s="131"/>
      <c r="D313" s="132"/>
      <c r="E313" s="132"/>
      <c r="F313" s="132"/>
      <c r="G313" s="132"/>
      <c r="H313" s="132"/>
      <c r="I313" s="132"/>
      <c r="J313" s="132"/>
      <c r="K313" s="132"/>
      <c r="L313" s="132"/>
      <c r="M313" s="132"/>
      <c r="N313" s="132"/>
      <c r="O313" s="132"/>
      <c r="P313" s="132"/>
      <c r="Q313" s="132"/>
      <c r="R313" s="132"/>
      <c r="S313" s="132"/>
      <c r="T313" s="132"/>
      <c r="U313" s="132"/>
      <c r="V313" s="132"/>
      <c r="W313" s="132"/>
      <c r="X313" s="132"/>
      <c r="Y313" s="132"/>
      <c r="Z313" s="132"/>
      <c r="AA313" s="132"/>
      <c r="AB313" s="123"/>
      <c r="AC313" s="124"/>
      <c r="AD313" s="123"/>
      <c r="AE313" s="124"/>
      <c r="AF313" s="124"/>
      <c r="AG313" s="124"/>
      <c r="AH313" s="123"/>
      <c r="AI313" s="123"/>
      <c r="AJ313" s="123"/>
      <c r="AK313" s="123"/>
      <c r="AL313" s="123"/>
      <c r="AM313" s="123"/>
      <c r="AN313" s="123"/>
      <c r="AO313" s="125"/>
      <c r="AP313" s="126"/>
      <c r="AQ313" s="125"/>
      <c r="AR313" s="127"/>
      <c r="AS313" s="83"/>
      <c r="AT313" s="83"/>
      <c r="AU313" s="83"/>
      <c r="AV313" s="130"/>
    </row>
    <row r="314" spans="3:48" s="133" customFormat="1" ht="14">
      <c r="C314" s="131"/>
      <c r="D314" s="132"/>
      <c r="E314" s="132"/>
      <c r="F314" s="132"/>
      <c r="G314" s="132"/>
      <c r="H314" s="132"/>
      <c r="I314" s="132"/>
      <c r="J314" s="132"/>
      <c r="K314" s="132"/>
      <c r="L314" s="132"/>
      <c r="M314" s="132"/>
      <c r="N314" s="132"/>
      <c r="O314" s="132"/>
      <c r="P314" s="132"/>
      <c r="Q314" s="132"/>
      <c r="R314" s="132"/>
      <c r="S314" s="132"/>
      <c r="T314" s="132"/>
      <c r="U314" s="132"/>
      <c r="V314" s="132"/>
      <c r="W314" s="132"/>
      <c r="X314" s="132"/>
      <c r="Y314" s="132"/>
      <c r="Z314" s="132"/>
      <c r="AA314" s="132"/>
      <c r="AB314" s="123"/>
      <c r="AC314" s="124"/>
      <c r="AD314" s="123"/>
      <c r="AE314" s="124"/>
      <c r="AF314" s="124"/>
      <c r="AG314" s="124"/>
      <c r="AH314" s="123"/>
      <c r="AI314" s="123"/>
      <c r="AJ314" s="123"/>
      <c r="AK314" s="123"/>
      <c r="AL314" s="123"/>
      <c r="AM314" s="123"/>
      <c r="AN314" s="123"/>
      <c r="AO314" s="125"/>
      <c r="AP314" s="126"/>
      <c r="AQ314" s="125"/>
      <c r="AR314" s="127"/>
      <c r="AS314" s="83"/>
      <c r="AT314" s="83"/>
      <c r="AU314" s="83"/>
      <c r="AV314" s="130"/>
    </row>
    <row r="315" spans="3:48" s="133" customFormat="1" ht="14">
      <c r="C315" s="131"/>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2"/>
      <c r="AA315" s="132"/>
      <c r="AB315" s="123"/>
      <c r="AC315" s="124"/>
      <c r="AD315" s="123"/>
      <c r="AE315" s="124"/>
      <c r="AF315" s="124"/>
      <c r="AG315" s="124"/>
      <c r="AH315" s="123"/>
      <c r="AI315" s="123"/>
      <c r="AJ315" s="123"/>
      <c r="AK315" s="123"/>
      <c r="AL315" s="123"/>
      <c r="AM315" s="123"/>
      <c r="AN315" s="123"/>
      <c r="AO315" s="125"/>
      <c r="AP315" s="126"/>
      <c r="AQ315" s="125"/>
      <c r="AR315" s="127"/>
      <c r="AS315" s="83"/>
      <c r="AT315" s="83"/>
      <c r="AU315" s="83"/>
      <c r="AV315" s="130"/>
    </row>
    <row r="316" spans="3:48" s="133" customFormat="1" ht="14">
      <c r="C316" s="131"/>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2"/>
      <c r="AA316" s="132"/>
      <c r="AB316" s="123"/>
      <c r="AC316" s="124"/>
      <c r="AD316" s="123"/>
      <c r="AE316" s="124"/>
      <c r="AF316" s="124"/>
      <c r="AG316" s="124"/>
      <c r="AH316" s="123"/>
      <c r="AI316" s="123"/>
      <c r="AJ316" s="123"/>
      <c r="AK316" s="123"/>
      <c r="AL316" s="123"/>
      <c r="AM316" s="123"/>
      <c r="AN316" s="123"/>
      <c r="AO316" s="125"/>
      <c r="AP316" s="126"/>
      <c r="AQ316" s="125"/>
      <c r="AR316" s="127"/>
      <c r="AS316" s="83"/>
      <c r="AT316" s="83"/>
      <c r="AU316" s="83"/>
      <c r="AV316" s="130"/>
    </row>
    <row r="317" spans="3:48" s="133" customFormat="1" ht="14">
      <c r="C317" s="131"/>
      <c r="D317" s="132"/>
      <c r="E317" s="132"/>
      <c r="F317" s="132"/>
      <c r="G317" s="132"/>
      <c r="H317" s="132"/>
      <c r="I317" s="132"/>
      <c r="J317" s="132"/>
      <c r="K317" s="132"/>
      <c r="L317" s="132"/>
      <c r="M317" s="132"/>
      <c r="N317" s="132"/>
      <c r="O317" s="132"/>
      <c r="P317" s="132"/>
      <c r="Q317" s="132"/>
      <c r="R317" s="132"/>
      <c r="S317" s="132"/>
      <c r="T317" s="132"/>
      <c r="U317" s="132"/>
      <c r="V317" s="132"/>
      <c r="W317" s="132"/>
      <c r="X317" s="132"/>
      <c r="Y317" s="132"/>
      <c r="Z317" s="132"/>
      <c r="AA317" s="132"/>
      <c r="AB317" s="123"/>
      <c r="AC317" s="124"/>
      <c r="AD317" s="123"/>
      <c r="AE317" s="124"/>
      <c r="AF317" s="124"/>
      <c r="AG317" s="124"/>
      <c r="AH317" s="123"/>
      <c r="AI317" s="123"/>
      <c r="AJ317" s="123"/>
      <c r="AK317" s="123"/>
      <c r="AL317" s="123"/>
      <c r="AM317" s="123"/>
      <c r="AN317" s="123"/>
      <c r="AO317" s="125"/>
      <c r="AP317" s="126"/>
      <c r="AQ317" s="125"/>
      <c r="AR317" s="127"/>
      <c r="AS317" s="83"/>
      <c r="AT317" s="83"/>
      <c r="AU317" s="83"/>
      <c r="AV317" s="130"/>
    </row>
    <row r="318" spans="3:48" s="133" customFormat="1" ht="14">
      <c r="C318" s="131"/>
      <c r="D318" s="132"/>
      <c r="E318" s="132"/>
      <c r="F318" s="132"/>
      <c r="G318" s="132"/>
      <c r="H318" s="132"/>
      <c r="I318" s="132"/>
      <c r="J318" s="132"/>
      <c r="K318" s="132"/>
      <c r="L318" s="132"/>
      <c r="M318" s="132"/>
      <c r="N318" s="132"/>
      <c r="O318" s="132"/>
      <c r="P318" s="132"/>
      <c r="Q318" s="132"/>
      <c r="R318" s="132"/>
      <c r="S318" s="132"/>
      <c r="T318" s="132"/>
      <c r="U318" s="132"/>
      <c r="V318" s="132"/>
      <c r="W318" s="132"/>
      <c r="X318" s="132"/>
      <c r="Y318" s="132"/>
      <c r="Z318" s="132"/>
      <c r="AA318" s="132"/>
      <c r="AB318" s="123"/>
      <c r="AC318" s="124"/>
      <c r="AD318" s="123"/>
      <c r="AE318" s="124"/>
      <c r="AF318" s="124"/>
      <c r="AG318" s="124"/>
      <c r="AH318" s="123"/>
      <c r="AI318" s="123"/>
      <c r="AJ318" s="123"/>
      <c r="AK318" s="123"/>
      <c r="AL318" s="123"/>
      <c r="AM318" s="123"/>
      <c r="AN318" s="123"/>
      <c r="AO318" s="125"/>
      <c r="AP318" s="126"/>
      <c r="AQ318" s="125"/>
      <c r="AR318" s="127"/>
      <c r="AS318" s="83"/>
      <c r="AT318" s="83"/>
      <c r="AU318" s="83"/>
      <c r="AV318" s="130"/>
    </row>
    <row r="319" spans="3:48" s="133" customFormat="1" ht="14">
      <c r="C319" s="131"/>
      <c r="D319" s="132"/>
      <c r="E319" s="132"/>
      <c r="F319" s="132"/>
      <c r="G319" s="132"/>
      <c r="H319" s="132"/>
      <c r="I319" s="132"/>
      <c r="J319" s="132"/>
      <c r="K319" s="132"/>
      <c r="L319" s="132"/>
      <c r="M319" s="132"/>
      <c r="N319" s="132"/>
      <c r="O319" s="132"/>
      <c r="P319" s="132"/>
      <c r="Q319" s="132"/>
      <c r="R319" s="132"/>
      <c r="S319" s="132"/>
      <c r="T319" s="132"/>
      <c r="U319" s="132"/>
      <c r="V319" s="132"/>
      <c r="W319" s="132"/>
      <c r="X319" s="132"/>
      <c r="Y319" s="132"/>
      <c r="Z319" s="132"/>
      <c r="AA319" s="132"/>
      <c r="AB319" s="123"/>
      <c r="AC319" s="124"/>
      <c r="AD319" s="123"/>
      <c r="AE319" s="124"/>
      <c r="AF319" s="124"/>
      <c r="AG319" s="124"/>
      <c r="AH319" s="123"/>
      <c r="AI319" s="123"/>
      <c r="AJ319" s="123"/>
      <c r="AK319" s="123"/>
      <c r="AL319" s="123"/>
      <c r="AM319" s="123"/>
      <c r="AN319" s="123"/>
      <c r="AO319" s="125"/>
      <c r="AP319" s="126"/>
      <c r="AQ319" s="125"/>
      <c r="AR319" s="127"/>
      <c r="AS319" s="83"/>
      <c r="AT319" s="83"/>
      <c r="AU319" s="83"/>
      <c r="AV319" s="130"/>
    </row>
    <row r="320" spans="3:48" s="133" customFormat="1" ht="14">
      <c r="C320" s="131"/>
      <c r="D320" s="132"/>
      <c r="E320" s="132"/>
      <c r="F320" s="132"/>
      <c r="G320" s="132"/>
      <c r="H320" s="132"/>
      <c r="I320" s="132"/>
      <c r="J320" s="132"/>
      <c r="K320" s="132"/>
      <c r="L320" s="132"/>
      <c r="M320" s="132"/>
      <c r="N320" s="132"/>
      <c r="O320" s="132"/>
      <c r="P320" s="132"/>
      <c r="Q320" s="132"/>
      <c r="R320" s="132"/>
      <c r="S320" s="132"/>
      <c r="T320" s="132"/>
      <c r="U320" s="132"/>
      <c r="V320" s="132"/>
      <c r="W320" s="132"/>
      <c r="X320" s="132"/>
      <c r="Y320" s="132"/>
      <c r="Z320" s="132"/>
      <c r="AA320" s="132"/>
      <c r="AB320" s="123"/>
      <c r="AC320" s="124"/>
      <c r="AD320" s="123"/>
      <c r="AE320" s="124"/>
      <c r="AF320" s="124"/>
      <c r="AG320" s="124"/>
      <c r="AH320" s="123"/>
      <c r="AI320" s="123"/>
      <c r="AJ320" s="123"/>
      <c r="AK320" s="123"/>
      <c r="AL320" s="123"/>
      <c r="AM320" s="123"/>
      <c r="AN320" s="123"/>
      <c r="AO320" s="125"/>
      <c r="AP320" s="126"/>
      <c r="AQ320" s="125"/>
      <c r="AR320" s="127"/>
      <c r="AS320" s="83"/>
      <c r="AT320" s="83"/>
      <c r="AU320" s="83"/>
      <c r="AV320" s="130"/>
    </row>
    <row r="321" spans="3:48" s="133" customFormat="1" ht="14">
      <c r="C321" s="131"/>
      <c r="D321" s="132"/>
      <c r="E321" s="132"/>
      <c r="F321" s="132"/>
      <c r="G321" s="132"/>
      <c r="H321" s="132"/>
      <c r="I321" s="132"/>
      <c r="J321" s="132"/>
      <c r="K321" s="132"/>
      <c r="L321" s="132"/>
      <c r="M321" s="132"/>
      <c r="N321" s="132"/>
      <c r="O321" s="132"/>
      <c r="P321" s="132"/>
      <c r="Q321" s="132"/>
      <c r="R321" s="132"/>
      <c r="S321" s="132"/>
      <c r="T321" s="132"/>
      <c r="U321" s="132"/>
      <c r="V321" s="132"/>
      <c r="W321" s="132"/>
      <c r="X321" s="132"/>
      <c r="Y321" s="132"/>
      <c r="Z321" s="132"/>
      <c r="AA321" s="132"/>
      <c r="AB321" s="123"/>
      <c r="AC321" s="124"/>
      <c r="AD321" s="123"/>
      <c r="AE321" s="124"/>
      <c r="AF321" s="124"/>
      <c r="AG321" s="124"/>
      <c r="AH321" s="123"/>
      <c r="AI321" s="123"/>
      <c r="AJ321" s="123"/>
      <c r="AK321" s="123"/>
      <c r="AL321" s="123"/>
      <c r="AM321" s="123"/>
      <c r="AN321" s="123"/>
      <c r="AO321" s="125"/>
      <c r="AP321" s="126"/>
      <c r="AQ321" s="125"/>
      <c r="AR321" s="127"/>
      <c r="AS321" s="83"/>
      <c r="AT321" s="83"/>
      <c r="AU321" s="83"/>
      <c r="AV321" s="130"/>
    </row>
    <row r="322" spans="3:48" s="133" customFormat="1" ht="14">
      <c r="C322" s="131"/>
      <c r="D322" s="132"/>
      <c r="E322" s="132"/>
      <c r="F322" s="132"/>
      <c r="G322" s="132"/>
      <c r="H322" s="132"/>
      <c r="I322" s="132"/>
      <c r="J322" s="132"/>
      <c r="K322" s="132"/>
      <c r="L322" s="132"/>
      <c r="M322" s="132"/>
      <c r="N322" s="132"/>
      <c r="O322" s="132"/>
      <c r="P322" s="132"/>
      <c r="Q322" s="132"/>
      <c r="R322" s="132"/>
      <c r="S322" s="132"/>
      <c r="T322" s="132"/>
      <c r="U322" s="132"/>
      <c r="V322" s="132"/>
      <c r="W322" s="132"/>
      <c r="X322" s="132"/>
      <c r="Y322" s="132"/>
      <c r="Z322" s="132"/>
      <c r="AA322" s="132"/>
      <c r="AB322" s="123"/>
      <c r="AC322" s="124"/>
      <c r="AD322" s="123"/>
      <c r="AE322" s="124"/>
      <c r="AF322" s="124"/>
      <c r="AG322" s="124"/>
      <c r="AH322" s="123"/>
      <c r="AI322" s="123"/>
      <c r="AJ322" s="123"/>
      <c r="AK322" s="123"/>
      <c r="AL322" s="123"/>
      <c r="AM322" s="123"/>
      <c r="AN322" s="123"/>
      <c r="AO322" s="125"/>
      <c r="AP322" s="126"/>
      <c r="AQ322" s="125"/>
      <c r="AR322" s="127"/>
      <c r="AS322" s="83"/>
      <c r="AT322" s="83"/>
      <c r="AU322" s="83"/>
      <c r="AV322" s="130"/>
    </row>
    <row r="323" spans="3:48" s="133" customFormat="1" ht="14">
      <c r="C323" s="131"/>
      <c r="D323" s="132"/>
      <c r="E323" s="132"/>
      <c r="F323" s="132"/>
      <c r="G323" s="132"/>
      <c r="H323" s="132"/>
      <c r="I323" s="132"/>
      <c r="J323" s="132"/>
      <c r="K323" s="132"/>
      <c r="L323" s="132"/>
      <c r="M323" s="132"/>
      <c r="N323" s="132"/>
      <c r="O323" s="132"/>
      <c r="P323" s="132"/>
      <c r="Q323" s="132"/>
      <c r="R323" s="132"/>
      <c r="S323" s="132"/>
      <c r="T323" s="132"/>
      <c r="U323" s="132"/>
      <c r="V323" s="132"/>
      <c r="W323" s="132"/>
      <c r="X323" s="132"/>
      <c r="Y323" s="132"/>
      <c r="Z323" s="132"/>
      <c r="AA323" s="132"/>
      <c r="AB323" s="123"/>
      <c r="AC323" s="124"/>
      <c r="AD323" s="123"/>
      <c r="AE323" s="124"/>
      <c r="AF323" s="124"/>
      <c r="AG323" s="124"/>
      <c r="AH323" s="123"/>
      <c r="AI323" s="123"/>
      <c r="AJ323" s="123"/>
      <c r="AK323" s="123"/>
      <c r="AL323" s="123"/>
      <c r="AM323" s="123"/>
      <c r="AN323" s="123"/>
      <c r="AO323" s="125"/>
      <c r="AP323" s="126"/>
      <c r="AQ323" s="125"/>
      <c r="AR323" s="127"/>
      <c r="AS323" s="83"/>
      <c r="AT323" s="83"/>
      <c r="AU323" s="83"/>
      <c r="AV323" s="130"/>
    </row>
    <row r="324" spans="3:48" s="133" customFormat="1" ht="14">
      <c r="C324" s="131"/>
      <c r="D324" s="132"/>
      <c r="E324" s="132"/>
      <c r="F324" s="132"/>
      <c r="G324" s="132"/>
      <c r="H324" s="132"/>
      <c r="I324" s="132"/>
      <c r="J324" s="132"/>
      <c r="K324" s="132"/>
      <c r="L324" s="132"/>
      <c r="M324" s="132"/>
      <c r="N324" s="132"/>
      <c r="O324" s="132"/>
      <c r="P324" s="132"/>
      <c r="Q324" s="132"/>
      <c r="R324" s="132"/>
      <c r="S324" s="132"/>
      <c r="T324" s="132"/>
      <c r="U324" s="132"/>
      <c r="V324" s="132"/>
      <c r="W324" s="132"/>
      <c r="X324" s="132"/>
      <c r="Y324" s="132"/>
      <c r="Z324" s="132"/>
      <c r="AA324" s="132"/>
      <c r="AB324" s="123"/>
      <c r="AC324" s="124"/>
      <c r="AD324" s="123"/>
      <c r="AE324" s="124"/>
      <c r="AF324" s="124"/>
      <c r="AG324" s="124"/>
      <c r="AH324" s="123"/>
      <c r="AI324" s="123"/>
      <c r="AJ324" s="123"/>
      <c r="AK324" s="123"/>
      <c r="AL324" s="123"/>
      <c r="AM324" s="123"/>
      <c r="AN324" s="123"/>
      <c r="AO324" s="125"/>
      <c r="AP324" s="126"/>
      <c r="AQ324" s="125"/>
      <c r="AR324" s="127"/>
      <c r="AS324" s="83"/>
      <c r="AT324" s="83"/>
      <c r="AU324" s="83"/>
      <c r="AV324" s="130"/>
    </row>
    <row r="325" spans="3:48" s="133" customFormat="1" ht="14">
      <c r="C325" s="131"/>
      <c r="D325" s="132"/>
      <c r="E325" s="132"/>
      <c r="F325" s="132"/>
      <c r="G325" s="132"/>
      <c r="H325" s="132"/>
      <c r="I325" s="132"/>
      <c r="J325" s="132"/>
      <c r="K325" s="132"/>
      <c r="L325" s="132"/>
      <c r="M325" s="132"/>
      <c r="N325" s="132"/>
      <c r="O325" s="132"/>
      <c r="P325" s="132"/>
      <c r="Q325" s="132"/>
      <c r="R325" s="132"/>
      <c r="S325" s="132"/>
      <c r="T325" s="132"/>
      <c r="U325" s="132"/>
      <c r="V325" s="132"/>
      <c r="W325" s="132"/>
      <c r="X325" s="132"/>
      <c r="Y325" s="132"/>
      <c r="Z325" s="132"/>
      <c r="AA325" s="132"/>
      <c r="AB325" s="123"/>
      <c r="AC325" s="124"/>
      <c r="AD325" s="123"/>
      <c r="AE325" s="124"/>
      <c r="AF325" s="124"/>
      <c r="AG325" s="124"/>
      <c r="AH325" s="123"/>
      <c r="AI325" s="123"/>
      <c r="AJ325" s="123"/>
      <c r="AK325" s="123"/>
      <c r="AL325" s="123"/>
      <c r="AM325" s="123"/>
      <c r="AN325" s="123"/>
      <c r="AO325" s="125"/>
      <c r="AP325" s="126"/>
      <c r="AQ325" s="125"/>
      <c r="AR325" s="127"/>
      <c r="AS325" s="83"/>
      <c r="AT325" s="83"/>
      <c r="AU325" s="83"/>
      <c r="AV325" s="130"/>
    </row>
    <row r="326" spans="3:48" s="133" customFormat="1" ht="14">
      <c r="C326" s="131"/>
      <c r="D326" s="132"/>
      <c r="E326" s="132"/>
      <c r="F326" s="132"/>
      <c r="G326" s="132"/>
      <c r="H326" s="132"/>
      <c r="I326" s="132"/>
      <c r="J326" s="132"/>
      <c r="K326" s="132"/>
      <c r="L326" s="132"/>
      <c r="M326" s="132"/>
      <c r="N326" s="132"/>
      <c r="O326" s="132"/>
      <c r="P326" s="132"/>
      <c r="Q326" s="132"/>
      <c r="R326" s="132"/>
      <c r="S326" s="132"/>
      <c r="T326" s="132"/>
      <c r="U326" s="132"/>
      <c r="V326" s="132"/>
      <c r="W326" s="132"/>
      <c r="X326" s="132"/>
      <c r="Y326" s="132"/>
      <c r="Z326" s="132"/>
      <c r="AA326" s="132"/>
      <c r="AB326" s="123"/>
      <c r="AC326" s="124"/>
      <c r="AD326" s="123"/>
      <c r="AE326" s="124"/>
      <c r="AF326" s="124"/>
      <c r="AG326" s="124"/>
      <c r="AH326" s="123"/>
      <c r="AI326" s="123"/>
      <c r="AJ326" s="123"/>
      <c r="AK326" s="123"/>
      <c r="AL326" s="123"/>
      <c r="AM326" s="123"/>
      <c r="AN326" s="123"/>
      <c r="AO326" s="125"/>
      <c r="AP326" s="126"/>
      <c r="AQ326" s="125"/>
      <c r="AR326" s="127"/>
      <c r="AS326" s="83"/>
      <c r="AT326" s="83"/>
      <c r="AU326" s="83"/>
      <c r="AV326" s="130"/>
    </row>
    <row r="327" spans="3:48" s="133" customFormat="1" ht="14">
      <c r="C327" s="131"/>
      <c r="D327" s="132"/>
      <c r="E327" s="132"/>
      <c r="F327" s="132"/>
      <c r="G327" s="132"/>
      <c r="H327" s="132"/>
      <c r="I327" s="132"/>
      <c r="J327" s="132"/>
      <c r="K327" s="132"/>
      <c r="L327" s="132"/>
      <c r="M327" s="132"/>
      <c r="N327" s="132"/>
      <c r="O327" s="132"/>
      <c r="P327" s="132"/>
      <c r="Q327" s="132"/>
      <c r="R327" s="132"/>
      <c r="S327" s="132"/>
      <c r="T327" s="132"/>
      <c r="U327" s="132"/>
      <c r="V327" s="132"/>
      <c r="W327" s="132"/>
      <c r="X327" s="132"/>
      <c r="Y327" s="132"/>
      <c r="Z327" s="132"/>
      <c r="AA327" s="132"/>
      <c r="AB327" s="123"/>
      <c r="AC327" s="124"/>
      <c r="AD327" s="123"/>
      <c r="AE327" s="124"/>
      <c r="AF327" s="124"/>
      <c r="AG327" s="124"/>
      <c r="AH327" s="123"/>
      <c r="AI327" s="123"/>
      <c r="AJ327" s="123"/>
      <c r="AK327" s="123"/>
      <c r="AL327" s="123"/>
      <c r="AM327" s="123"/>
      <c r="AN327" s="123"/>
      <c r="AO327" s="125"/>
      <c r="AP327" s="126"/>
      <c r="AQ327" s="125"/>
      <c r="AR327" s="127"/>
      <c r="AS327" s="83"/>
      <c r="AT327" s="83"/>
      <c r="AU327" s="83"/>
      <c r="AV327" s="130"/>
    </row>
    <row r="328" spans="3:48" s="133" customFormat="1" ht="14">
      <c r="C328" s="131"/>
      <c r="D328" s="132"/>
      <c r="E328" s="132"/>
      <c r="F328" s="132"/>
      <c r="G328" s="132"/>
      <c r="H328" s="132"/>
      <c r="I328" s="132"/>
      <c r="J328" s="132"/>
      <c r="K328" s="132"/>
      <c r="L328" s="132"/>
      <c r="M328" s="132"/>
      <c r="N328" s="132"/>
      <c r="O328" s="132"/>
      <c r="P328" s="132"/>
      <c r="Q328" s="132"/>
      <c r="R328" s="132"/>
      <c r="S328" s="132"/>
      <c r="T328" s="132"/>
      <c r="U328" s="132"/>
      <c r="V328" s="132"/>
      <c r="W328" s="132"/>
      <c r="X328" s="132"/>
      <c r="Y328" s="132"/>
      <c r="Z328" s="132"/>
      <c r="AA328" s="132"/>
      <c r="AB328" s="123"/>
      <c r="AC328" s="124"/>
      <c r="AD328" s="123"/>
      <c r="AE328" s="124"/>
      <c r="AF328" s="124"/>
      <c r="AG328" s="124"/>
      <c r="AH328" s="123"/>
      <c r="AI328" s="123"/>
      <c r="AJ328" s="123"/>
      <c r="AK328" s="123"/>
      <c r="AL328" s="123"/>
      <c r="AM328" s="123"/>
      <c r="AN328" s="123"/>
      <c r="AO328" s="125"/>
      <c r="AP328" s="126"/>
      <c r="AQ328" s="125"/>
      <c r="AR328" s="127"/>
      <c r="AS328" s="83"/>
      <c r="AT328" s="83"/>
      <c r="AU328" s="83"/>
      <c r="AV328" s="130"/>
    </row>
    <row r="329" spans="3:48" s="133" customFormat="1" ht="14">
      <c r="C329" s="131"/>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2"/>
      <c r="Z329" s="132"/>
      <c r="AA329" s="132"/>
      <c r="AB329" s="123"/>
      <c r="AC329" s="124"/>
      <c r="AD329" s="123"/>
      <c r="AE329" s="124"/>
      <c r="AF329" s="124"/>
      <c r="AG329" s="124"/>
      <c r="AH329" s="123"/>
      <c r="AI329" s="123"/>
      <c r="AJ329" s="123"/>
      <c r="AK329" s="123"/>
      <c r="AL329" s="123"/>
      <c r="AM329" s="123"/>
      <c r="AN329" s="123"/>
      <c r="AO329" s="125"/>
      <c r="AP329" s="126"/>
      <c r="AQ329" s="125"/>
      <c r="AR329" s="127"/>
      <c r="AS329" s="83"/>
      <c r="AT329" s="83"/>
      <c r="AU329" s="83"/>
      <c r="AV329" s="130"/>
    </row>
    <row r="330" spans="3:48" s="133" customFormat="1" ht="14">
      <c r="C330" s="131"/>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2"/>
      <c r="Z330" s="132"/>
      <c r="AA330" s="132"/>
      <c r="AB330" s="123"/>
      <c r="AC330" s="124"/>
      <c r="AD330" s="123"/>
      <c r="AE330" s="124"/>
      <c r="AF330" s="124"/>
      <c r="AG330" s="124"/>
      <c r="AH330" s="123"/>
      <c r="AI330" s="123"/>
      <c r="AJ330" s="123"/>
      <c r="AK330" s="123"/>
      <c r="AL330" s="123"/>
      <c r="AM330" s="123"/>
      <c r="AN330" s="123"/>
      <c r="AO330" s="125"/>
      <c r="AP330" s="126"/>
      <c r="AQ330" s="125"/>
      <c r="AR330" s="127"/>
      <c r="AS330" s="83"/>
      <c r="AT330" s="83"/>
      <c r="AU330" s="83"/>
      <c r="AV330" s="130"/>
    </row>
    <row r="331" spans="3:48" s="133" customFormat="1" ht="14">
      <c r="C331" s="131"/>
      <c r="D331" s="132"/>
      <c r="E331" s="132"/>
      <c r="F331" s="132"/>
      <c r="G331" s="132"/>
      <c r="H331" s="132"/>
      <c r="I331" s="132"/>
      <c r="J331" s="132"/>
      <c r="K331" s="132"/>
      <c r="L331" s="132"/>
      <c r="M331" s="132"/>
      <c r="N331" s="132"/>
      <c r="O331" s="132"/>
      <c r="P331" s="132"/>
      <c r="Q331" s="132"/>
      <c r="R331" s="132"/>
      <c r="S331" s="132"/>
      <c r="T331" s="132"/>
      <c r="U331" s="132"/>
      <c r="V331" s="132"/>
      <c r="W331" s="132"/>
      <c r="X331" s="132"/>
      <c r="Y331" s="132"/>
      <c r="Z331" s="132"/>
      <c r="AA331" s="132"/>
      <c r="AB331" s="123"/>
      <c r="AC331" s="124"/>
      <c r="AD331" s="123"/>
      <c r="AE331" s="124"/>
      <c r="AF331" s="124"/>
      <c r="AG331" s="124"/>
      <c r="AH331" s="123"/>
      <c r="AI331" s="123"/>
      <c r="AJ331" s="123"/>
      <c r="AK331" s="123"/>
      <c r="AL331" s="123"/>
      <c r="AM331" s="123"/>
      <c r="AN331" s="123"/>
      <c r="AO331" s="125"/>
      <c r="AP331" s="126"/>
      <c r="AQ331" s="125"/>
      <c r="AR331" s="127"/>
      <c r="AS331" s="83"/>
      <c r="AT331" s="83"/>
      <c r="AU331" s="83"/>
      <c r="AV331" s="130"/>
    </row>
    <row r="332" spans="3:48" s="133" customFormat="1" ht="14">
      <c r="C332" s="131"/>
      <c r="D332" s="132"/>
      <c r="E332" s="132"/>
      <c r="F332" s="132"/>
      <c r="G332" s="132"/>
      <c r="H332" s="132"/>
      <c r="I332" s="132"/>
      <c r="J332" s="132"/>
      <c r="K332" s="132"/>
      <c r="L332" s="132"/>
      <c r="M332" s="132"/>
      <c r="N332" s="132"/>
      <c r="O332" s="132"/>
      <c r="P332" s="132"/>
      <c r="Q332" s="132"/>
      <c r="R332" s="132"/>
      <c r="S332" s="132"/>
      <c r="T332" s="132"/>
      <c r="U332" s="132"/>
      <c r="V332" s="132"/>
      <c r="W332" s="132"/>
      <c r="X332" s="132"/>
      <c r="Y332" s="132"/>
      <c r="Z332" s="132"/>
      <c r="AA332" s="132"/>
      <c r="AB332" s="123"/>
      <c r="AC332" s="124"/>
      <c r="AD332" s="123"/>
      <c r="AE332" s="124"/>
      <c r="AF332" s="124"/>
      <c r="AG332" s="124"/>
      <c r="AH332" s="123"/>
      <c r="AI332" s="123"/>
      <c r="AJ332" s="123"/>
      <c r="AK332" s="123"/>
      <c r="AL332" s="123"/>
      <c r="AM332" s="123"/>
      <c r="AN332" s="123"/>
      <c r="AO332" s="125"/>
      <c r="AP332" s="126"/>
      <c r="AQ332" s="125"/>
      <c r="AR332" s="127"/>
      <c r="AS332" s="83"/>
      <c r="AT332" s="83"/>
      <c r="AU332" s="83"/>
      <c r="AV332" s="130"/>
    </row>
    <row r="333" spans="3:48" s="133" customFormat="1" ht="14">
      <c r="C333" s="131"/>
      <c r="D333" s="132"/>
      <c r="E333" s="132"/>
      <c r="F333" s="132"/>
      <c r="G333" s="132"/>
      <c r="H333" s="132"/>
      <c r="I333" s="132"/>
      <c r="J333" s="132"/>
      <c r="K333" s="132"/>
      <c r="L333" s="132"/>
      <c r="M333" s="132"/>
      <c r="N333" s="132"/>
      <c r="O333" s="132"/>
      <c r="P333" s="132"/>
      <c r="Q333" s="132"/>
      <c r="R333" s="132"/>
      <c r="S333" s="132"/>
      <c r="T333" s="132"/>
      <c r="U333" s="132"/>
      <c r="V333" s="132"/>
      <c r="W333" s="132"/>
      <c r="X333" s="132"/>
      <c r="Y333" s="132"/>
      <c r="Z333" s="132"/>
      <c r="AA333" s="132"/>
      <c r="AB333" s="123"/>
      <c r="AC333" s="124"/>
      <c r="AD333" s="123"/>
      <c r="AE333" s="124"/>
      <c r="AF333" s="124"/>
      <c r="AG333" s="124"/>
      <c r="AH333" s="123"/>
      <c r="AI333" s="123"/>
      <c r="AJ333" s="123"/>
      <c r="AK333" s="123"/>
      <c r="AL333" s="123"/>
      <c r="AM333" s="123"/>
      <c r="AN333" s="123"/>
      <c r="AO333" s="125"/>
      <c r="AP333" s="126"/>
      <c r="AQ333" s="125"/>
      <c r="AR333" s="127"/>
      <c r="AS333" s="83"/>
      <c r="AT333" s="83"/>
      <c r="AU333" s="83"/>
      <c r="AV333" s="130"/>
    </row>
    <row r="334" spans="3:48" s="133" customFormat="1" ht="14">
      <c r="C334" s="131"/>
      <c r="D334" s="132"/>
      <c r="E334" s="132"/>
      <c r="F334" s="132"/>
      <c r="G334" s="132"/>
      <c r="H334" s="132"/>
      <c r="I334" s="132"/>
      <c r="J334" s="132"/>
      <c r="K334" s="132"/>
      <c r="L334" s="132"/>
      <c r="M334" s="132"/>
      <c r="N334" s="132"/>
      <c r="O334" s="132"/>
      <c r="P334" s="132"/>
      <c r="Q334" s="132"/>
      <c r="R334" s="132"/>
      <c r="S334" s="132"/>
      <c r="T334" s="132"/>
      <c r="U334" s="132"/>
      <c r="V334" s="132"/>
      <c r="W334" s="132"/>
      <c r="X334" s="132"/>
      <c r="Y334" s="132"/>
      <c r="Z334" s="132"/>
      <c r="AA334" s="132"/>
      <c r="AB334" s="123"/>
      <c r="AC334" s="124"/>
      <c r="AD334" s="123"/>
      <c r="AE334" s="124"/>
      <c r="AF334" s="124"/>
      <c r="AG334" s="124"/>
      <c r="AH334" s="123"/>
      <c r="AI334" s="123"/>
      <c r="AJ334" s="123"/>
      <c r="AK334" s="123"/>
      <c r="AL334" s="123"/>
      <c r="AM334" s="123"/>
      <c r="AN334" s="123"/>
      <c r="AO334" s="125"/>
      <c r="AP334" s="126"/>
      <c r="AQ334" s="125"/>
      <c r="AR334" s="127"/>
      <c r="AS334" s="83"/>
      <c r="AT334" s="83"/>
      <c r="AU334" s="83"/>
      <c r="AV334" s="130"/>
    </row>
    <row r="335" spans="3:48" s="133" customFormat="1" ht="14">
      <c r="C335" s="131"/>
      <c r="D335" s="132"/>
      <c r="E335" s="132"/>
      <c r="F335" s="132"/>
      <c r="G335" s="132"/>
      <c r="H335" s="132"/>
      <c r="I335" s="132"/>
      <c r="J335" s="132"/>
      <c r="K335" s="132"/>
      <c r="L335" s="132"/>
      <c r="M335" s="132"/>
      <c r="N335" s="132"/>
      <c r="O335" s="132"/>
      <c r="P335" s="132"/>
      <c r="Q335" s="132"/>
      <c r="R335" s="132"/>
      <c r="S335" s="132"/>
      <c r="T335" s="132"/>
      <c r="U335" s="132"/>
      <c r="V335" s="132"/>
      <c r="W335" s="132"/>
      <c r="X335" s="132"/>
      <c r="Y335" s="132"/>
      <c r="Z335" s="132"/>
      <c r="AA335" s="132"/>
      <c r="AB335" s="123"/>
      <c r="AC335" s="124"/>
      <c r="AD335" s="123"/>
      <c r="AE335" s="124"/>
      <c r="AF335" s="124"/>
      <c r="AG335" s="124"/>
      <c r="AH335" s="123"/>
      <c r="AI335" s="123"/>
      <c r="AJ335" s="123"/>
      <c r="AK335" s="123"/>
      <c r="AL335" s="123"/>
      <c r="AM335" s="123"/>
      <c r="AN335" s="123"/>
      <c r="AO335" s="125"/>
      <c r="AP335" s="126"/>
      <c r="AQ335" s="125"/>
      <c r="AR335" s="127"/>
      <c r="AS335" s="83"/>
      <c r="AT335" s="83"/>
      <c r="AU335" s="83"/>
      <c r="AV335" s="130"/>
    </row>
    <row r="336" spans="3:48" s="133" customFormat="1" ht="14">
      <c r="C336" s="131"/>
      <c r="D336" s="132"/>
      <c r="E336" s="132"/>
      <c r="F336" s="132"/>
      <c r="G336" s="132"/>
      <c r="H336" s="132"/>
      <c r="I336" s="132"/>
      <c r="J336" s="132"/>
      <c r="K336" s="132"/>
      <c r="L336" s="132"/>
      <c r="M336" s="132"/>
      <c r="N336" s="132"/>
      <c r="O336" s="132"/>
      <c r="P336" s="132"/>
      <c r="Q336" s="132"/>
      <c r="R336" s="132"/>
      <c r="S336" s="132"/>
      <c r="T336" s="132"/>
      <c r="U336" s="132"/>
      <c r="V336" s="132"/>
      <c r="W336" s="132"/>
      <c r="X336" s="132"/>
      <c r="Y336" s="132"/>
      <c r="Z336" s="132"/>
      <c r="AA336" s="132"/>
      <c r="AB336" s="123"/>
      <c r="AC336" s="124"/>
      <c r="AD336" s="123"/>
      <c r="AE336" s="124"/>
      <c r="AF336" s="124"/>
      <c r="AG336" s="124"/>
      <c r="AH336" s="123"/>
      <c r="AI336" s="123"/>
      <c r="AJ336" s="123"/>
      <c r="AK336" s="123"/>
      <c r="AL336" s="123"/>
      <c r="AM336" s="123"/>
      <c r="AN336" s="123"/>
      <c r="AO336" s="125"/>
      <c r="AP336" s="126"/>
      <c r="AQ336" s="125"/>
      <c r="AR336" s="127"/>
      <c r="AS336" s="83"/>
      <c r="AT336" s="83"/>
      <c r="AU336" s="83"/>
      <c r="AV336" s="130"/>
    </row>
    <row r="337" spans="3:48" s="133" customFormat="1" ht="14">
      <c r="C337" s="131"/>
      <c r="D337" s="132"/>
      <c r="E337" s="132"/>
      <c r="F337" s="132"/>
      <c r="G337" s="132"/>
      <c r="H337" s="132"/>
      <c r="I337" s="132"/>
      <c r="J337" s="132"/>
      <c r="K337" s="132"/>
      <c r="L337" s="132"/>
      <c r="M337" s="132"/>
      <c r="N337" s="132"/>
      <c r="O337" s="132"/>
      <c r="P337" s="132"/>
      <c r="Q337" s="132"/>
      <c r="R337" s="132"/>
      <c r="S337" s="132"/>
      <c r="T337" s="132"/>
      <c r="U337" s="132"/>
      <c r="V337" s="132"/>
      <c r="W337" s="132"/>
      <c r="X337" s="132"/>
      <c r="Y337" s="132"/>
      <c r="Z337" s="132"/>
      <c r="AA337" s="132"/>
      <c r="AB337" s="123"/>
      <c r="AC337" s="124"/>
      <c r="AD337" s="123"/>
      <c r="AE337" s="124"/>
      <c r="AF337" s="124"/>
      <c r="AG337" s="124"/>
      <c r="AH337" s="123"/>
      <c r="AI337" s="123"/>
      <c r="AJ337" s="123"/>
      <c r="AK337" s="123"/>
      <c r="AL337" s="123"/>
      <c r="AM337" s="123"/>
      <c r="AN337" s="123"/>
      <c r="AO337" s="125"/>
      <c r="AP337" s="126"/>
      <c r="AQ337" s="125"/>
      <c r="AR337" s="127"/>
      <c r="AS337" s="83"/>
      <c r="AT337" s="83"/>
      <c r="AU337" s="83"/>
      <c r="AV337" s="130"/>
    </row>
    <row r="338" spans="3:48" s="133" customFormat="1" ht="14">
      <c r="C338" s="131"/>
      <c r="D338" s="132"/>
      <c r="E338" s="132"/>
      <c r="F338" s="132"/>
      <c r="G338" s="132"/>
      <c r="H338" s="132"/>
      <c r="I338" s="132"/>
      <c r="J338" s="132"/>
      <c r="K338" s="132"/>
      <c r="L338" s="132"/>
      <c r="M338" s="132"/>
      <c r="N338" s="132"/>
      <c r="O338" s="132"/>
      <c r="P338" s="132"/>
      <c r="Q338" s="132"/>
      <c r="R338" s="132"/>
      <c r="S338" s="132"/>
      <c r="T338" s="132"/>
      <c r="U338" s="132"/>
      <c r="V338" s="132"/>
      <c r="W338" s="132"/>
      <c r="X338" s="132"/>
      <c r="Y338" s="132"/>
      <c r="Z338" s="132"/>
      <c r="AA338" s="132"/>
      <c r="AB338" s="123"/>
      <c r="AC338" s="124"/>
      <c r="AD338" s="123"/>
      <c r="AE338" s="124"/>
      <c r="AF338" s="124"/>
      <c r="AG338" s="124"/>
      <c r="AH338" s="123"/>
      <c r="AI338" s="123"/>
      <c r="AJ338" s="123"/>
      <c r="AK338" s="123"/>
      <c r="AL338" s="123"/>
      <c r="AM338" s="123"/>
      <c r="AN338" s="123"/>
      <c r="AO338" s="125"/>
      <c r="AP338" s="126"/>
      <c r="AQ338" s="125"/>
      <c r="AR338" s="127"/>
      <c r="AS338" s="83"/>
      <c r="AT338" s="83"/>
      <c r="AU338" s="83"/>
      <c r="AV338" s="130"/>
    </row>
    <row r="339" spans="3:48" s="133" customFormat="1" ht="14">
      <c r="C339" s="131"/>
      <c r="D339" s="132"/>
      <c r="E339" s="132"/>
      <c r="F339" s="132"/>
      <c r="G339" s="132"/>
      <c r="H339" s="132"/>
      <c r="I339" s="132"/>
      <c r="J339" s="132"/>
      <c r="K339" s="132"/>
      <c r="L339" s="132"/>
      <c r="M339" s="132"/>
      <c r="N339" s="132"/>
      <c r="O339" s="132"/>
      <c r="P339" s="132"/>
      <c r="Q339" s="132"/>
      <c r="R339" s="132"/>
      <c r="S339" s="132"/>
      <c r="T339" s="132"/>
      <c r="U339" s="132"/>
      <c r="V339" s="132"/>
      <c r="W339" s="132"/>
      <c r="X339" s="132"/>
      <c r="Y339" s="132"/>
      <c r="Z339" s="132"/>
      <c r="AA339" s="132"/>
      <c r="AB339" s="123"/>
      <c r="AC339" s="124"/>
      <c r="AD339" s="123"/>
      <c r="AE339" s="124"/>
      <c r="AF339" s="124"/>
      <c r="AG339" s="124"/>
      <c r="AH339" s="123"/>
      <c r="AI339" s="123"/>
      <c r="AJ339" s="123"/>
      <c r="AK339" s="123"/>
      <c r="AL339" s="123"/>
      <c r="AM339" s="123"/>
      <c r="AN339" s="123"/>
      <c r="AO339" s="125"/>
      <c r="AP339" s="126"/>
      <c r="AQ339" s="125"/>
      <c r="AR339" s="127"/>
      <c r="AS339" s="83"/>
      <c r="AT339" s="83"/>
      <c r="AU339" s="83"/>
      <c r="AV339" s="130"/>
    </row>
    <row r="340" spans="3:48" s="133" customFormat="1" ht="14">
      <c r="C340" s="131"/>
      <c r="D340" s="132"/>
      <c r="E340" s="132"/>
      <c r="F340" s="132"/>
      <c r="G340" s="132"/>
      <c r="H340" s="132"/>
      <c r="I340" s="132"/>
      <c r="J340" s="132"/>
      <c r="K340" s="132"/>
      <c r="L340" s="132"/>
      <c r="M340" s="132"/>
      <c r="N340" s="132"/>
      <c r="O340" s="132"/>
      <c r="P340" s="132"/>
      <c r="Q340" s="132"/>
      <c r="R340" s="132"/>
      <c r="S340" s="132"/>
      <c r="T340" s="132"/>
      <c r="U340" s="132"/>
      <c r="V340" s="132"/>
      <c r="W340" s="132"/>
      <c r="X340" s="132"/>
      <c r="Y340" s="132"/>
      <c r="Z340" s="132"/>
      <c r="AA340" s="132"/>
      <c r="AB340" s="123"/>
      <c r="AC340" s="124"/>
      <c r="AD340" s="123"/>
      <c r="AE340" s="124"/>
      <c r="AF340" s="124"/>
      <c r="AG340" s="124"/>
      <c r="AH340" s="123"/>
      <c r="AI340" s="123"/>
      <c r="AJ340" s="123"/>
      <c r="AK340" s="123"/>
      <c r="AL340" s="123"/>
      <c r="AM340" s="123"/>
      <c r="AN340" s="123"/>
      <c r="AO340" s="125"/>
      <c r="AP340" s="126"/>
      <c r="AQ340" s="125"/>
      <c r="AR340" s="127"/>
      <c r="AS340" s="83"/>
      <c r="AT340" s="83"/>
      <c r="AU340" s="83"/>
      <c r="AV340" s="130"/>
    </row>
    <row r="341" spans="3:48" s="133" customFormat="1" ht="14">
      <c r="C341" s="131"/>
      <c r="D341" s="132"/>
      <c r="E341" s="132"/>
      <c r="F341" s="132"/>
      <c r="G341" s="132"/>
      <c r="H341" s="132"/>
      <c r="I341" s="132"/>
      <c r="J341" s="132"/>
      <c r="K341" s="132"/>
      <c r="L341" s="132"/>
      <c r="M341" s="132"/>
      <c r="N341" s="132"/>
      <c r="O341" s="132"/>
      <c r="P341" s="132"/>
      <c r="Q341" s="132"/>
      <c r="R341" s="132"/>
      <c r="S341" s="132"/>
      <c r="T341" s="132"/>
      <c r="U341" s="132"/>
      <c r="V341" s="132"/>
      <c r="W341" s="132"/>
      <c r="X341" s="132"/>
      <c r="Y341" s="132"/>
      <c r="Z341" s="132"/>
      <c r="AA341" s="132"/>
      <c r="AB341" s="123"/>
      <c r="AC341" s="124"/>
      <c r="AD341" s="123"/>
      <c r="AE341" s="124"/>
      <c r="AF341" s="124"/>
      <c r="AG341" s="124"/>
      <c r="AH341" s="123"/>
      <c r="AI341" s="123"/>
      <c r="AJ341" s="123"/>
      <c r="AK341" s="123"/>
      <c r="AL341" s="123"/>
      <c r="AM341" s="123"/>
      <c r="AN341" s="123"/>
      <c r="AO341" s="125"/>
      <c r="AP341" s="126"/>
      <c r="AQ341" s="125"/>
      <c r="AR341" s="127"/>
      <c r="AS341" s="83"/>
      <c r="AT341" s="83"/>
      <c r="AU341" s="83"/>
      <c r="AV341" s="130"/>
    </row>
    <row r="342" spans="3:48" s="133" customFormat="1" ht="14">
      <c r="C342" s="131"/>
      <c r="D342" s="132"/>
      <c r="E342" s="132"/>
      <c r="F342" s="132"/>
      <c r="G342" s="132"/>
      <c r="H342" s="132"/>
      <c r="I342" s="132"/>
      <c r="J342" s="132"/>
      <c r="K342" s="132"/>
      <c r="L342" s="132"/>
      <c r="M342" s="132"/>
      <c r="N342" s="132"/>
      <c r="O342" s="132"/>
      <c r="P342" s="132"/>
      <c r="Q342" s="132"/>
      <c r="R342" s="132"/>
      <c r="S342" s="132"/>
      <c r="T342" s="132"/>
      <c r="U342" s="132"/>
      <c r="V342" s="132"/>
      <c r="W342" s="132"/>
      <c r="X342" s="132"/>
      <c r="Y342" s="132"/>
      <c r="Z342" s="132"/>
      <c r="AA342" s="132"/>
      <c r="AB342" s="123"/>
      <c r="AC342" s="124"/>
      <c r="AD342" s="123"/>
      <c r="AE342" s="124"/>
      <c r="AF342" s="124"/>
      <c r="AG342" s="124"/>
      <c r="AH342" s="123"/>
      <c r="AI342" s="123"/>
      <c r="AJ342" s="123"/>
      <c r="AK342" s="123"/>
      <c r="AL342" s="123"/>
      <c r="AM342" s="123"/>
      <c r="AN342" s="123"/>
      <c r="AO342" s="125"/>
      <c r="AP342" s="126"/>
      <c r="AQ342" s="125"/>
      <c r="AR342" s="127"/>
      <c r="AS342" s="83"/>
      <c r="AT342" s="83"/>
      <c r="AU342" s="83"/>
      <c r="AV342" s="130"/>
    </row>
    <row r="343" spans="3:48" s="133" customFormat="1" ht="14">
      <c r="C343" s="131"/>
      <c r="D343" s="132"/>
      <c r="E343" s="132"/>
      <c r="F343" s="132"/>
      <c r="G343" s="132"/>
      <c r="H343" s="132"/>
      <c r="I343" s="132"/>
      <c r="J343" s="132"/>
      <c r="K343" s="132"/>
      <c r="L343" s="132"/>
      <c r="M343" s="132"/>
      <c r="N343" s="132"/>
      <c r="O343" s="132"/>
      <c r="P343" s="132"/>
      <c r="Q343" s="132"/>
      <c r="R343" s="132"/>
      <c r="S343" s="132"/>
      <c r="T343" s="132"/>
      <c r="U343" s="132"/>
      <c r="V343" s="132"/>
      <c r="W343" s="132"/>
      <c r="X343" s="132"/>
      <c r="Y343" s="132"/>
      <c r="Z343" s="132"/>
      <c r="AA343" s="132"/>
      <c r="AB343" s="123"/>
      <c r="AC343" s="124"/>
      <c r="AD343" s="123"/>
      <c r="AE343" s="124"/>
      <c r="AF343" s="124"/>
      <c r="AG343" s="124"/>
      <c r="AH343" s="123"/>
      <c r="AI343" s="123"/>
      <c r="AJ343" s="123"/>
      <c r="AK343" s="123"/>
      <c r="AL343" s="123"/>
      <c r="AM343" s="123"/>
      <c r="AN343" s="123"/>
      <c r="AO343" s="125"/>
      <c r="AP343" s="126"/>
      <c r="AQ343" s="125"/>
      <c r="AR343" s="127"/>
      <c r="AS343" s="83"/>
      <c r="AT343" s="83"/>
      <c r="AU343" s="83"/>
      <c r="AV343" s="130"/>
    </row>
    <row r="344" spans="3:48" s="133" customFormat="1" ht="14">
      <c r="C344" s="131"/>
      <c r="D344" s="132"/>
      <c r="E344" s="132"/>
      <c r="F344" s="132"/>
      <c r="G344" s="132"/>
      <c r="H344" s="132"/>
      <c r="I344" s="132"/>
      <c r="J344" s="132"/>
      <c r="K344" s="132"/>
      <c r="L344" s="132"/>
      <c r="M344" s="132"/>
      <c r="N344" s="132"/>
      <c r="O344" s="132"/>
      <c r="P344" s="132"/>
      <c r="Q344" s="132"/>
      <c r="R344" s="132"/>
      <c r="S344" s="132"/>
      <c r="T344" s="132"/>
      <c r="U344" s="132"/>
      <c r="V344" s="132"/>
      <c r="W344" s="132"/>
      <c r="X344" s="132"/>
      <c r="Y344" s="132"/>
      <c r="Z344" s="132"/>
      <c r="AA344" s="132"/>
      <c r="AB344" s="123"/>
      <c r="AC344" s="124"/>
      <c r="AD344" s="123"/>
      <c r="AE344" s="124"/>
      <c r="AF344" s="124"/>
      <c r="AG344" s="124"/>
      <c r="AH344" s="123"/>
      <c r="AI344" s="123"/>
      <c r="AJ344" s="123"/>
      <c r="AK344" s="123"/>
      <c r="AL344" s="123"/>
      <c r="AM344" s="123"/>
      <c r="AN344" s="123"/>
      <c r="AO344" s="125"/>
      <c r="AP344" s="126"/>
      <c r="AQ344" s="125"/>
      <c r="AR344" s="127"/>
      <c r="AS344" s="83"/>
      <c r="AT344" s="83"/>
      <c r="AU344" s="83"/>
      <c r="AV344" s="130"/>
    </row>
    <row r="345" spans="3:48" s="133" customFormat="1" ht="14">
      <c r="C345" s="131"/>
      <c r="D345" s="132"/>
      <c r="E345" s="132"/>
      <c r="F345" s="132"/>
      <c r="G345" s="132"/>
      <c r="H345" s="132"/>
      <c r="I345" s="132"/>
      <c r="J345" s="132"/>
      <c r="K345" s="132"/>
      <c r="L345" s="132"/>
      <c r="M345" s="132"/>
      <c r="N345" s="132"/>
      <c r="O345" s="132"/>
      <c r="P345" s="132"/>
      <c r="Q345" s="132"/>
      <c r="R345" s="132"/>
      <c r="S345" s="132"/>
      <c r="T345" s="132"/>
      <c r="U345" s="132"/>
      <c r="V345" s="132"/>
      <c r="W345" s="132"/>
      <c r="X345" s="132"/>
      <c r="Y345" s="132"/>
      <c r="Z345" s="132"/>
      <c r="AA345" s="132"/>
      <c r="AB345" s="123"/>
      <c r="AC345" s="124"/>
      <c r="AD345" s="123"/>
      <c r="AE345" s="124"/>
      <c r="AF345" s="124"/>
      <c r="AG345" s="124"/>
      <c r="AH345" s="123"/>
      <c r="AI345" s="123"/>
      <c r="AJ345" s="123"/>
      <c r="AK345" s="123"/>
      <c r="AL345" s="123"/>
      <c r="AM345" s="123"/>
      <c r="AN345" s="123"/>
      <c r="AO345" s="125"/>
      <c r="AP345" s="126"/>
      <c r="AQ345" s="125"/>
      <c r="AR345" s="127"/>
      <c r="AS345" s="83"/>
      <c r="AT345" s="83"/>
      <c r="AU345" s="83"/>
      <c r="AV345" s="130"/>
    </row>
    <row r="346" spans="3:48" s="133" customFormat="1" ht="14">
      <c r="C346" s="131"/>
      <c r="D346" s="132"/>
      <c r="E346" s="132"/>
      <c r="F346" s="132"/>
      <c r="G346" s="132"/>
      <c r="H346" s="132"/>
      <c r="I346" s="132"/>
      <c r="J346" s="132"/>
      <c r="K346" s="132"/>
      <c r="L346" s="132"/>
      <c r="M346" s="132"/>
      <c r="N346" s="132"/>
      <c r="O346" s="132"/>
      <c r="P346" s="132"/>
      <c r="Q346" s="132"/>
      <c r="R346" s="132"/>
      <c r="S346" s="132"/>
      <c r="T346" s="132"/>
      <c r="U346" s="132"/>
      <c r="V346" s="132"/>
      <c r="W346" s="132"/>
      <c r="X346" s="132"/>
      <c r="Y346" s="132"/>
      <c r="Z346" s="132"/>
      <c r="AA346" s="132"/>
      <c r="AB346" s="123"/>
      <c r="AC346" s="124"/>
      <c r="AD346" s="123"/>
      <c r="AE346" s="124"/>
      <c r="AF346" s="124"/>
      <c r="AG346" s="124"/>
      <c r="AH346" s="123"/>
      <c r="AI346" s="123"/>
      <c r="AJ346" s="123"/>
      <c r="AK346" s="123"/>
      <c r="AL346" s="123"/>
      <c r="AM346" s="123"/>
      <c r="AN346" s="123"/>
      <c r="AO346" s="125"/>
      <c r="AP346" s="126"/>
      <c r="AQ346" s="125"/>
      <c r="AR346" s="127"/>
      <c r="AS346" s="83"/>
      <c r="AT346" s="83"/>
      <c r="AU346" s="83"/>
      <c r="AV346" s="130"/>
    </row>
    <row r="347" spans="3:48" s="133" customFormat="1" ht="14">
      <c r="C347" s="131"/>
      <c r="D347" s="132"/>
      <c r="E347" s="132"/>
      <c r="F347" s="132"/>
      <c r="G347" s="132"/>
      <c r="H347" s="132"/>
      <c r="I347" s="132"/>
      <c r="J347" s="132"/>
      <c r="K347" s="132"/>
      <c r="L347" s="132"/>
      <c r="M347" s="132"/>
      <c r="N347" s="132"/>
      <c r="O347" s="132"/>
      <c r="P347" s="132"/>
      <c r="Q347" s="132"/>
      <c r="R347" s="132"/>
      <c r="S347" s="132"/>
      <c r="T347" s="132"/>
      <c r="U347" s="132"/>
      <c r="V347" s="132"/>
      <c r="W347" s="132"/>
      <c r="X347" s="132"/>
      <c r="Y347" s="132"/>
      <c r="Z347" s="132"/>
      <c r="AA347" s="132"/>
      <c r="AB347" s="123"/>
      <c r="AC347" s="124"/>
      <c r="AD347" s="123"/>
      <c r="AE347" s="124"/>
      <c r="AF347" s="124"/>
      <c r="AG347" s="124"/>
      <c r="AH347" s="123"/>
      <c r="AI347" s="123"/>
      <c r="AJ347" s="123"/>
      <c r="AK347" s="123"/>
      <c r="AL347" s="123"/>
      <c r="AM347" s="123"/>
      <c r="AN347" s="123"/>
      <c r="AO347" s="125"/>
      <c r="AP347" s="126"/>
      <c r="AQ347" s="125"/>
      <c r="AR347" s="127"/>
      <c r="AS347" s="83"/>
      <c r="AT347" s="83"/>
      <c r="AU347" s="83"/>
      <c r="AV347" s="130"/>
    </row>
    <row r="348" spans="3:48" s="133" customFormat="1" ht="14">
      <c r="C348" s="131"/>
      <c r="D348" s="132"/>
      <c r="E348" s="132"/>
      <c r="F348" s="132"/>
      <c r="G348" s="132"/>
      <c r="H348" s="132"/>
      <c r="I348" s="132"/>
      <c r="J348" s="132"/>
      <c r="K348" s="132"/>
      <c r="L348" s="132"/>
      <c r="M348" s="132"/>
      <c r="N348" s="132"/>
      <c r="O348" s="132"/>
      <c r="P348" s="132"/>
      <c r="Q348" s="132"/>
      <c r="R348" s="132"/>
      <c r="S348" s="132"/>
      <c r="T348" s="132"/>
      <c r="U348" s="132"/>
      <c r="V348" s="132"/>
      <c r="W348" s="132"/>
      <c r="X348" s="132"/>
      <c r="Y348" s="132"/>
      <c r="Z348" s="132"/>
      <c r="AA348" s="132"/>
      <c r="AB348" s="123"/>
      <c r="AC348" s="124"/>
      <c r="AD348" s="123"/>
      <c r="AE348" s="124"/>
      <c r="AF348" s="124"/>
      <c r="AG348" s="124"/>
      <c r="AH348" s="123"/>
      <c r="AI348" s="123"/>
      <c r="AJ348" s="123"/>
      <c r="AK348" s="123"/>
      <c r="AL348" s="123"/>
      <c r="AM348" s="123"/>
      <c r="AN348" s="123"/>
      <c r="AO348" s="125"/>
      <c r="AP348" s="126"/>
      <c r="AQ348" s="125"/>
      <c r="AR348" s="127"/>
      <c r="AS348" s="83"/>
      <c r="AT348" s="83"/>
      <c r="AU348" s="83"/>
      <c r="AV348" s="130"/>
    </row>
    <row r="349" spans="3:48" s="133" customFormat="1" ht="14">
      <c r="C349" s="131"/>
      <c r="D349" s="132"/>
      <c r="E349" s="132"/>
      <c r="F349" s="132"/>
      <c r="G349" s="132"/>
      <c r="H349" s="132"/>
      <c r="I349" s="132"/>
      <c r="J349" s="132"/>
      <c r="K349" s="132"/>
      <c r="L349" s="132"/>
      <c r="M349" s="132"/>
      <c r="N349" s="132"/>
      <c r="O349" s="132"/>
      <c r="P349" s="132"/>
      <c r="Q349" s="132"/>
      <c r="R349" s="132"/>
      <c r="S349" s="132"/>
      <c r="T349" s="132"/>
      <c r="U349" s="132"/>
      <c r="V349" s="132"/>
      <c r="W349" s="132"/>
      <c r="X349" s="132"/>
      <c r="Y349" s="132"/>
      <c r="Z349" s="132"/>
      <c r="AA349" s="132"/>
      <c r="AB349" s="123"/>
      <c r="AC349" s="124"/>
      <c r="AD349" s="123"/>
      <c r="AE349" s="124"/>
      <c r="AF349" s="124"/>
      <c r="AG349" s="124"/>
      <c r="AH349" s="123"/>
      <c r="AI349" s="123"/>
      <c r="AJ349" s="123"/>
      <c r="AK349" s="123"/>
      <c r="AL349" s="123"/>
      <c r="AM349" s="123"/>
      <c r="AN349" s="123"/>
      <c r="AO349" s="125"/>
      <c r="AP349" s="126"/>
      <c r="AQ349" s="125"/>
      <c r="AR349" s="127"/>
      <c r="AS349" s="83"/>
      <c r="AT349" s="83"/>
      <c r="AU349" s="83"/>
      <c r="AV349" s="130"/>
    </row>
    <row r="350" spans="3:48" s="133" customFormat="1" ht="14">
      <c r="C350" s="112"/>
      <c r="D350" s="113"/>
      <c r="E350" s="113"/>
      <c r="F350" s="113"/>
      <c r="G350" s="113"/>
      <c r="H350" s="113"/>
      <c r="I350" s="113"/>
      <c r="J350" s="113"/>
      <c r="K350" s="113"/>
      <c r="L350" s="113"/>
      <c r="M350" s="113"/>
      <c r="N350" s="113"/>
      <c r="O350" s="113"/>
      <c r="P350" s="113"/>
      <c r="Q350" s="113"/>
      <c r="R350" s="113"/>
      <c r="S350" s="113"/>
      <c r="T350" s="113"/>
      <c r="U350" s="113"/>
      <c r="V350" s="113"/>
      <c r="W350" s="113"/>
      <c r="X350" s="113"/>
      <c r="Y350" s="113"/>
      <c r="Z350" s="113"/>
      <c r="AA350" s="113"/>
      <c r="AB350" s="123"/>
      <c r="AC350" s="124"/>
      <c r="AD350" s="123"/>
      <c r="AE350" s="124"/>
      <c r="AF350" s="124"/>
      <c r="AG350" s="124"/>
      <c r="AH350" s="123"/>
      <c r="AI350" s="123"/>
      <c r="AJ350" s="123"/>
      <c r="AK350" s="123"/>
      <c r="AL350" s="123"/>
      <c r="AM350" s="123"/>
      <c r="AN350" s="123"/>
      <c r="AO350" s="125"/>
      <c r="AP350" s="126"/>
      <c r="AQ350" s="125"/>
      <c r="AR350" s="127"/>
      <c r="AS350" s="83"/>
      <c r="AT350" s="83"/>
      <c r="AU350" s="83"/>
      <c r="AV350" s="130"/>
    </row>
    <row r="351" spans="3:48" s="133" customFormat="1" ht="14">
      <c r="C351" s="112"/>
      <c r="D351" s="113"/>
      <c r="E351" s="113"/>
      <c r="F351" s="113"/>
      <c r="G351" s="113"/>
      <c r="H351" s="113"/>
      <c r="I351" s="113"/>
      <c r="J351" s="113"/>
      <c r="K351" s="113"/>
      <c r="L351" s="113"/>
      <c r="M351" s="113"/>
      <c r="N351" s="113"/>
      <c r="O351" s="113"/>
      <c r="P351" s="113"/>
      <c r="Q351" s="113"/>
      <c r="R351" s="113"/>
      <c r="S351" s="113"/>
      <c r="T351" s="113"/>
      <c r="U351" s="113"/>
      <c r="V351" s="113"/>
      <c r="W351" s="113"/>
      <c r="X351" s="113"/>
      <c r="Y351" s="113"/>
      <c r="Z351" s="113"/>
      <c r="AA351" s="113"/>
      <c r="AB351" s="123"/>
      <c r="AC351" s="124"/>
      <c r="AD351" s="123"/>
      <c r="AE351" s="124"/>
      <c r="AF351" s="124"/>
      <c r="AG351" s="124"/>
      <c r="AH351" s="123"/>
      <c r="AI351" s="123"/>
      <c r="AJ351" s="123"/>
      <c r="AK351" s="123"/>
      <c r="AL351" s="123"/>
      <c r="AM351" s="123"/>
      <c r="AN351" s="123"/>
      <c r="AO351" s="125"/>
      <c r="AP351" s="126"/>
      <c r="AQ351" s="125"/>
      <c r="AR351" s="127"/>
      <c r="AS351" s="83"/>
      <c r="AT351" s="83"/>
      <c r="AU351" s="83"/>
      <c r="AV351" s="130"/>
    </row>
    <row r="352" spans="3:48" s="133" customFormat="1" ht="14">
      <c r="C352" s="112"/>
      <c r="D352" s="113"/>
      <c r="E352" s="113"/>
      <c r="F352" s="113"/>
      <c r="G352" s="113"/>
      <c r="H352" s="113"/>
      <c r="I352" s="113"/>
      <c r="J352" s="113"/>
      <c r="K352" s="113"/>
      <c r="L352" s="113"/>
      <c r="M352" s="113"/>
      <c r="N352" s="113"/>
      <c r="O352" s="113"/>
      <c r="P352" s="113"/>
      <c r="Q352" s="113"/>
      <c r="R352" s="113"/>
      <c r="S352" s="113"/>
      <c r="T352" s="113"/>
      <c r="U352" s="113"/>
      <c r="V352" s="113"/>
      <c r="W352" s="113"/>
      <c r="X352" s="113"/>
      <c r="Y352" s="113"/>
      <c r="Z352" s="113"/>
      <c r="AA352" s="113"/>
      <c r="AB352" s="123"/>
      <c r="AC352" s="124"/>
      <c r="AD352" s="123"/>
      <c r="AE352" s="124"/>
      <c r="AF352" s="124"/>
      <c r="AG352" s="124"/>
      <c r="AH352" s="123"/>
      <c r="AI352" s="123"/>
      <c r="AJ352" s="123"/>
      <c r="AK352" s="123"/>
      <c r="AL352" s="123"/>
      <c r="AM352" s="123"/>
      <c r="AN352" s="123"/>
      <c r="AO352" s="125"/>
      <c r="AP352" s="126"/>
      <c r="AQ352" s="125"/>
      <c r="AR352" s="127"/>
      <c r="AS352" s="83"/>
      <c r="AT352" s="83"/>
      <c r="AU352" s="83"/>
      <c r="AV352" s="130"/>
    </row>
    <row r="353" spans="3:48" s="133" customFormat="1" ht="14">
      <c r="C353" s="112"/>
      <c r="D353" s="113"/>
      <c r="E353" s="113"/>
      <c r="F353" s="113"/>
      <c r="G353" s="113"/>
      <c r="H353" s="113"/>
      <c r="I353" s="113"/>
      <c r="J353" s="113"/>
      <c r="K353" s="113"/>
      <c r="L353" s="113"/>
      <c r="M353" s="113"/>
      <c r="N353" s="113"/>
      <c r="O353" s="113"/>
      <c r="P353" s="113"/>
      <c r="Q353" s="113"/>
      <c r="R353" s="113"/>
      <c r="S353" s="113"/>
      <c r="T353" s="113"/>
      <c r="U353" s="113"/>
      <c r="V353" s="113"/>
      <c r="W353" s="113"/>
      <c r="X353" s="113"/>
      <c r="Y353" s="113"/>
      <c r="Z353" s="113"/>
      <c r="AA353" s="113"/>
      <c r="AB353" s="123"/>
      <c r="AC353" s="124"/>
      <c r="AD353" s="123"/>
      <c r="AE353" s="124"/>
      <c r="AF353" s="124"/>
      <c r="AG353" s="124"/>
      <c r="AH353" s="123"/>
      <c r="AI353" s="123"/>
      <c r="AJ353" s="123"/>
      <c r="AK353" s="123"/>
      <c r="AL353" s="123"/>
      <c r="AM353" s="123"/>
      <c r="AN353" s="123"/>
      <c r="AO353" s="125"/>
      <c r="AP353" s="126"/>
      <c r="AQ353" s="125"/>
      <c r="AR353" s="127"/>
      <c r="AS353" s="83"/>
      <c r="AT353" s="83"/>
      <c r="AU353" s="83"/>
      <c r="AV353" s="130"/>
    </row>
    <row r="354" spans="3:48" ht="14">
      <c r="AB354" s="123"/>
      <c r="AC354" s="124"/>
      <c r="AD354" s="123"/>
      <c r="AE354" s="124"/>
      <c r="AF354" s="124"/>
      <c r="AG354" s="124"/>
      <c r="AH354" s="123"/>
      <c r="AI354" s="123"/>
      <c r="AJ354" s="123"/>
      <c r="AK354" s="123"/>
      <c r="AL354" s="123"/>
      <c r="AM354" s="123"/>
      <c r="AN354" s="123"/>
      <c r="AO354" s="125"/>
      <c r="AP354" s="126"/>
      <c r="AQ354" s="125"/>
      <c r="AR354" s="127"/>
      <c r="AS354" s="83"/>
      <c r="AT354" s="83"/>
      <c r="AU354" s="83"/>
      <c r="AV354" s="130"/>
    </row>
    <row r="355" spans="3:48" ht="14">
      <c r="AB355" s="123"/>
      <c r="AC355" s="124"/>
      <c r="AD355" s="123"/>
      <c r="AE355" s="124"/>
      <c r="AF355" s="124"/>
      <c r="AG355" s="124"/>
      <c r="AH355" s="123"/>
      <c r="AI355" s="123"/>
      <c r="AJ355" s="123"/>
      <c r="AK355" s="123"/>
      <c r="AL355" s="123"/>
      <c r="AM355" s="123"/>
      <c r="AN355" s="123"/>
      <c r="AO355" s="125"/>
      <c r="AP355" s="126"/>
      <c r="AQ355" s="125"/>
      <c r="AR355" s="127"/>
      <c r="AS355" s="83"/>
      <c r="AT355" s="83"/>
      <c r="AU355" s="83"/>
      <c r="AV355" s="130"/>
    </row>
    <row r="356" spans="3:48" ht="14">
      <c r="AB356" s="123"/>
      <c r="AC356" s="124"/>
      <c r="AD356" s="123"/>
      <c r="AE356" s="124"/>
      <c r="AF356" s="124"/>
      <c r="AG356" s="124"/>
      <c r="AH356" s="123"/>
      <c r="AI356" s="123"/>
      <c r="AJ356" s="123"/>
      <c r="AK356" s="123"/>
      <c r="AL356" s="123"/>
      <c r="AM356" s="123"/>
      <c r="AN356" s="123"/>
      <c r="AO356" s="125"/>
      <c r="AP356" s="126"/>
      <c r="AQ356" s="125"/>
      <c r="AR356" s="127"/>
      <c r="AS356" s="83"/>
      <c r="AT356" s="83"/>
      <c r="AU356" s="83"/>
      <c r="AV356" s="130"/>
    </row>
    <row r="357" spans="3:48" ht="14">
      <c r="AB357" s="123"/>
      <c r="AC357" s="124"/>
      <c r="AD357" s="123"/>
      <c r="AE357" s="124"/>
      <c r="AF357" s="124"/>
      <c r="AG357" s="124"/>
      <c r="AH357" s="123"/>
      <c r="AI357" s="123"/>
      <c r="AJ357" s="123"/>
      <c r="AK357" s="123"/>
      <c r="AL357" s="123"/>
      <c r="AM357" s="123"/>
      <c r="AN357" s="123"/>
      <c r="AO357" s="125"/>
      <c r="AP357" s="126"/>
      <c r="AQ357" s="125"/>
      <c r="AR357" s="127"/>
      <c r="AS357" s="83"/>
      <c r="AT357" s="83"/>
      <c r="AU357" s="83"/>
      <c r="AV357" s="130"/>
    </row>
    <row r="358" spans="3:48" ht="14">
      <c r="AB358" s="123"/>
      <c r="AC358" s="124"/>
      <c r="AD358" s="123"/>
      <c r="AE358" s="124"/>
      <c r="AF358" s="124"/>
      <c r="AG358" s="124"/>
      <c r="AH358" s="123"/>
      <c r="AI358" s="123"/>
      <c r="AJ358" s="123"/>
      <c r="AK358" s="123"/>
      <c r="AL358" s="123"/>
      <c r="AM358" s="123"/>
      <c r="AN358" s="123"/>
      <c r="AO358" s="125"/>
      <c r="AP358" s="126"/>
      <c r="AQ358" s="125"/>
      <c r="AR358" s="127"/>
      <c r="AS358" s="83"/>
      <c r="AT358" s="83"/>
      <c r="AU358" s="83"/>
      <c r="AV358" s="130"/>
    </row>
    <row r="359" spans="3:48" ht="14">
      <c r="AB359" s="123"/>
      <c r="AC359" s="124"/>
      <c r="AD359" s="123"/>
      <c r="AE359" s="124"/>
      <c r="AF359" s="124"/>
      <c r="AG359" s="124"/>
      <c r="AH359" s="123"/>
      <c r="AI359" s="123"/>
      <c r="AJ359" s="123"/>
      <c r="AK359" s="123"/>
      <c r="AL359" s="123"/>
      <c r="AM359" s="123"/>
      <c r="AN359" s="123"/>
      <c r="AO359" s="125"/>
      <c r="AP359" s="126"/>
      <c r="AQ359" s="125"/>
      <c r="AR359" s="127"/>
      <c r="AS359" s="83"/>
      <c r="AT359" s="83"/>
      <c r="AU359" s="83"/>
      <c r="AV359" s="130"/>
    </row>
    <row r="360" spans="3:48" ht="14">
      <c r="AB360" s="123"/>
      <c r="AC360" s="124"/>
      <c r="AD360" s="123"/>
      <c r="AE360" s="124"/>
      <c r="AF360" s="124"/>
      <c r="AG360" s="124"/>
      <c r="AH360" s="123"/>
      <c r="AI360" s="123"/>
      <c r="AJ360" s="123"/>
      <c r="AK360" s="123"/>
      <c r="AL360" s="123"/>
      <c r="AM360" s="123"/>
      <c r="AN360" s="123"/>
      <c r="AO360" s="125"/>
      <c r="AP360" s="126"/>
      <c r="AQ360" s="125"/>
      <c r="AR360" s="127"/>
      <c r="AS360" s="83"/>
      <c r="AT360" s="83"/>
      <c r="AU360" s="83"/>
      <c r="AV360" s="130"/>
    </row>
    <row r="361" spans="3:48" ht="14">
      <c r="AB361" s="123"/>
      <c r="AC361" s="124"/>
      <c r="AD361" s="123"/>
      <c r="AE361" s="124"/>
      <c r="AF361" s="124"/>
      <c r="AG361" s="124"/>
      <c r="AH361" s="123"/>
      <c r="AI361" s="123"/>
      <c r="AJ361" s="123"/>
      <c r="AK361" s="123"/>
      <c r="AL361" s="123"/>
      <c r="AM361" s="123"/>
      <c r="AN361" s="123"/>
      <c r="AO361" s="125"/>
      <c r="AP361" s="126"/>
      <c r="AQ361" s="125"/>
      <c r="AR361" s="127"/>
      <c r="AS361" s="83"/>
      <c r="AT361" s="83"/>
      <c r="AU361" s="83"/>
      <c r="AV361" s="130"/>
    </row>
    <row r="362" spans="3:48" ht="14">
      <c r="AB362" s="123"/>
      <c r="AC362" s="124"/>
      <c r="AD362" s="123"/>
      <c r="AE362" s="124"/>
      <c r="AF362" s="124"/>
      <c r="AG362" s="124"/>
      <c r="AH362" s="123"/>
      <c r="AI362" s="123"/>
      <c r="AJ362" s="123"/>
      <c r="AK362" s="123"/>
      <c r="AL362" s="123"/>
      <c r="AM362" s="123"/>
      <c r="AN362" s="123"/>
      <c r="AO362" s="125"/>
      <c r="AP362" s="126"/>
      <c r="AQ362" s="125"/>
      <c r="AR362" s="127"/>
      <c r="AS362" s="83"/>
      <c r="AT362" s="83"/>
      <c r="AU362" s="83"/>
      <c r="AV362" s="130"/>
    </row>
    <row r="363" spans="3:48" ht="14">
      <c r="AB363" s="123"/>
      <c r="AC363" s="124"/>
      <c r="AD363" s="123"/>
      <c r="AE363" s="124"/>
      <c r="AF363" s="124"/>
      <c r="AG363" s="124"/>
      <c r="AH363" s="123"/>
      <c r="AI363" s="123"/>
      <c r="AJ363" s="123"/>
      <c r="AK363" s="123"/>
      <c r="AL363" s="123"/>
      <c r="AM363" s="123"/>
      <c r="AN363" s="123"/>
      <c r="AO363" s="125"/>
      <c r="AP363" s="126"/>
      <c r="AQ363" s="125"/>
      <c r="AR363" s="127"/>
      <c r="AS363" s="83"/>
      <c r="AT363" s="83"/>
      <c r="AU363" s="83"/>
      <c r="AV363" s="130"/>
    </row>
    <row r="364" spans="3:48" ht="14">
      <c r="AB364" s="123"/>
      <c r="AC364" s="124"/>
      <c r="AD364" s="123"/>
      <c r="AE364" s="124"/>
      <c r="AF364" s="124"/>
      <c r="AG364" s="124"/>
      <c r="AH364" s="123"/>
      <c r="AI364" s="123"/>
      <c r="AJ364" s="123"/>
      <c r="AK364" s="123"/>
      <c r="AL364" s="123"/>
      <c r="AM364" s="123"/>
      <c r="AN364" s="123"/>
      <c r="AO364" s="125"/>
      <c r="AP364" s="126"/>
      <c r="AQ364" s="125"/>
      <c r="AR364" s="127"/>
      <c r="AS364" s="83"/>
      <c r="AT364" s="83"/>
      <c r="AU364" s="83"/>
      <c r="AV364" s="130"/>
    </row>
    <row r="365" spans="3:48" ht="14">
      <c r="AB365" s="123"/>
      <c r="AC365" s="124"/>
      <c r="AD365" s="123"/>
      <c r="AE365" s="124"/>
      <c r="AF365" s="124"/>
      <c r="AG365" s="124"/>
      <c r="AH365" s="123"/>
      <c r="AI365" s="123"/>
      <c r="AJ365" s="123"/>
      <c r="AK365" s="123"/>
      <c r="AL365" s="123"/>
      <c r="AM365" s="123"/>
      <c r="AN365" s="123"/>
      <c r="AO365" s="125"/>
      <c r="AP365" s="126"/>
      <c r="AQ365" s="125"/>
      <c r="AR365" s="127"/>
      <c r="AS365" s="83"/>
      <c r="AT365" s="83"/>
      <c r="AU365" s="83"/>
      <c r="AV365" s="130"/>
    </row>
    <row r="366" spans="3:48" ht="14">
      <c r="AB366" s="123"/>
      <c r="AC366" s="124"/>
      <c r="AD366" s="123"/>
      <c r="AE366" s="124"/>
      <c r="AF366" s="124"/>
      <c r="AG366" s="124"/>
      <c r="AH366" s="123"/>
      <c r="AI366" s="123"/>
      <c r="AJ366" s="123"/>
      <c r="AK366" s="123"/>
      <c r="AL366" s="123"/>
      <c r="AM366" s="123"/>
      <c r="AN366" s="123"/>
      <c r="AO366" s="125"/>
      <c r="AP366" s="126"/>
      <c r="AQ366" s="125"/>
      <c r="AR366" s="127"/>
      <c r="AS366" s="83"/>
      <c r="AT366" s="83"/>
      <c r="AU366" s="83"/>
      <c r="AV366" s="130"/>
    </row>
    <row r="367" spans="3:48" ht="14">
      <c r="AB367" s="123"/>
      <c r="AC367" s="124"/>
      <c r="AD367" s="123"/>
      <c r="AE367" s="124"/>
      <c r="AF367" s="124"/>
      <c r="AG367" s="124"/>
      <c r="AH367" s="123"/>
      <c r="AI367" s="123"/>
      <c r="AJ367" s="123"/>
      <c r="AK367" s="123"/>
      <c r="AL367" s="123"/>
      <c r="AM367" s="123"/>
      <c r="AN367" s="123"/>
      <c r="AO367" s="125"/>
      <c r="AP367" s="126"/>
      <c r="AQ367" s="125"/>
      <c r="AR367" s="127"/>
      <c r="AS367" s="83"/>
      <c r="AT367" s="83"/>
      <c r="AU367" s="83"/>
      <c r="AV367" s="130"/>
    </row>
    <row r="368" spans="3:48" ht="14">
      <c r="AB368" s="123"/>
      <c r="AC368" s="124"/>
      <c r="AD368" s="123"/>
      <c r="AE368" s="124"/>
      <c r="AF368" s="124"/>
      <c r="AG368" s="124"/>
      <c r="AH368" s="123"/>
      <c r="AI368" s="123"/>
      <c r="AJ368" s="123"/>
      <c r="AK368" s="123"/>
      <c r="AL368" s="123"/>
      <c r="AM368" s="123"/>
      <c r="AN368" s="123"/>
      <c r="AO368" s="125"/>
      <c r="AP368" s="126"/>
      <c r="AQ368" s="125"/>
      <c r="AR368" s="127"/>
      <c r="AS368" s="83"/>
      <c r="AT368" s="83"/>
      <c r="AU368" s="83"/>
      <c r="AV368" s="130"/>
    </row>
    <row r="369" spans="28:48" ht="14">
      <c r="AB369" s="123"/>
      <c r="AC369" s="124"/>
      <c r="AD369" s="123"/>
      <c r="AE369" s="124"/>
      <c r="AF369" s="124"/>
      <c r="AG369" s="124"/>
      <c r="AH369" s="123"/>
      <c r="AI369" s="123"/>
      <c r="AJ369" s="123"/>
      <c r="AK369" s="123"/>
      <c r="AL369" s="123"/>
      <c r="AM369" s="123"/>
      <c r="AN369" s="123"/>
      <c r="AO369" s="125"/>
      <c r="AP369" s="126"/>
      <c r="AQ369" s="125"/>
      <c r="AR369" s="127"/>
      <c r="AS369" s="83"/>
      <c r="AT369" s="83"/>
      <c r="AU369" s="83"/>
      <c r="AV369" s="130"/>
    </row>
    <row r="370" spans="28:48" ht="14">
      <c r="AB370" s="123"/>
      <c r="AC370" s="124"/>
      <c r="AD370" s="123"/>
      <c r="AE370" s="124"/>
      <c r="AF370" s="124"/>
      <c r="AG370" s="124"/>
      <c r="AH370" s="123"/>
      <c r="AI370" s="123"/>
      <c r="AJ370" s="123"/>
      <c r="AK370" s="123"/>
      <c r="AL370" s="123"/>
      <c r="AM370" s="123"/>
      <c r="AN370" s="123"/>
      <c r="AO370" s="125"/>
      <c r="AP370" s="126"/>
      <c r="AQ370" s="125"/>
      <c r="AR370" s="127"/>
      <c r="AS370" s="83"/>
      <c r="AT370" s="83"/>
      <c r="AU370" s="83"/>
      <c r="AV370" s="130"/>
    </row>
    <row r="371" spans="28:48" ht="14">
      <c r="AB371" s="123"/>
      <c r="AC371" s="124"/>
      <c r="AD371" s="123"/>
      <c r="AE371" s="124"/>
      <c r="AF371" s="124"/>
      <c r="AG371" s="124"/>
      <c r="AH371" s="123"/>
      <c r="AI371" s="123"/>
      <c r="AJ371" s="123"/>
      <c r="AK371" s="123"/>
      <c r="AL371" s="123"/>
      <c r="AM371" s="123"/>
      <c r="AN371" s="123"/>
      <c r="AO371" s="125"/>
      <c r="AP371" s="126"/>
      <c r="AQ371" s="125"/>
      <c r="AR371" s="127"/>
      <c r="AS371" s="83"/>
      <c r="AT371" s="83"/>
      <c r="AU371" s="83"/>
      <c r="AV371" s="130"/>
    </row>
    <row r="372" spans="28:48" ht="14">
      <c r="AB372" s="123"/>
      <c r="AC372" s="124"/>
      <c r="AD372" s="123"/>
      <c r="AE372" s="124"/>
      <c r="AF372" s="124"/>
      <c r="AG372" s="124"/>
      <c r="AH372" s="123"/>
      <c r="AI372" s="123"/>
      <c r="AJ372" s="123"/>
      <c r="AK372" s="123"/>
      <c r="AL372" s="123"/>
      <c r="AM372" s="123"/>
      <c r="AN372" s="123"/>
      <c r="AO372" s="125"/>
      <c r="AP372" s="126"/>
      <c r="AQ372" s="125"/>
      <c r="AR372" s="127"/>
      <c r="AS372" s="83"/>
      <c r="AT372" s="83"/>
      <c r="AU372" s="83"/>
      <c r="AV372" s="130"/>
    </row>
    <row r="373" spans="28:48" ht="14">
      <c r="AB373" s="123"/>
      <c r="AC373" s="124"/>
      <c r="AD373" s="123"/>
      <c r="AE373" s="124"/>
      <c r="AF373" s="124"/>
      <c r="AG373" s="124"/>
      <c r="AH373" s="123"/>
      <c r="AI373" s="123"/>
      <c r="AJ373" s="123"/>
      <c r="AK373" s="123"/>
      <c r="AL373" s="123"/>
      <c r="AM373" s="123"/>
      <c r="AN373" s="123"/>
      <c r="AO373" s="125"/>
      <c r="AP373" s="126"/>
      <c r="AQ373" s="125"/>
      <c r="AR373" s="127"/>
      <c r="AS373" s="83"/>
      <c r="AT373" s="83"/>
      <c r="AU373" s="83"/>
      <c r="AV373" s="130"/>
    </row>
    <row r="374" spans="28:48" ht="14">
      <c r="AB374" s="123"/>
      <c r="AC374" s="124"/>
      <c r="AD374" s="123"/>
      <c r="AE374" s="124"/>
      <c r="AF374" s="124"/>
      <c r="AG374" s="124"/>
      <c r="AH374" s="123"/>
      <c r="AI374" s="123"/>
      <c r="AJ374" s="123"/>
      <c r="AK374" s="123"/>
      <c r="AL374" s="123"/>
      <c r="AM374" s="123"/>
      <c r="AN374" s="123"/>
      <c r="AO374" s="125"/>
      <c r="AP374" s="126"/>
      <c r="AQ374" s="125"/>
      <c r="AR374" s="127"/>
      <c r="AS374" s="83"/>
      <c r="AT374" s="83"/>
      <c r="AU374" s="83"/>
      <c r="AV374" s="130"/>
    </row>
    <row r="375" spans="28:48" ht="14">
      <c r="AB375" s="123"/>
      <c r="AC375" s="124"/>
      <c r="AD375" s="123"/>
      <c r="AE375" s="124"/>
      <c r="AF375" s="124"/>
      <c r="AG375" s="124"/>
      <c r="AH375" s="123"/>
      <c r="AI375" s="123"/>
      <c r="AJ375" s="123"/>
      <c r="AK375" s="123"/>
      <c r="AL375" s="123"/>
      <c r="AM375" s="123"/>
      <c r="AN375" s="123"/>
      <c r="AO375" s="125"/>
      <c r="AP375" s="126"/>
      <c r="AQ375" s="125"/>
      <c r="AR375" s="127"/>
      <c r="AS375" s="83"/>
      <c r="AT375" s="83"/>
      <c r="AU375" s="83"/>
      <c r="AV375" s="130"/>
    </row>
    <row r="376" spans="28:48" ht="14">
      <c r="AB376" s="123"/>
      <c r="AC376" s="124"/>
      <c r="AD376" s="123"/>
      <c r="AE376" s="124"/>
      <c r="AF376" s="124"/>
      <c r="AG376" s="124"/>
      <c r="AH376" s="123"/>
      <c r="AI376" s="123"/>
      <c r="AJ376" s="123"/>
      <c r="AK376" s="123"/>
      <c r="AL376" s="123"/>
      <c r="AM376" s="123"/>
      <c r="AN376" s="123"/>
      <c r="AO376" s="125"/>
      <c r="AP376" s="126"/>
      <c r="AQ376" s="125"/>
      <c r="AR376" s="127"/>
      <c r="AS376" s="83"/>
      <c r="AT376" s="83"/>
      <c r="AU376" s="83"/>
      <c r="AV376" s="130"/>
    </row>
    <row r="377" spans="28:48" ht="14">
      <c r="AB377" s="123"/>
      <c r="AC377" s="124"/>
      <c r="AD377" s="123"/>
      <c r="AE377" s="124"/>
      <c r="AF377" s="124"/>
      <c r="AG377" s="124"/>
      <c r="AH377" s="123"/>
      <c r="AI377" s="123"/>
      <c r="AJ377" s="123"/>
      <c r="AK377" s="123"/>
      <c r="AL377" s="123"/>
      <c r="AM377" s="123"/>
      <c r="AN377" s="123"/>
      <c r="AO377" s="125"/>
      <c r="AP377" s="126"/>
      <c r="AQ377" s="125"/>
      <c r="AR377" s="127"/>
      <c r="AS377" s="83"/>
      <c r="AT377" s="83"/>
      <c r="AU377" s="83"/>
      <c r="AV377" s="130"/>
    </row>
    <row r="378" spans="28:48" ht="14">
      <c r="AB378" s="123"/>
      <c r="AC378" s="124"/>
      <c r="AD378" s="123"/>
      <c r="AE378" s="124"/>
      <c r="AF378" s="124"/>
      <c r="AG378" s="124"/>
      <c r="AH378" s="123"/>
      <c r="AI378" s="123"/>
      <c r="AJ378" s="123"/>
      <c r="AK378" s="123"/>
      <c r="AL378" s="123"/>
      <c r="AM378" s="123"/>
      <c r="AN378" s="123"/>
      <c r="AO378" s="125"/>
      <c r="AP378" s="126"/>
      <c r="AQ378" s="125"/>
      <c r="AR378" s="127"/>
      <c r="AS378" s="83"/>
      <c r="AT378" s="83"/>
      <c r="AU378" s="83"/>
      <c r="AV378" s="130"/>
    </row>
    <row r="379" spans="28:48" ht="14">
      <c r="AB379" s="123"/>
      <c r="AC379" s="124"/>
      <c r="AD379" s="123"/>
      <c r="AE379" s="124"/>
      <c r="AF379" s="124"/>
      <c r="AG379" s="124"/>
      <c r="AH379" s="123"/>
      <c r="AI379" s="123"/>
      <c r="AJ379" s="123"/>
      <c r="AK379" s="123"/>
      <c r="AL379" s="123"/>
      <c r="AM379" s="123"/>
      <c r="AN379" s="123"/>
      <c r="AO379" s="125"/>
      <c r="AP379" s="126"/>
      <c r="AQ379" s="125"/>
      <c r="AR379" s="127"/>
      <c r="AS379" s="83"/>
      <c r="AT379" s="83"/>
      <c r="AU379" s="83"/>
      <c r="AV379" s="130"/>
    </row>
    <row r="380" spans="28:48" ht="14">
      <c r="AB380" s="123"/>
      <c r="AC380" s="124"/>
      <c r="AD380" s="123"/>
      <c r="AE380" s="124"/>
      <c r="AF380" s="124"/>
      <c r="AG380" s="124"/>
      <c r="AH380" s="123"/>
      <c r="AI380" s="123"/>
      <c r="AJ380" s="123"/>
      <c r="AK380" s="123"/>
      <c r="AL380" s="123"/>
      <c r="AM380" s="123"/>
      <c r="AN380" s="123"/>
      <c r="AO380" s="125"/>
      <c r="AP380" s="126"/>
      <c r="AQ380" s="125"/>
      <c r="AR380" s="127"/>
      <c r="AS380" s="83"/>
      <c r="AT380" s="83"/>
      <c r="AU380" s="83"/>
      <c r="AV380" s="130"/>
    </row>
    <row r="381" spans="28:48" ht="14">
      <c r="AB381" s="123"/>
      <c r="AC381" s="124"/>
      <c r="AD381" s="123"/>
      <c r="AE381" s="124"/>
      <c r="AF381" s="124"/>
      <c r="AG381" s="124"/>
      <c r="AH381" s="123"/>
      <c r="AI381" s="123"/>
      <c r="AJ381" s="123"/>
      <c r="AK381" s="123"/>
      <c r="AL381" s="123"/>
      <c r="AM381" s="123"/>
      <c r="AN381" s="123"/>
      <c r="AO381" s="125"/>
      <c r="AP381" s="126"/>
      <c r="AQ381" s="125"/>
      <c r="AR381" s="127"/>
      <c r="AS381" s="83"/>
      <c r="AT381" s="83"/>
      <c r="AU381" s="83"/>
      <c r="AV381" s="130"/>
    </row>
    <row r="382" spans="28:48" ht="14">
      <c r="AB382" s="123"/>
      <c r="AC382" s="124"/>
      <c r="AD382" s="123"/>
      <c r="AE382" s="124"/>
      <c r="AF382" s="124"/>
      <c r="AG382" s="124"/>
      <c r="AH382" s="123"/>
      <c r="AI382" s="123"/>
      <c r="AJ382" s="123"/>
      <c r="AK382" s="123"/>
      <c r="AL382" s="123"/>
      <c r="AM382" s="123"/>
      <c r="AN382" s="123"/>
      <c r="AO382" s="125"/>
      <c r="AP382" s="126"/>
      <c r="AQ382" s="125"/>
      <c r="AR382" s="127"/>
      <c r="AS382" s="83"/>
      <c r="AT382" s="83"/>
      <c r="AU382" s="83"/>
      <c r="AV382" s="130"/>
    </row>
    <row r="383" spans="28:48" ht="14">
      <c r="AB383" s="123"/>
      <c r="AC383" s="124"/>
      <c r="AD383" s="123"/>
      <c r="AE383" s="124"/>
      <c r="AF383" s="124"/>
      <c r="AG383" s="124"/>
      <c r="AH383" s="123"/>
      <c r="AI383" s="123"/>
      <c r="AJ383" s="123"/>
      <c r="AK383" s="123"/>
      <c r="AL383" s="123"/>
      <c r="AM383" s="123"/>
      <c r="AN383" s="123"/>
      <c r="AO383" s="125"/>
      <c r="AP383" s="126"/>
      <c r="AQ383" s="125"/>
      <c r="AR383" s="127"/>
      <c r="AS383" s="83"/>
      <c r="AT383" s="83"/>
      <c r="AU383" s="83"/>
      <c r="AV383" s="130"/>
    </row>
    <row r="384" spans="28:48" ht="14">
      <c r="AB384" s="123"/>
      <c r="AC384" s="124"/>
      <c r="AD384" s="123"/>
      <c r="AE384" s="124"/>
      <c r="AF384" s="124"/>
      <c r="AG384" s="124"/>
      <c r="AH384" s="123"/>
      <c r="AI384" s="123"/>
      <c r="AJ384" s="123"/>
      <c r="AK384" s="123"/>
      <c r="AL384" s="123"/>
      <c r="AM384" s="123"/>
      <c r="AN384" s="123"/>
      <c r="AO384" s="125"/>
      <c r="AP384" s="126"/>
      <c r="AQ384" s="125"/>
      <c r="AR384" s="127"/>
      <c r="AS384" s="83"/>
      <c r="AT384" s="83"/>
      <c r="AU384" s="83"/>
      <c r="AV384" s="130"/>
    </row>
    <row r="385" spans="28:48" ht="14">
      <c r="AB385" s="123"/>
      <c r="AC385" s="124"/>
      <c r="AD385" s="123"/>
      <c r="AE385" s="124"/>
      <c r="AF385" s="124"/>
      <c r="AG385" s="124"/>
      <c r="AH385" s="123"/>
      <c r="AI385" s="123"/>
      <c r="AJ385" s="123"/>
      <c r="AK385" s="123"/>
      <c r="AL385" s="123"/>
      <c r="AM385" s="123"/>
      <c r="AN385" s="123"/>
      <c r="AO385" s="125"/>
      <c r="AP385" s="126"/>
      <c r="AQ385" s="125"/>
      <c r="AR385" s="127"/>
      <c r="AS385" s="83"/>
      <c r="AT385" s="83"/>
      <c r="AU385" s="83"/>
      <c r="AV385" s="130"/>
    </row>
    <row r="386" spans="28:48" ht="14">
      <c r="AB386" s="123"/>
      <c r="AC386" s="124"/>
      <c r="AD386" s="123"/>
      <c r="AE386" s="124"/>
      <c r="AF386" s="124"/>
      <c r="AG386" s="124"/>
      <c r="AH386" s="123"/>
      <c r="AI386" s="123"/>
      <c r="AJ386" s="123"/>
      <c r="AK386" s="123"/>
      <c r="AL386" s="123"/>
      <c r="AM386" s="123"/>
      <c r="AN386" s="123"/>
      <c r="AO386" s="125"/>
      <c r="AP386" s="126"/>
      <c r="AQ386" s="125"/>
      <c r="AR386" s="127"/>
      <c r="AS386" s="83"/>
      <c r="AT386" s="83"/>
      <c r="AU386" s="83"/>
      <c r="AV386" s="130"/>
    </row>
    <row r="387" spans="28:48" ht="14">
      <c r="AB387" s="123"/>
      <c r="AC387" s="124"/>
      <c r="AD387" s="123"/>
      <c r="AE387" s="124"/>
      <c r="AF387" s="124"/>
      <c r="AG387" s="124"/>
      <c r="AH387" s="123"/>
      <c r="AI387" s="123"/>
      <c r="AJ387" s="123"/>
      <c r="AK387" s="123"/>
      <c r="AL387" s="123"/>
      <c r="AM387" s="123"/>
      <c r="AN387" s="123"/>
      <c r="AO387" s="125"/>
      <c r="AP387" s="126"/>
      <c r="AQ387" s="125"/>
      <c r="AR387" s="127"/>
      <c r="AS387" s="83"/>
      <c r="AT387" s="83"/>
      <c r="AU387" s="83"/>
      <c r="AV387" s="130"/>
    </row>
    <row r="388" spans="28:48" ht="14">
      <c r="AB388" s="123"/>
      <c r="AC388" s="124"/>
      <c r="AD388" s="123"/>
      <c r="AE388" s="124"/>
      <c r="AF388" s="124"/>
      <c r="AG388" s="124"/>
      <c r="AH388" s="123"/>
      <c r="AI388" s="123"/>
      <c r="AJ388" s="123"/>
      <c r="AK388" s="123"/>
      <c r="AL388" s="123"/>
      <c r="AM388" s="123"/>
      <c r="AN388" s="123"/>
      <c r="AO388" s="125"/>
      <c r="AP388" s="126"/>
      <c r="AQ388" s="125"/>
      <c r="AR388" s="127"/>
      <c r="AS388" s="83"/>
      <c r="AT388" s="83"/>
      <c r="AU388" s="83"/>
      <c r="AV388" s="130"/>
    </row>
    <row r="389" spans="28:48" ht="14">
      <c r="AB389" s="123"/>
      <c r="AC389" s="124"/>
      <c r="AD389" s="123"/>
      <c r="AE389" s="124"/>
      <c r="AF389" s="124"/>
      <c r="AG389" s="124"/>
      <c r="AH389" s="123"/>
      <c r="AI389" s="123"/>
      <c r="AJ389" s="123"/>
      <c r="AK389" s="123"/>
      <c r="AL389" s="123"/>
      <c r="AM389" s="123"/>
      <c r="AN389" s="123"/>
      <c r="AO389" s="125"/>
      <c r="AP389" s="126"/>
      <c r="AQ389" s="125"/>
      <c r="AR389" s="127"/>
      <c r="AS389" s="83"/>
      <c r="AT389" s="83"/>
      <c r="AU389" s="83"/>
      <c r="AV389" s="130"/>
    </row>
    <row r="390" spans="28:48" ht="14">
      <c r="AB390" s="123"/>
      <c r="AC390" s="124"/>
      <c r="AD390" s="123"/>
      <c r="AE390" s="124"/>
      <c r="AF390" s="124"/>
      <c r="AG390" s="124"/>
      <c r="AH390" s="123"/>
      <c r="AI390" s="123"/>
      <c r="AJ390" s="123"/>
      <c r="AK390" s="123"/>
      <c r="AL390" s="123"/>
      <c r="AM390" s="123"/>
      <c r="AN390" s="123"/>
      <c r="AO390" s="125"/>
      <c r="AP390" s="126"/>
      <c r="AQ390" s="125"/>
      <c r="AR390" s="127"/>
      <c r="AS390" s="83"/>
      <c r="AT390" s="83"/>
      <c r="AU390" s="83"/>
      <c r="AV390" s="130"/>
    </row>
    <row r="391" spans="28:48" ht="14">
      <c r="AB391" s="123"/>
      <c r="AC391" s="124"/>
      <c r="AD391" s="123"/>
      <c r="AE391" s="124"/>
      <c r="AF391" s="124"/>
      <c r="AG391" s="124"/>
      <c r="AH391" s="123"/>
      <c r="AI391" s="123"/>
      <c r="AJ391" s="123"/>
      <c r="AK391" s="123"/>
      <c r="AL391" s="123"/>
      <c r="AM391" s="123"/>
      <c r="AN391" s="123"/>
      <c r="AO391" s="125"/>
      <c r="AP391" s="126"/>
      <c r="AQ391" s="125"/>
      <c r="AR391" s="127"/>
      <c r="AS391" s="83"/>
      <c r="AT391" s="83"/>
      <c r="AU391" s="83"/>
      <c r="AV391" s="130"/>
    </row>
    <row r="392" spans="28:48" ht="14">
      <c r="AB392" s="123"/>
      <c r="AC392" s="124"/>
      <c r="AD392" s="123"/>
      <c r="AE392" s="124"/>
      <c r="AF392" s="124"/>
      <c r="AG392" s="124"/>
      <c r="AH392" s="123"/>
      <c r="AI392" s="123"/>
      <c r="AJ392" s="123"/>
      <c r="AK392" s="123"/>
      <c r="AL392" s="123"/>
      <c r="AM392" s="123"/>
      <c r="AN392" s="123"/>
      <c r="AO392" s="125"/>
      <c r="AP392" s="126"/>
      <c r="AQ392" s="125"/>
      <c r="AR392" s="127"/>
      <c r="AS392" s="83"/>
      <c r="AT392" s="83"/>
      <c r="AU392" s="83"/>
      <c r="AV392" s="130"/>
    </row>
    <row r="393" spans="28:48" ht="14">
      <c r="AB393" s="123"/>
      <c r="AC393" s="124"/>
      <c r="AD393" s="123"/>
      <c r="AE393" s="124"/>
      <c r="AF393" s="124"/>
      <c r="AG393" s="124"/>
      <c r="AH393" s="123"/>
      <c r="AI393" s="123"/>
      <c r="AJ393" s="123"/>
      <c r="AK393" s="123"/>
      <c r="AL393" s="123"/>
      <c r="AM393" s="123"/>
      <c r="AN393" s="123"/>
      <c r="AO393" s="125"/>
      <c r="AP393" s="126"/>
      <c r="AQ393" s="125"/>
      <c r="AR393" s="127"/>
      <c r="AS393" s="83"/>
      <c r="AT393" s="83"/>
      <c r="AU393" s="83"/>
      <c r="AV393" s="130"/>
    </row>
    <row r="394" spans="28:48" ht="14">
      <c r="AB394" s="123"/>
      <c r="AC394" s="124"/>
      <c r="AD394" s="123"/>
      <c r="AE394" s="124"/>
      <c r="AF394" s="124"/>
      <c r="AG394" s="124"/>
      <c r="AH394" s="123"/>
      <c r="AI394" s="123"/>
      <c r="AJ394" s="123"/>
      <c r="AK394" s="123"/>
      <c r="AL394" s="123"/>
      <c r="AM394" s="123"/>
      <c r="AN394" s="123"/>
      <c r="AO394" s="125"/>
      <c r="AP394" s="126"/>
      <c r="AQ394" s="125"/>
      <c r="AR394" s="127"/>
      <c r="AS394" s="83"/>
      <c r="AT394" s="83"/>
      <c r="AU394" s="83"/>
      <c r="AV394" s="130"/>
    </row>
    <row r="395" spans="28:48" ht="14">
      <c r="AB395" s="123"/>
      <c r="AC395" s="124"/>
      <c r="AD395" s="123"/>
      <c r="AE395" s="124"/>
      <c r="AF395" s="124"/>
      <c r="AG395" s="124"/>
      <c r="AH395" s="123"/>
      <c r="AI395" s="123"/>
      <c r="AJ395" s="123"/>
      <c r="AK395" s="123"/>
      <c r="AL395" s="123"/>
      <c r="AM395" s="123"/>
      <c r="AN395" s="123"/>
      <c r="AO395" s="125"/>
      <c r="AP395" s="126"/>
      <c r="AQ395" s="125"/>
      <c r="AR395" s="127"/>
      <c r="AS395" s="83"/>
      <c r="AT395" s="83"/>
      <c r="AU395" s="83"/>
      <c r="AV395" s="130"/>
    </row>
    <row r="396" spans="28:48" ht="14">
      <c r="AB396" s="123"/>
      <c r="AC396" s="124"/>
      <c r="AD396" s="123"/>
      <c r="AE396" s="124"/>
      <c r="AF396" s="124"/>
      <c r="AG396" s="124"/>
      <c r="AH396" s="123"/>
      <c r="AI396" s="123"/>
      <c r="AJ396" s="123"/>
      <c r="AK396" s="123"/>
      <c r="AL396" s="123"/>
      <c r="AM396" s="123"/>
      <c r="AN396" s="123"/>
      <c r="AO396" s="125"/>
      <c r="AP396" s="126"/>
      <c r="AQ396" s="125"/>
      <c r="AR396" s="127"/>
      <c r="AS396" s="83"/>
      <c r="AT396" s="83"/>
      <c r="AU396" s="83"/>
      <c r="AV396" s="130"/>
    </row>
    <row r="397" spans="28:48" ht="14">
      <c r="AB397" s="123"/>
      <c r="AC397" s="124"/>
      <c r="AD397" s="123"/>
      <c r="AE397" s="124"/>
      <c r="AF397" s="124"/>
      <c r="AG397" s="124"/>
      <c r="AH397" s="123"/>
      <c r="AI397" s="123"/>
      <c r="AJ397" s="123"/>
      <c r="AK397" s="123"/>
      <c r="AL397" s="123"/>
      <c r="AM397" s="123"/>
      <c r="AN397" s="123"/>
      <c r="AO397" s="125"/>
      <c r="AP397" s="126"/>
      <c r="AQ397" s="125"/>
      <c r="AR397" s="127"/>
      <c r="AS397" s="83"/>
      <c r="AT397" s="83"/>
      <c r="AU397" s="83"/>
      <c r="AV397" s="130"/>
    </row>
    <row r="398" spans="28:48" ht="14">
      <c r="AB398" s="123"/>
      <c r="AC398" s="124"/>
      <c r="AD398" s="123"/>
      <c r="AE398" s="124"/>
      <c r="AF398" s="124"/>
      <c r="AG398" s="124"/>
      <c r="AH398" s="123"/>
      <c r="AI398" s="123"/>
      <c r="AJ398" s="123"/>
      <c r="AK398" s="123"/>
      <c r="AL398" s="123"/>
      <c r="AM398" s="123"/>
      <c r="AN398" s="123"/>
      <c r="AO398" s="125"/>
      <c r="AP398" s="126"/>
      <c r="AQ398" s="125"/>
      <c r="AR398" s="127"/>
      <c r="AS398" s="83"/>
      <c r="AT398" s="83"/>
      <c r="AU398" s="83"/>
      <c r="AV398" s="130"/>
    </row>
    <row r="399" spans="28:48" ht="14">
      <c r="AB399" s="123"/>
      <c r="AC399" s="124"/>
      <c r="AD399" s="123"/>
      <c r="AE399" s="124"/>
      <c r="AF399" s="124"/>
      <c r="AG399" s="124"/>
      <c r="AH399" s="123"/>
      <c r="AI399" s="123"/>
      <c r="AJ399" s="123"/>
      <c r="AK399" s="123"/>
      <c r="AL399" s="123"/>
      <c r="AM399" s="123"/>
      <c r="AN399" s="123"/>
      <c r="AO399" s="125"/>
      <c r="AP399" s="126"/>
      <c r="AQ399" s="125"/>
      <c r="AR399" s="127"/>
      <c r="AS399" s="83"/>
      <c r="AT399" s="83"/>
      <c r="AU399" s="83"/>
      <c r="AV399" s="130"/>
    </row>
    <row r="400" spans="28:48" ht="14">
      <c r="AB400" s="123"/>
      <c r="AC400" s="124"/>
      <c r="AD400" s="123"/>
      <c r="AE400" s="124"/>
      <c r="AF400" s="124"/>
      <c r="AG400" s="124"/>
      <c r="AH400" s="123"/>
      <c r="AI400" s="123"/>
      <c r="AJ400" s="123"/>
      <c r="AK400" s="123"/>
      <c r="AL400" s="123"/>
      <c r="AM400" s="123"/>
      <c r="AN400" s="123"/>
      <c r="AO400" s="125"/>
      <c r="AP400" s="126"/>
      <c r="AQ400" s="125"/>
      <c r="AR400" s="127"/>
      <c r="AS400" s="83"/>
      <c r="AT400" s="83"/>
      <c r="AU400" s="83"/>
      <c r="AV400" s="130"/>
    </row>
    <row r="401" spans="28:48" ht="14">
      <c r="AB401" s="123"/>
      <c r="AC401" s="124"/>
      <c r="AD401" s="123"/>
      <c r="AE401" s="124"/>
      <c r="AF401" s="124"/>
      <c r="AG401" s="124"/>
      <c r="AH401" s="123"/>
      <c r="AI401" s="123"/>
      <c r="AJ401" s="123"/>
      <c r="AK401" s="123"/>
      <c r="AL401" s="123"/>
      <c r="AM401" s="123"/>
      <c r="AN401" s="123"/>
      <c r="AO401" s="125"/>
      <c r="AP401" s="126"/>
      <c r="AQ401" s="125"/>
      <c r="AR401" s="127"/>
      <c r="AS401" s="83"/>
      <c r="AT401" s="83"/>
      <c r="AU401" s="83"/>
      <c r="AV401" s="130"/>
    </row>
    <row r="402" spans="28:48" ht="14">
      <c r="AB402" s="123"/>
      <c r="AC402" s="124"/>
      <c r="AD402" s="123"/>
      <c r="AE402" s="124"/>
      <c r="AF402" s="124"/>
      <c r="AG402" s="124"/>
      <c r="AH402" s="123"/>
      <c r="AI402" s="123"/>
      <c r="AJ402" s="123"/>
      <c r="AK402" s="123"/>
      <c r="AL402" s="123"/>
      <c r="AM402" s="123"/>
      <c r="AN402" s="123"/>
      <c r="AO402" s="125"/>
      <c r="AP402" s="126"/>
      <c r="AQ402" s="125"/>
      <c r="AR402" s="127"/>
      <c r="AS402" s="83"/>
      <c r="AT402" s="83"/>
      <c r="AU402" s="83"/>
      <c r="AV402" s="130"/>
    </row>
    <row r="403" spans="28:48" ht="14">
      <c r="AB403" s="123"/>
      <c r="AC403" s="124"/>
      <c r="AD403" s="123"/>
      <c r="AE403" s="124"/>
      <c r="AF403" s="124"/>
      <c r="AG403" s="124"/>
      <c r="AH403" s="123"/>
      <c r="AI403" s="123"/>
      <c r="AJ403" s="123"/>
      <c r="AK403" s="123"/>
      <c r="AL403" s="123"/>
      <c r="AM403" s="123"/>
      <c r="AN403" s="123"/>
      <c r="AO403" s="125"/>
      <c r="AP403" s="126"/>
      <c r="AQ403" s="125"/>
      <c r="AR403" s="127"/>
      <c r="AS403" s="83"/>
      <c r="AT403" s="83"/>
      <c r="AU403" s="83"/>
      <c r="AV403" s="130"/>
    </row>
    <row r="404" spans="28:48" ht="14">
      <c r="AB404" s="123"/>
      <c r="AC404" s="124"/>
      <c r="AD404" s="123"/>
      <c r="AE404" s="124"/>
      <c r="AF404" s="124"/>
      <c r="AG404" s="124"/>
      <c r="AH404" s="123"/>
      <c r="AI404" s="123"/>
      <c r="AJ404" s="123"/>
      <c r="AK404" s="123"/>
      <c r="AL404" s="123"/>
      <c r="AM404" s="123"/>
      <c r="AN404" s="123"/>
      <c r="AO404" s="125"/>
      <c r="AP404" s="126"/>
      <c r="AQ404" s="125"/>
      <c r="AR404" s="127"/>
      <c r="AS404" s="83"/>
      <c r="AT404" s="83"/>
      <c r="AU404" s="83"/>
      <c r="AV404" s="130"/>
    </row>
    <row r="405" spans="28:48" ht="14">
      <c r="AB405" s="123"/>
      <c r="AC405" s="124"/>
      <c r="AD405" s="123"/>
      <c r="AE405" s="124"/>
      <c r="AF405" s="124"/>
      <c r="AG405" s="124"/>
      <c r="AH405" s="123"/>
      <c r="AI405" s="123"/>
      <c r="AJ405" s="123"/>
      <c r="AK405" s="123"/>
      <c r="AL405" s="123"/>
      <c r="AM405" s="123"/>
      <c r="AN405" s="123"/>
      <c r="AO405" s="125"/>
      <c r="AP405" s="126"/>
      <c r="AQ405" s="125"/>
      <c r="AR405" s="127"/>
      <c r="AS405" s="83"/>
      <c r="AT405" s="83"/>
      <c r="AU405" s="83"/>
      <c r="AV405" s="130"/>
    </row>
    <row r="406" spans="28:48" ht="14">
      <c r="AB406" s="123"/>
      <c r="AC406" s="124"/>
      <c r="AD406" s="123"/>
      <c r="AE406" s="124"/>
      <c r="AF406" s="124"/>
      <c r="AG406" s="124"/>
      <c r="AH406" s="123"/>
      <c r="AI406" s="123"/>
      <c r="AJ406" s="123"/>
      <c r="AK406" s="123"/>
      <c r="AL406" s="123"/>
      <c r="AM406" s="123"/>
      <c r="AN406" s="123"/>
      <c r="AO406" s="125"/>
      <c r="AP406" s="126"/>
      <c r="AQ406" s="125"/>
      <c r="AR406" s="127"/>
      <c r="AS406" s="83"/>
      <c r="AT406" s="83"/>
      <c r="AU406" s="83"/>
      <c r="AV406" s="130"/>
    </row>
    <row r="407" spans="28:48" ht="14">
      <c r="AB407" s="123"/>
      <c r="AC407" s="124"/>
      <c r="AD407" s="123"/>
      <c r="AE407" s="124"/>
      <c r="AF407" s="124"/>
      <c r="AG407" s="124"/>
      <c r="AH407" s="123"/>
      <c r="AI407" s="123"/>
      <c r="AJ407" s="123"/>
      <c r="AK407" s="123"/>
      <c r="AL407" s="123"/>
      <c r="AM407" s="123"/>
      <c r="AN407" s="123"/>
      <c r="AO407" s="125"/>
      <c r="AP407" s="126"/>
      <c r="AQ407" s="125"/>
      <c r="AR407" s="127"/>
      <c r="AS407" s="83"/>
      <c r="AT407" s="83"/>
      <c r="AU407" s="83"/>
      <c r="AV407" s="130"/>
    </row>
    <row r="408" spans="28:48" ht="14">
      <c r="AB408" s="123"/>
      <c r="AC408" s="124"/>
      <c r="AD408" s="123"/>
      <c r="AE408" s="124"/>
      <c r="AF408" s="124"/>
      <c r="AG408" s="124"/>
      <c r="AH408" s="123"/>
      <c r="AI408" s="123"/>
      <c r="AJ408" s="123"/>
      <c r="AK408" s="123"/>
      <c r="AL408" s="123"/>
      <c r="AM408" s="123"/>
      <c r="AN408" s="123"/>
      <c r="AO408" s="125"/>
      <c r="AP408" s="126"/>
      <c r="AQ408" s="125"/>
      <c r="AR408" s="127"/>
      <c r="AS408" s="83"/>
      <c r="AT408" s="83"/>
      <c r="AU408" s="83"/>
      <c r="AV408" s="130"/>
    </row>
    <row r="409" spans="28:48" ht="14">
      <c r="AB409" s="123"/>
      <c r="AC409" s="124"/>
      <c r="AD409" s="123"/>
      <c r="AE409" s="124"/>
      <c r="AF409" s="124"/>
      <c r="AG409" s="124"/>
      <c r="AH409" s="123"/>
      <c r="AI409" s="123"/>
      <c r="AJ409" s="123"/>
      <c r="AK409" s="123"/>
      <c r="AL409" s="123"/>
      <c r="AM409" s="123"/>
      <c r="AN409" s="123"/>
      <c r="AO409" s="125"/>
      <c r="AP409" s="126"/>
      <c r="AQ409" s="125"/>
      <c r="AR409" s="127"/>
      <c r="AS409" s="83"/>
      <c r="AT409" s="83"/>
      <c r="AU409" s="83"/>
      <c r="AV409" s="130"/>
    </row>
    <row r="410" spans="28:48" ht="14">
      <c r="AB410" s="123"/>
      <c r="AC410" s="124"/>
      <c r="AD410" s="123"/>
      <c r="AE410" s="124"/>
      <c r="AF410" s="124"/>
      <c r="AG410" s="124"/>
      <c r="AH410" s="123"/>
      <c r="AI410" s="123"/>
      <c r="AJ410" s="123"/>
      <c r="AK410" s="123"/>
      <c r="AL410" s="123"/>
      <c r="AM410" s="123"/>
      <c r="AN410" s="123"/>
      <c r="AO410" s="125"/>
      <c r="AP410" s="126"/>
      <c r="AQ410" s="125"/>
      <c r="AR410" s="127"/>
      <c r="AS410" s="83"/>
      <c r="AT410" s="83"/>
      <c r="AU410" s="83"/>
      <c r="AV410" s="130"/>
    </row>
    <row r="411" spans="28:48" ht="14">
      <c r="AB411" s="123"/>
      <c r="AC411" s="124"/>
      <c r="AD411" s="123"/>
      <c r="AE411" s="124"/>
      <c r="AF411" s="124"/>
      <c r="AG411" s="124"/>
      <c r="AH411" s="123"/>
      <c r="AI411" s="123"/>
      <c r="AJ411" s="123"/>
      <c r="AK411" s="123"/>
      <c r="AL411" s="123"/>
      <c r="AM411" s="123"/>
      <c r="AN411" s="123"/>
      <c r="AO411" s="125"/>
      <c r="AP411" s="126"/>
      <c r="AQ411" s="125"/>
      <c r="AR411" s="127"/>
      <c r="AS411" s="83"/>
      <c r="AT411" s="83"/>
      <c r="AU411" s="83"/>
      <c r="AV411" s="130"/>
    </row>
    <row r="412" spans="28:48" ht="14">
      <c r="AB412" s="123"/>
      <c r="AC412" s="124"/>
      <c r="AD412" s="123"/>
      <c r="AE412" s="124"/>
      <c r="AF412" s="124"/>
      <c r="AG412" s="124"/>
      <c r="AH412" s="123"/>
      <c r="AI412" s="123"/>
      <c r="AJ412" s="123"/>
      <c r="AK412" s="123"/>
      <c r="AL412" s="123"/>
      <c r="AM412" s="123"/>
      <c r="AN412" s="123"/>
      <c r="AO412" s="125"/>
      <c r="AP412" s="126"/>
      <c r="AQ412" s="125"/>
      <c r="AR412" s="127"/>
      <c r="AS412" s="83"/>
      <c r="AT412" s="83"/>
      <c r="AU412" s="83"/>
      <c r="AV412" s="130"/>
    </row>
    <row r="413" spans="28:48" ht="14">
      <c r="AB413" s="123"/>
      <c r="AC413" s="124"/>
      <c r="AD413" s="123"/>
      <c r="AE413" s="124"/>
      <c r="AF413" s="124"/>
      <c r="AG413" s="124"/>
      <c r="AH413" s="123"/>
      <c r="AI413" s="123"/>
      <c r="AJ413" s="123"/>
      <c r="AK413" s="123"/>
      <c r="AL413" s="123"/>
      <c r="AM413" s="123"/>
      <c r="AN413" s="123"/>
      <c r="AO413" s="125"/>
      <c r="AP413" s="126"/>
      <c r="AQ413" s="125"/>
      <c r="AR413" s="127"/>
      <c r="AS413" s="83"/>
      <c r="AT413" s="83"/>
      <c r="AU413" s="83"/>
      <c r="AV413" s="130"/>
    </row>
    <row r="414" spans="28:48" ht="14">
      <c r="AB414" s="123"/>
      <c r="AC414" s="124"/>
      <c r="AD414" s="123"/>
      <c r="AE414" s="124"/>
      <c r="AF414" s="124"/>
      <c r="AG414" s="124"/>
      <c r="AH414" s="123"/>
      <c r="AI414" s="123"/>
      <c r="AJ414" s="123"/>
      <c r="AK414" s="123"/>
      <c r="AL414" s="123"/>
      <c r="AM414" s="123"/>
      <c r="AN414" s="123"/>
      <c r="AO414" s="125"/>
      <c r="AP414" s="126"/>
      <c r="AQ414" s="125"/>
      <c r="AR414" s="127"/>
      <c r="AS414" s="83"/>
      <c r="AT414" s="83"/>
      <c r="AU414" s="83"/>
      <c r="AV414" s="130"/>
    </row>
    <row r="415" spans="28:48" ht="14">
      <c r="AB415" s="123"/>
      <c r="AC415" s="124"/>
      <c r="AD415" s="123"/>
      <c r="AE415" s="124"/>
      <c r="AF415" s="124"/>
      <c r="AG415" s="124"/>
      <c r="AH415" s="123"/>
      <c r="AI415" s="123"/>
      <c r="AJ415" s="123"/>
      <c r="AK415" s="123"/>
      <c r="AL415" s="123"/>
      <c r="AM415" s="123"/>
      <c r="AN415" s="123"/>
      <c r="AO415" s="125"/>
      <c r="AP415" s="126"/>
      <c r="AQ415" s="125"/>
      <c r="AR415" s="127"/>
      <c r="AS415" s="83"/>
      <c r="AT415" s="83"/>
      <c r="AU415" s="83"/>
      <c r="AV415" s="130"/>
    </row>
    <row r="416" spans="28:48" ht="14">
      <c r="AB416" s="123"/>
      <c r="AC416" s="124"/>
      <c r="AD416" s="123"/>
      <c r="AE416" s="124"/>
      <c r="AF416" s="124"/>
      <c r="AG416" s="124"/>
      <c r="AH416" s="123"/>
      <c r="AI416" s="123"/>
      <c r="AJ416" s="123"/>
      <c r="AK416" s="123"/>
      <c r="AL416" s="123"/>
      <c r="AM416" s="123"/>
      <c r="AN416" s="123"/>
      <c r="AO416" s="125"/>
      <c r="AP416" s="126"/>
      <c r="AQ416" s="125"/>
      <c r="AR416" s="127"/>
      <c r="AS416" s="83"/>
      <c r="AT416" s="83"/>
      <c r="AU416" s="83"/>
      <c r="AV416" s="130"/>
    </row>
    <row r="417" spans="28:48" ht="14">
      <c r="AB417" s="123"/>
      <c r="AC417" s="124"/>
      <c r="AD417" s="123"/>
      <c r="AE417" s="124"/>
      <c r="AF417" s="124"/>
      <c r="AG417" s="124"/>
      <c r="AH417" s="123"/>
      <c r="AI417" s="123"/>
      <c r="AJ417" s="123"/>
      <c r="AK417" s="123"/>
      <c r="AL417" s="123"/>
      <c r="AM417" s="123"/>
      <c r="AN417" s="123"/>
      <c r="AO417" s="125"/>
      <c r="AP417" s="126"/>
      <c r="AQ417" s="125"/>
      <c r="AR417" s="127"/>
      <c r="AS417" s="83"/>
      <c r="AT417" s="83"/>
      <c r="AU417" s="83"/>
      <c r="AV417" s="130"/>
    </row>
    <row r="418" spans="28:48" ht="14">
      <c r="AB418" s="123"/>
      <c r="AC418" s="124"/>
      <c r="AD418" s="123"/>
      <c r="AE418" s="124"/>
      <c r="AF418" s="124"/>
      <c r="AG418" s="124"/>
      <c r="AH418" s="123"/>
      <c r="AI418" s="123"/>
      <c r="AJ418" s="123"/>
      <c r="AK418" s="123"/>
      <c r="AL418" s="123"/>
      <c r="AM418" s="123"/>
      <c r="AN418" s="123"/>
      <c r="AO418" s="125"/>
      <c r="AP418" s="126"/>
      <c r="AQ418" s="125"/>
      <c r="AR418" s="127"/>
      <c r="AS418" s="83"/>
      <c r="AT418" s="83"/>
      <c r="AU418" s="83"/>
      <c r="AV418" s="130"/>
    </row>
    <row r="419" spans="28:48" ht="14">
      <c r="AB419" s="123"/>
      <c r="AC419" s="124"/>
      <c r="AD419" s="123"/>
      <c r="AE419" s="124"/>
      <c r="AF419" s="124"/>
      <c r="AG419" s="124"/>
      <c r="AH419" s="123"/>
      <c r="AI419" s="123"/>
      <c r="AJ419" s="123"/>
      <c r="AK419" s="123"/>
      <c r="AL419" s="123"/>
      <c r="AM419" s="123"/>
      <c r="AN419" s="123"/>
      <c r="AO419" s="125"/>
      <c r="AP419" s="126"/>
      <c r="AQ419" s="125"/>
      <c r="AR419" s="127"/>
      <c r="AS419" s="83"/>
      <c r="AT419" s="83"/>
      <c r="AU419" s="83"/>
      <c r="AV419" s="130"/>
    </row>
    <row r="420" spans="28:48" ht="14">
      <c r="AB420" s="123"/>
      <c r="AC420" s="124"/>
      <c r="AD420" s="123"/>
      <c r="AE420" s="124"/>
      <c r="AF420" s="124"/>
      <c r="AG420" s="124"/>
      <c r="AH420" s="123"/>
      <c r="AI420" s="123"/>
      <c r="AJ420" s="123"/>
      <c r="AK420" s="123"/>
      <c r="AL420" s="123"/>
      <c r="AM420" s="123"/>
      <c r="AN420" s="123"/>
      <c r="AO420" s="125"/>
      <c r="AP420" s="126"/>
      <c r="AQ420" s="125"/>
      <c r="AR420" s="127"/>
      <c r="AS420" s="83"/>
      <c r="AT420" s="83"/>
      <c r="AU420" s="83"/>
      <c r="AV420" s="130"/>
    </row>
    <row r="421" spans="28:48" ht="14">
      <c r="AB421" s="123"/>
      <c r="AC421" s="124"/>
      <c r="AD421" s="123"/>
      <c r="AE421" s="124"/>
      <c r="AF421" s="124"/>
      <c r="AG421" s="124"/>
      <c r="AH421" s="123"/>
      <c r="AI421" s="123"/>
      <c r="AJ421" s="123"/>
      <c r="AK421" s="123"/>
      <c r="AL421" s="123"/>
      <c r="AM421" s="123"/>
      <c r="AN421" s="123"/>
      <c r="AO421" s="125"/>
      <c r="AP421" s="126"/>
      <c r="AQ421" s="125"/>
      <c r="AR421" s="127"/>
      <c r="AS421" s="83"/>
      <c r="AT421" s="83"/>
      <c r="AU421" s="83"/>
      <c r="AV421" s="130"/>
    </row>
    <row r="422" spans="28:48" ht="14">
      <c r="AB422" s="123"/>
      <c r="AC422" s="124"/>
      <c r="AD422" s="123"/>
      <c r="AE422" s="124"/>
      <c r="AF422" s="124"/>
      <c r="AG422" s="124"/>
      <c r="AH422" s="123"/>
      <c r="AI422" s="123"/>
      <c r="AJ422" s="123"/>
      <c r="AK422" s="123"/>
      <c r="AL422" s="123"/>
      <c r="AM422" s="123"/>
      <c r="AN422" s="123"/>
      <c r="AO422" s="125"/>
      <c r="AP422" s="126"/>
      <c r="AQ422" s="125"/>
      <c r="AR422" s="127"/>
      <c r="AS422" s="83"/>
      <c r="AT422" s="83"/>
      <c r="AU422" s="83"/>
      <c r="AV422" s="130"/>
    </row>
    <row r="423" spans="28:48" ht="14">
      <c r="AB423" s="123"/>
      <c r="AC423" s="124"/>
      <c r="AD423" s="123"/>
      <c r="AE423" s="124"/>
      <c r="AF423" s="124"/>
      <c r="AG423" s="124"/>
      <c r="AH423" s="123"/>
      <c r="AI423" s="123"/>
      <c r="AJ423" s="123"/>
      <c r="AK423" s="123"/>
      <c r="AL423" s="123"/>
      <c r="AM423" s="123"/>
      <c r="AN423" s="123"/>
      <c r="AO423" s="125"/>
      <c r="AP423" s="126"/>
      <c r="AQ423" s="125"/>
      <c r="AR423" s="127"/>
      <c r="AS423" s="83"/>
      <c r="AT423" s="83"/>
      <c r="AU423" s="83"/>
      <c r="AV423" s="130"/>
    </row>
    <row r="424" spans="28:48" ht="14">
      <c r="AB424" s="123"/>
      <c r="AC424" s="124"/>
      <c r="AD424" s="123"/>
      <c r="AE424" s="124"/>
      <c r="AF424" s="124"/>
      <c r="AG424" s="124"/>
      <c r="AH424" s="123"/>
      <c r="AI424" s="123"/>
      <c r="AJ424" s="123"/>
      <c r="AK424" s="123"/>
      <c r="AL424" s="123"/>
      <c r="AM424" s="123"/>
      <c r="AN424" s="123"/>
      <c r="AO424" s="125"/>
      <c r="AP424" s="126"/>
      <c r="AQ424" s="125"/>
      <c r="AR424" s="127"/>
      <c r="AS424" s="83"/>
      <c r="AT424" s="83"/>
      <c r="AU424" s="83"/>
      <c r="AV424" s="130"/>
    </row>
    <row r="425" spans="28:48" ht="14">
      <c r="AB425" s="123"/>
      <c r="AC425" s="124"/>
      <c r="AD425" s="123"/>
      <c r="AE425" s="124"/>
      <c r="AF425" s="124"/>
      <c r="AG425" s="124"/>
      <c r="AH425" s="123"/>
      <c r="AI425" s="123"/>
      <c r="AJ425" s="123"/>
      <c r="AK425" s="123"/>
      <c r="AL425" s="123"/>
      <c r="AM425" s="123"/>
      <c r="AN425" s="123"/>
      <c r="AO425" s="125"/>
      <c r="AP425" s="126"/>
      <c r="AQ425" s="125"/>
      <c r="AR425" s="127"/>
      <c r="AS425" s="83"/>
      <c r="AT425" s="83"/>
      <c r="AU425" s="83"/>
      <c r="AV425" s="130"/>
    </row>
    <row r="426" spans="28:48" ht="14">
      <c r="AB426" s="123"/>
      <c r="AC426" s="124"/>
      <c r="AD426" s="123"/>
      <c r="AE426" s="124"/>
      <c r="AF426" s="124"/>
      <c r="AG426" s="124"/>
      <c r="AH426" s="123"/>
      <c r="AI426" s="123"/>
      <c r="AJ426" s="123"/>
      <c r="AK426" s="123"/>
      <c r="AL426" s="123"/>
      <c r="AM426" s="123"/>
      <c r="AN426" s="123"/>
      <c r="AO426" s="125"/>
      <c r="AP426" s="126"/>
      <c r="AQ426" s="125"/>
      <c r="AR426" s="127"/>
      <c r="AS426" s="83"/>
      <c r="AT426" s="83"/>
      <c r="AU426" s="83"/>
      <c r="AV426" s="130"/>
    </row>
    <row r="427" spans="28:48" ht="14">
      <c r="AB427" s="123"/>
      <c r="AC427" s="124"/>
      <c r="AD427" s="123"/>
      <c r="AE427" s="124"/>
      <c r="AF427" s="124"/>
      <c r="AG427" s="124"/>
      <c r="AH427" s="123"/>
      <c r="AI427" s="123"/>
      <c r="AJ427" s="123"/>
      <c r="AK427" s="123"/>
      <c r="AL427" s="123"/>
      <c r="AM427" s="123"/>
      <c r="AN427" s="123"/>
      <c r="AO427" s="125"/>
      <c r="AP427" s="126"/>
      <c r="AQ427" s="125"/>
      <c r="AR427" s="127"/>
      <c r="AS427" s="83"/>
      <c r="AT427" s="83"/>
      <c r="AU427" s="83"/>
      <c r="AV427" s="130"/>
    </row>
    <row r="428" spans="28:48" ht="14">
      <c r="AB428" s="123"/>
      <c r="AC428" s="124"/>
      <c r="AD428" s="123"/>
      <c r="AE428" s="124"/>
      <c r="AF428" s="124"/>
      <c r="AG428" s="124"/>
      <c r="AH428" s="123"/>
      <c r="AI428" s="123"/>
      <c r="AJ428" s="123"/>
      <c r="AK428" s="123"/>
      <c r="AL428" s="123"/>
      <c r="AM428" s="123"/>
      <c r="AN428" s="123"/>
      <c r="AO428" s="125"/>
      <c r="AP428" s="126"/>
      <c r="AQ428" s="125"/>
      <c r="AR428" s="127"/>
      <c r="AS428" s="83"/>
      <c r="AT428" s="83"/>
      <c r="AU428" s="83"/>
      <c r="AV428" s="130"/>
    </row>
    <row r="429" spans="28:48" ht="14">
      <c r="AB429" s="123"/>
      <c r="AC429" s="124"/>
      <c r="AD429" s="123"/>
      <c r="AE429" s="124"/>
      <c r="AF429" s="124"/>
      <c r="AG429" s="124"/>
      <c r="AH429" s="123"/>
      <c r="AI429" s="123"/>
      <c r="AJ429" s="123"/>
      <c r="AK429" s="123"/>
      <c r="AL429" s="123"/>
      <c r="AM429" s="123"/>
      <c r="AN429" s="123"/>
      <c r="AO429" s="125"/>
      <c r="AP429" s="126"/>
      <c r="AQ429" s="125"/>
      <c r="AR429" s="127"/>
      <c r="AS429" s="83"/>
      <c r="AT429" s="83"/>
      <c r="AU429" s="83"/>
      <c r="AV429" s="130"/>
    </row>
    <row r="430" spans="28:48" ht="14">
      <c r="AB430" s="123"/>
      <c r="AC430" s="124"/>
      <c r="AD430" s="123"/>
      <c r="AE430" s="124"/>
      <c r="AF430" s="124"/>
      <c r="AG430" s="124"/>
      <c r="AH430" s="123"/>
      <c r="AI430" s="123"/>
      <c r="AJ430" s="123"/>
      <c r="AK430" s="123"/>
      <c r="AL430" s="123"/>
      <c r="AM430" s="123"/>
      <c r="AN430" s="123"/>
      <c r="AO430" s="125"/>
      <c r="AP430" s="126"/>
      <c r="AQ430" s="125"/>
      <c r="AR430" s="127"/>
      <c r="AS430" s="83"/>
      <c r="AT430" s="83"/>
      <c r="AU430" s="83"/>
      <c r="AV430" s="130"/>
    </row>
    <row r="431" spans="28:48" ht="14">
      <c r="AB431" s="123"/>
      <c r="AC431" s="124"/>
      <c r="AD431" s="123"/>
      <c r="AE431" s="124"/>
      <c r="AF431" s="124"/>
      <c r="AG431" s="124"/>
      <c r="AH431" s="123"/>
      <c r="AI431" s="123"/>
      <c r="AJ431" s="123"/>
      <c r="AK431" s="123"/>
      <c r="AL431" s="123"/>
      <c r="AM431" s="123"/>
      <c r="AN431" s="123"/>
      <c r="AO431" s="125"/>
      <c r="AP431" s="126"/>
      <c r="AQ431" s="125"/>
      <c r="AR431" s="127"/>
      <c r="AS431" s="83"/>
      <c r="AT431" s="83"/>
      <c r="AU431" s="83"/>
      <c r="AV431" s="130"/>
    </row>
    <row r="432" spans="28:48" ht="14">
      <c r="AB432" s="123"/>
      <c r="AC432" s="124"/>
      <c r="AD432" s="123"/>
      <c r="AE432" s="124"/>
      <c r="AF432" s="124"/>
      <c r="AG432" s="124"/>
      <c r="AH432" s="123"/>
      <c r="AI432" s="123"/>
      <c r="AJ432" s="123"/>
      <c r="AK432" s="123"/>
      <c r="AL432" s="123"/>
      <c r="AM432" s="123"/>
      <c r="AN432" s="123"/>
      <c r="AO432" s="125"/>
      <c r="AP432" s="126"/>
      <c r="AQ432" s="125"/>
      <c r="AR432" s="127"/>
      <c r="AS432" s="83"/>
      <c r="AT432" s="83"/>
      <c r="AU432" s="83"/>
      <c r="AV432" s="130"/>
    </row>
    <row r="433" spans="28:48" ht="14">
      <c r="AB433" s="123"/>
      <c r="AC433" s="124"/>
      <c r="AD433" s="123"/>
      <c r="AE433" s="124"/>
      <c r="AF433" s="124"/>
      <c r="AG433" s="124"/>
      <c r="AH433" s="123"/>
      <c r="AI433" s="123"/>
      <c r="AJ433" s="123"/>
      <c r="AK433" s="123"/>
      <c r="AL433" s="123"/>
      <c r="AM433" s="123"/>
      <c r="AN433" s="123"/>
      <c r="AO433" s="125"/>
      <c r="AP433" s="126"/>
      <c r="AQ433" s="125"/>
      <c r="AR433" s="127"/>
      <c r="AS433" s="83"/>
      <c r="AT433" s="83"/>
      <c r="AU433" s="83"/>
      <c r="AV433" s="130"/>
    </row>
    <row r="434" spans="28:48" ht="14">
      <c r="AB434" s="123"/>
      <c r="AC434" s="124"/>
      <c r="AD434" s="123"/>
      <c r="AE434" s="124"/>
      <c r="AF434" s="124"/>
      <c r="AG434" s="124"/>
      <c r="AH434" s="123"/>
      <c r="AI434" s="123"/>
      <c r="AJ434" s="123"/>
      <c r="AK434" s="123"/>
      <c r="AL434" s="123"/>
      <c r="AM434" s="123"/>
      <c r="AN434" s="123"/>
      <c r="AO434" s="125"/>
      <c r="AP434" s="126"/>
      <c r="AQ434" s="125"/>
      <c r="AR434" s="127"/>
      <c r="AS434" s="83"/>
      <c r="AT434" s="83"/>
      <c r="AU434" s="83"/>
      <c r="AV434" s="130"/>
    </row>
    <row r="435" spans="28:48" ht="14">
      <c r="AB435" s="123"/>
      <c r="AC435" s="124"/>
      <c r="AD435" s="123"/>
      <c r="AE435" s="124"/>
      <c r="AF435" s="124"/>
      <c r="AG435" s="124"/>
      <c r="AH435" s="123"/>
      <c r="AI435" s="123"/>
      <c r="AJ435" s="123"/>
      <c r="AK435" s="123"/>
      <c r="AL435" s="123"/>
      <c r="AM435" s="123"/>
      <c r="AN435" s="123"/>
      <c r="AO435" s="125"/>
      <c r="AP435" s="126"/>
      <c r="AQ435" s="125"/>
      <c r="AR435" s="127"/>
      <c r="AS435" s="83"/>
      <c r="AT435" s="83"/>
      <c r="AU435" s="83"/>
      <c r="AV435" s="130"/>
    </row>
    <row r="436" spans="28:48" ht="14">
      <c r="AB436" s="123"/>
      <c r="AC436" s="124"/>
      <c r="AD436" s="123"/>
      <c r="AE436" s="124"/>
      <c r="AF436" s="124"/>
      <c r="AG436" s="124"/>
      <c r="AH436" s="123"/>
      <c r="AI436" s="123"/>
      <c r="AJ436" s="123"/>
      <c r="AK436" s="123"/>
      <c r="AL436" s="123"/>
      <c r="AM436" s="123"/>
      <c r="AN436" s="123"/>
      <c r="AO436" s="125"/>
      <c r="AP436" s="126"/>
      <c r="AQ436" s="125"/>
      <c r="AR436" s="127"/>
      <c r="AS436" s="83"/>
      <c r="AT436" s="83"/>
      <c r="AU436" s="83"/>
      <c r="AV436" s="130"/>
    </row>
    <row r="437" spans="28:48" ht="14">
      <c r="AB437" s="123"/>
      <c r="AC437" s="124"/>
      <c r="AD437" s="123"/>
      <c r="AE437" s="124"/>
      <c r="AF437" s="124"/>
      <c r="AG437" s="124"/>
      <c r="AH437" s="123"/>
      <c r="AI437" s="123"/>
      <c r="AJ437" s="123"/>
      <c r="AK437" s="123"/>
      <c r="AL437" s="123"/>
      <c r="AM437" s="123"/>
      <c r="AN437" s="123"/>
      <c r="AO437" s="125"/>
      <c r="AP437" s="126"/>
      <c r="AQ437" s="125"/>
      <c r="AR437" s="127"/>
      <c r="AS437" s="83"/>
      <c r="AT437" s="83"/>
      <c r="AU437" s="83"/>
      <c r="AV437" s="130"/>
    </row>
    <row r="438" spans="28:48" ht="14">
      <c r="AB438" s="123"/>
      <c r="AC438" s="124"/>
      <c r="AD438" s="123"/>
      <c r="AE438" s="124"/>
      <c r="AF438" s="124"/>
      <c r="AG438" s="124"/>
      <c r="AH438" s="123"/>
      <c r="AI438" s="123"/>
      <c r="AJ438" s="123"/>
      <c r="AK438" s="123"/>
      <c r="AL438" s="123"/>
      <c r="AM438" s="123"/>
      <c r="AN438" s="123"/>
      <c r="AO438" s="125"/>
      <c r="AP438" s="126"/>
      <c r="AQ438" s="125"/>
      <c r="AR438" s="127"/>
      <c r="AS438" s="83"/>
      <c r="AT438" s="83"/>
      <c r="AU438" s="83"/>
      <c r="AV438" s="130"/>
    </row>
    <row r="439" spans="28:48" ht="14">
      <c r="AB439" s="123"/>
      <c r="AC439" s="124"/>
      <c r="AD439" s="123"/>
      <c r="AE439" s="124"/>
      <c r="AF439" s="124"/>
      <c r="AG439" s="124"/>
      <c r="AH439" s="123"/>
      <c r="AI439" s="123"/>
      <c r="AJ439" s="123"/>
      <c r="AK439" s="123"/>
      <c r="AL439" s="123"/>
      <c r="AM439" s="123"/>
      <c r="AN439" s="123"/>
      <c r="AO439" s="125"/>
      <c r="AP439" s="126"/>
      <c r="AQ439" s="125"/>
      <c r="AR439" s="127"/>
      <c r="AS439" s="83"/>
      <c r="AT439" s="83"/>
      <c r="AU439" s="83"/>
      <c r="AV439" s="130"/>
    </row>
    <row r="440" spans="28:48" ht="14">
      <c r="AB440" s="123"/>
      <c r="AC440" s="124"/>
      <c r="AD440" s="123"/>
      <c r="AE440" s="124"/>
      <c r="AF440" s="124"/>
      <c r="AG440" s="124"/>
      <c r="AH440" s="123"/>
      <c r="AI440" s="123"/>
      <c r="AJ440" s="123"/>
      <c r="AK440" s="123"/>
      <c r="AL440" s="123"/>
      <c r="AM440" s="123"/>
      <c r="AN440" s="123"/>
      <c r="AO440" s="125"/>
      <c r="AP440" s="126"/>
      <c r="AQ440" s="125"/>
      <c r="AR440" s="127"/>
      <c r="AS440" s="83"/>
      <c r="AT440" s="83"/>
      <c r="AU440" s="83"/>
      <c r="AV440" s="130"/>
    </row>
    <row r="441" spans="28:48" ht="14">
      <c r="AB441" s="123"/>
      <c r="AC441" s="124"/>
      <c r="AD441" s="123"/>
      <c r="AE441" s="124"/>
      <c r="AF441" s="124"/>
      <c r="AG441" s="124"/>
      <c r="AH441" s="123"/>
      <c r="AI441" s="123"/>
      <c r="AJ441" s="123"/>
      <c r="AK441" s="123"/>
      <c r="AL441" s="123"/>
      <c r="AM441" s="123"/>
      <c r="AN441" s="123"/>
      <c r="AO441" s="125"/>
      <c r="AP441" s="126"/>
      <c r="AQ441" s="125"/>
      <c r="AR441" s="127"/>
      <c r="AS441" s="83"/>
      <c r="AT441" s="83"/>
      <c r="AU441" s="83"/>
      <c r="AV441" s="130"/>
    </row>
    <row r="442" spans="28:48" ht="14">
      <c r="AB442" s="123"/>
      <c r="AC442" s="124"/>
      <c r="AD442" s="123"/>
      <c r="AE442" s="124"/>
      <c r="AF442" s="124"/>
      <c r="AG442" s="124"/>
      <c r="AH442" s="123"/>
      <c r="AI442" s="123"/>
      <c r="AJ442" s="123"/>
      <c r="AK442" s="123"/>
      <c r="AL442" s="123"/>
      <c r="AM442" s="123"/>
      <c r="AN442" s="123"/>
      <c r="AO442" s="125"/>
      <c r="AP442" s="126"/>
      <c r="AQ442" s="125"/>
      <c r="AR442" s="127"/>
      <c r="AS442" s="83"/>
      <c r="AT442" s="83"/>
      <c r="AU442" s="83"/>
      <c r="AV442" s="130"/>
    </row>
    <row r="443" spans="28:48" ht="14">
      <c r="AB443" s="123"/>
      <c r="AC443" s="124"/>
      <c r="AD443" s="123"/>
      <c r="AE443" s="124"/>
      <c r="AF443" s="124"/>
      <c r="AG443" s="124"/>
      <c r="AH443" s="123"/>
      <c r="AI443" s="123"/>
      <c r="AJ443" s="123"/>
      <c r="AK443" s="123"/>
      <c r="AL443" s="123"/>
      <c r="AM443" s="123"/>
      <c r="AN443" s="123"/>
      <c r="AO443" s="125"/>
      <c r="AP443" s="126"/>
      <c r="AQ443" s="125"/>
      <c r="AR443" s="127"/>
      <c r="AS443" s="83"/>
      <c r="AT443" s="83"/>
      <c r="AU443" s="83"/>
      <c r="AV443" s="130"/>
    </row>
    <row r="444" spans="28:48" ht="14">
      <c r="AB444" s="123"/>
      <c r="AC444" s="124"/>
      <c r="AD444" s="123"/>
      <c r="AE444" s="124"/>
      <c r="AF444" s="124"/>
      <c r="AG444" s="124"/>
      <c r="AH444" s="123"/>
      <c r="AI444" s="123"/>
      <c r="AJ444" s="123"/>
      <c r="AK444" s="123"/>
      <c r="AL444" s="123"/>
      <c r="AM444" s="123"/>
      <c r="AN444" s="123"/>
      <c r="AO444" s="125"/>
      <c r="AP444" s="126"/>
      <c r="AQ444" s="125"/>
      <c r="AR444" s="127"/>
      <c r="AS444" s="83"/>
      <c r="AT444" s="83"/>
      <c r="AU444" s="83"/>
      <c r="AV444" s="130"/>
    </row>
    <row r="445" spans="28:48" ht="14">
      <c r="AB445" s="123"/>
      <c r="AC445" s="124"/>
      <c r="AD445" s="123"/>
      <c r="AE445" s="124"/>
      <c r="AF445" s="124"/>
      <c r="AG445" s="124"/>
      <c r="AH445" s="123"/>
      <c r="AI445" s="123"/>
      <c r="AJ445" s="123"/>
      <c r="AK445" s="123"/>
      <c r="AL445" s="123"/>
      <c r="AM445" s="123"/>
      <c r="AN445" s="123"/>
      <c r="AO445" s="125"/>
      <c r="AP445" s="126"/>
      <c r="AQ445" s="125"/>
      <c r="AR445" s="127"/>
      <c r="AS445" s="83"/>
      <c r="AT445" s="83"/>
      <c r="AU445" s="83"/>
      <c r="AV445" s="130"/>
    </row>
    <row r="446" spans="28:48" ht="14">
      <c r="AB446" s="123"/>
      <c r="AC446" s="124"/>
      <c r="AD446" s="123"/>
      <c r="AE446" s="124"/>
      <c r="AF446" s="124"/>
      <c r="AG446" s="124"/>
      <c r="AH446" s="123"/>
      <c r="AI446" s="123"/>
      <c r="AJ446" s="123"/>
      <c r="AK446" s="123"/>
      <c r="AL446" s="123"/>
      <c r="AM446" s="123"/>
      <c r="AN446" s="123"/>
      <c r="AO446" s="125"/>
      <c r="AP446" s="126"/>
      <c r="AQ446" s="125"/>
      <c r="AR446" s="127"/>
      <c r="AS446" s="83"/>
      <c r="AT446" s="83"/>
      <c r="AU446" s="83"/>
      <c r="AV446" s="130"/>
    </row>
    <row r="447" spans="28:48" ht="14">
      <c r="AB447" s="123"/>
      <c r="AC447" s="124"/>
      <c r="AD447" s="123"/>
      <c r="AE447" s="124"/>
      <c r="AF447" s="124"/>
      <c r="AG447" s="124"/>
      <c r="AH447" s="123"/>
      <c r="AI447" s="123"/>
      <c r="AJ447" s="123"/>
      <c r="AK447" s="123"/>
      <c r="AL447" s="123"/>
      <c r="AM447" s="123"/>
      <c r="AN447" s="123"/>
      <c r="AO447" s="125"/>
      <c r="AP447" s="126"/>
      <c r="AQ447" s="125"/>
      <c r="AR447" s="127"/>
      <c r="AS447" s="83"/>
      <c r="AT447" s="83"/>
      <c r="AU447" s="83"/>
      <c r="AV447" s="130"/>
    </row>
    <row r="448" spans="28:48" ht="14">
      <c r="AB448" s="123"/>
      <c r="AC448" s="124"/>
      <c r="AD448" s="123"/>
      <c r="AE448" s="124"/>
      <c r="AF448" s="124"/>
      <c r="AG448" s="124"/>
      <c r="AH448" s="123"/>
      <c r="AI448" s="123"/>
      <c r="AJ448" s="123"/>
      <c r="AK448" s="123"/>
      <c r="AL448" s="123"/>
      <c r="AM448" s="123"/>
      <c r="AN448" s="123"/>
      <c r="AO448" s="125"/>
      <c r="AP448" s="126"/>
      <c r="AQ448" s="125"/>
      <c r="AR448" s="127"/>
      <c r="AS448" s="83"/>
      <c r="AT448" s="83"/>
      <c r="AU448" s="83"/>
      <c r="AV448" s="130"/>
    </row>
    <row r="449" spans="28:48" ht="14">
      <c r="AB449" s="123"/>
      <c r="AC449" s="124"/>
      <c r="AD449" s="123"/>
      <c r="AE449" s="124"/>
      <c r="AF449" s="124"/>
      <c r="AG449" s="124"/>
      <c r="AH449" s="123"/>
      <c r="AI449" s="123"/>
      <c r="AJ449" s="123"/>
      <c r="AK449" s="123"/>
      <c r="AL449" s="123"/>
      <c r="AM449" s="123"/>
      <c r="AN449" s="123"/>
      <c r="AO449" s="125"/>
      <c r="AP449" s="126"/>
      <c r="AQ449" s="125"/>
      <c r="AR449" s="127"/>
      <c r="AS449" s="83"/>
      <c r="AT449" s="83"/>
      <c r="AU449" s="83"/>
      <c r="AV449" s="130"/>
    </row>
    <row r="450" spans="28:48" ht="14">
      <c r="AB450" s="123"/>
      <c r="AC450" s="124"/>
      <c r="AD450" s="123"/>
      <c r="AE450" s="124"/>
      <c r="AF450" s="124"/>
      <c r="AG450" s="124"/>
      <c r="AH450" s="123"/>
      <c r="AI450" s="123"/>
      <c r="AJ450" s="123"/>
      <c r="AK450" s="123"/>
      <c r="AL450" s="123"/>
      <c r="AM450" s="123"/>
      <c r="AN450" s="123"/>
      <c r="AO450" s="125"/>
      <c r="AP450" s="126"/>
      <c r="AQ450" s="125"/>
      <c r="AR450" s="127"/>
      <c r="AS450" s="83"/>
      <c r="AT450" s="83"/>
      <c r="AU450" s="83"/>
      <c r="AV450" s="130"/>
    </row>
    <row r="451" spans="28:48" ht="14">
      <c r="AB451" s="123"/>
      <c r="AC451" s="124"/>
      <c r="AD451" s="123"/>
      <c r="AE451" s="124"/>
      <c r="AF451" s="124"/>
      <c r="AG451" s="124"/>
      <c r="AH451" s="123"/>
      <c r="AI451" s="123"/>
      <c r="AJ451" s="123"/>
      <c r="AK451" s="123"/>
      <c r="AL451" s="123"/>
      <c r="AM451" s="123"/>
      <c r="AN451" s="123"/>
      <c r="AO451" s="125"/>
      <c r="AP451" s="126"/>
      <c r="AQ451" s="125"/>
      <c r="AR451" s="127"/>
      <c r="AS451" s="83"/>
      <c r="AT451" s="83"/>
      <c r="AU451" s="83"/>
      <c r="AV451" s="130"/>
    </row>
    <row r="452" spans="28:48" ht="14">
      <c r="AB452" s="123"/>
      <c r="AC452" s="124"/>
      <c r="AD452" s="123"/>
      <c r="AE452" s="124"/>
      <c r="AF452" s="124"/>
      <c r="AG452" s="124"/>
      <c r="AH452" s="123"/>
      <c r="AI452" s="123"/>
      <c r="AJ452" s="123"/>
      <c r="AK452" s="123"/>
      <c r="AL452" s="123"/>
      <c r="AM452" s="123"/>
      <c r="AN452" s="123"/>
      <c r="AO452" s="125"/>
      <c r="AP452" s="126"/>
      <c r="AQ452" s="125"/>
      <c r="AR452" s="127"/>
      <c r="AS452" s="83"/>
      <c r="AT452" s="83"/>
      <c r="AU452" s="83"/>
      <c r="AV452" s="130"/>
    </row>
    <row r="453" spans="28:48" ht="14">
      <c r="AB453" s="123"/>
      <c r="AC453" s="124"/>
      <c r="AD453" s="123"/>
      <c r="AE453" s="124"/>
      <c r="AF453" s="124"/>
      <c r="AG453" s="124"/>
      <c r="AH453" s="123"/>
      <c r="AI453" s="123"/>
      <c r="AJ453" s="123"/>
      <c r="AK453" s="123"/>
      <c r="AL453" s="123"/>
      <c r="AM453" s="123"/>
      <c r="AN453" s="123"/>
      <c r="AO453" s="125"/>
      <c r="AP453" s="126"/>
      <c r="AQ453" s="125"/>
      <c r="AR453" s="127"/>
      <c r="AS453" s="83"/>
      <c r="AT453" s="83"/>
      <c r="AU453" s="83"/>
      <c r="AV453" s="130"/>
    </row>
    <row r="454" spans="28:48" ht="14">
      <c r="AB454" s="123"/>
      <c r="AC454" s="124"/>
      <c r="AD454" s="123"/>
      <c r="AE454" s="124"/>
      <c r="AF454" s="124"/>
      <c r="AG454" s="124"/>
      <c r="AH454" s="123"/>
      <c r="AI454" s="123"/>
      <c r="AJ454" s="123"/>
      <c r="AK454" s="123"/>
      <c r="AL454" s="123"/>
      <c r="AM454" s="123"/>
      <c r="AN454" s="123"/>
      <c r="AO454" s="125"/>
      <c r="AP454" s="126"/>
      <c r="AQ454" s="125"/>
      <c r="AR454" s="127"/>
      <c r="AS454" s="83"/>
      <c r="AT454" s="83"/>
      <c r="AU454" s="83"/>
      <c r="AV454" s="130"/>
    </row>
    <row r="455" spans="28:48" ht="14">
      <c r="AB455" s="123"/>
      <c r="AC455" s="124"/>
      <c r="AD455" s="123"/>
      <c r="AE455" s="124"/>
      <c r="AF455" s="124"/>
      <c r="AG455" s="124"/>
      <c r="AH455" s="123"/>
      <c r="AI455" s="123"/>
      <c r="AJ455" s="123"/>
      <c r="AK455" s="123"/>
      <c r="AL455" s="123"/>
      <c r="AM455" s="123"/>
      <c r="AN455" s="123"/>
      <c r="AO455" s="125"/>
      <c r="AP455" s="126"/>
      <c r="AQ455" s="125"/>
      <c r="AR455" s="127"/>
      <c r="AS455" s="83"/>
      <c r="AT455" s="83"/>
      <c r="AU455" s="83"/>
      <c r="AV455" s="130"/>
    </row>
    <row r="456" spans="28:48" ht="14">
      <c r="AB456" s="123"/>
      <c r="AC456" s="124"/>
      <c r="AD456" s="123"/>
      <c r="AE456" s="124"/>
      <c r="AF456" s="124"/>
      <c r="AG456" s="124"/>
      <c r="AH456" s="123"/>
      <c r="AI456" s="123"/>
      <c r="AJ456" s="123"/>
      <c r="AK456" s="123"/>
      <c r="AL456" s="123"/>
      <c r="AM456" s="123"/>
      <c r="AN456" s="123"/>
      <c r="AO456" s="125"/>
      <c r="AP456" s="126"/>
      <c r="AQ456" s="125"/>
      <c r="AR456" s="127"/>
      <c r="AS456" s="83"/>
      <c r="AT456" s="83"/>
      <c r="AU456" s="83"/>
      <c r="AV456" s="130"/>
    </row>
    <row r="457" spans="28:48" ht="14">
      <c r="AB457" s="123"/>
      <c r="AC457" s="124"/>
      <c r="AD457" s="123"/>
      <c r="AE457" s="124"/>
      <c r="AF457" s="124"/>
      <c r="AG457" s="124"/>
      <c r="AH457" s="123"/>
      <c r="AI457" s="123"/>
      <c r="AJ457" s="123"/>
      <c r="AK457" s="123"/>
      <c r="AL457" s="123"/>
      <c r="AM457" s="123"/>
      <c r="AN457" s="123"/>
      <c r="AO457" s="125"/>
      <c r="AP457" s="126"/>
      <c r="AQ457" s="125"/>
      <c r="AR457" s="127"/>
      <c r="AS457" s="83"/>
      <c r="AT457" s="83"/>
      <c r="AU457" s="83"/>
      <c r="AV457" s="130"/>
    </row>
    <row r="458" spans="28:48" ht="14">
      <c r="AB458" s="123"/>
      <c r="AC458" s="124"/>
      <c r="AD458" s="123"/>
      <c r="AE458" s="124"/>
      <c r="AF458" s="124"/>
      <c r="AG458" s="124"/>
      <c r="AH458" s="123"/>
      <c r="AI458" s="123"/>
      <c r="AJ458" s="123"/>
      <c r="AK458" s="123"/>
      <c r="AL458" s="123"/>
      <c r="AM458" s="123"/>
      <c r="AN458" s="123"/>
      <c r="AO458" s="125"/>
      <c r="AP458" s="126"/>
      <c r="AQ458" s="125"/>
      <c r="AR458" s="127"/>
      <c r="AS458" s="83"/>
      <c r="AT458" s="83"/>
      <c r="AU458" s="83"/>
      <c r="AV458" s="130"/>
    </row>
    <row r="459" spans="28:48" ht="14">
      <c r="AB459" s="123"/>
      <c r="AC459" s="124"/>
      <c r="AD459" s="123"/>
      <c r="AE459" s="124"/>
      <c r="AF459" s="124"/>
      <c r="AG459" s="124"/>
      <c r="AH459" s="123"/>
      <c r="AI459" s="123"/>
      <c r="AJ459" s="123"/>
      <c r="AK459" s="123"/>
      <c r="AL459" s="123"/>
      <c r="AM459" s="123"/>
      <c r="AN459" s="123"/>
      <c r="AO459" s="125"/>
      <c r="AP459" s="126"/>
      <c r="AQ459" s="125"/>
      <c r="AR459" s="127"/>
      <c r="AS459" s="83"/>
      <c r="AT459" s="83"/>
      <c r="AU459" s="83"/>
      <c r="AV459" s="130"/>
    </row>
    <row r="460" spans="28:48" ht="14">
      <c r="AB460" s="123"/>
      <c r="AC460" s="124"/>
      <c r="AD460" s="123"/>
      <c r="AE460" s="124"/>
      <c r="AF460" s="124"/>
      <c r="AG460" s="124"/>
      <c r="AH460" s="123"/>
      <c r="AI460" s="123"/>
      <c r="AJ460" s="123"/>
      <c r="AK460" s="123"/>
      <c r="AL460" s="123"/>
      <c r="AM460" s="123"/>
      <c r="AN460" s="123"/>
      <c r="AO460" s="125"/>
      <c r="AP460" s="126"/>
      <c r="AQ460" s="125"/>
      <c r="AR460" s="127"/>
      <c r="AS460" s="83"/>
      <c r="AT460" s="83"/>
      <c r="AU460" s="83"/>
      <c r="AV460" s="130"/>
    </row>
    <row r="461" spans="28:48" ht="14">
      <c r="AB461" s="123"/>
      <c r="AC461" s="124"/>
      <c r="AD461" s="123"/>
      <c r="AE461" s="124"/>
      <c r="AF461" s="124"/>
      <c r="AG461" s="124"/>
      <c r="AH461" s="123"/>
      <c r="AI461" s="123"/>
      <c r="AJ461" s="123"/>
      <c r="AK461" s="123"/>
      <c r="AL461" s="123"/>
      <c r="AM461" s="123"/>
      <c r="AN461" s="123"/>
      <c r="AO461" s="125"/>
      <c r="AP461" s="126"/>
      <c r="AQ461" s="125"/>
      <c r="AR461" s="127"/>
      <c r="AS461" s="83"/>
      <c r="AT461" s="83"/>
      <c r="AU461" s="83"/>
      <c r="AV461" s="130"/>
    </row>
    <row r="462" spans="28:48" ht="14">
      <c r="AB462" s="123"/>
      <c r="AC462" s="124"/>
      <c r="AD462" s="123"/>
      <c r="AE462" s="124"/>
      <c r="AF462" s="124"/>
      <c r="AG462" s="124"/>
      <c r="AH462" s="123"/>
      <c r="AI462" s="123"/>
      <c r="AJ462" s="123"/>
      <c r="AK462" s="123"/>
      <c r="AL462" s="123"/>
      <c r="AM462" s="123"/>
      <c r="AN462" s="123"/>
      <c r="AO462" s="125"/>
      <c r="AP462" s="126"/>
      <c r="AQ462" s="125"/>
      <c r="AR462" s="127"/>
      <c r="AS462" s="83"/>
      <c r="AT462" s="83"/>
      <c r="AU462" s="83"/>
      <c r="AV462" s="130"/>
    </row>
    <row r="463" spans="28:48" ht="14">
      <c r="AB463" s="123"/>
      <c r="AC463" s="124"/>
      <c r="AD463" s="123"/>
      <c r="AE463" s="124"/>
      <c r="AF463" s="124"/>
      <c r="AG463" s="124"/>
      <c r="AH463" s="123"/>
      <c r="AI463" s="123"/>
      <c r="AJ463" s="123"/>
      <c r="AK463" s="123"/>
      <c r="AL463" s="123"/>
      <c r="AM463" s="123"/>
      <c r="AN463" s="123"/>
      <c r="AO463" s="125"/>
      <c r="AP463" s="126"/>
      <c r="AQ463" s="125"/>
      <c r="AR463" s="127"/>
      <c r="AS463" s="83"/>
      <c r="AT463" s="83"/>
      <c r="AU463" s="83"/>
      <c r="AV463" s="130"/>
    </row>
    <row r="464" spans="28:48" ht="14">
      <c r="AB464" s="123"/>
      <c r="AC464" s="124"/>
      <c r="AD464" s="123"/>
      <c r="AE464" s="124"/>
      <c r="AF464" s="124"/>
      <c r="AG464" s="124"/>
      <c r="AH464" s="123"/>
      <c r="AI464" s="123"/>
      <c r="AJ464" s="123"/>
      <c r="AK464" s="123"/>
      <c r="AL464" s="123"/>
      <c r="AM464" s="123"/>
      <c r="AN464" s="123"/>
      <c r="AO464" s="125"/>
      <c r="AP464" s="126"/>
      <c r="AQ464" s="125"/>
      <c r="AR464" s="127"/>
      <c r="AS464" s="83"/>
      <c r="AT464" s="83"/>
      <c r="AU464" s="83"/>
      <c r="AV464" s="130"/>
    </row>
    <row r="465" spans="28:48" ht="14">
      <c r="AB465" s="123"/>
      <c r="AC465" s="124"/>
      <c r="AD465" s="123"/>
      <c r="AE465" s="124"/>
      <c r="AF465" s="124"/>
      <c r="AG465" s="124"/>
      <c r="AH465" s="123"/>
      <c r="AI465" s="123"/>
      <c r="AJ465" s="123"/>
      <c r="AK465" s="123"/>
      <c r="AL465" s="123"/>
      <c r="AM465" s="123"/>
      <c r="AN465" s="123"/>
      <c r="AO465" s="125"/>
      <c r="AP465" s="126"/>
      <c r="AQ465" s="125"/>
      <c r="AR465" s="127"/>
      <c r="AS465" s="83"/>
      <c r="AT465" s="83"/>
      <c r="AU465" s="83"/>
      <c r="AV465" s="130"/>
    </row>
    <row r="466" spans="28:48" ht="14">
      <c r="AB466" s="123"/>
      <c r="AC466" s="124"/>
      <c r="AD466" s="123"/>
      <c r="AE466" s="124"/>
      <c r="AF466" s="124"/>
      <c r="AG466" s="124"/>
      <c r="AH466" s="123"/>
      <c r="AI466" s="123"/>
      <c r="AJ466" s="123"/>
      <c r="AK466" s="123"/>
      <c r="AL466" s="123"/>
      <c r="AM466" s="123"/>
      <c r="AN466" s="123"/>
      <c r="AO466" s="125"/>
      <c r="AP466" s="126"/>
      <c r="AQ466" s="125"/>
      <c r="AR466" s="127"/>
      <c r="AS466" s="83"/>
      <c r="AT466" s="83"/>
      <c r="AU466" s="83"/>
      <c r="AV466" s="130"/>
    </row>
    <row r="467" spans="28:48" ht="14">
      <c r="AB467" s="123"/>
      <c r="AC467" s="124"/>
      <c r="AD467" s="123"/>
      <c r="AE467" s="124"/>
      <c r="AF467" s="124"/>
      <c r="AG467" s="124"/>
      <c r="AH467" s="123"/>
      <c r="AI467" s="123"/>
      <c r="AJ467" s="123"/>
      <c r="AK467" s="123"/>
      <c r="AL467" s="123"/>
      <c r="AM467" s="123"/>
      <c r="AN467" s="123"/>
      <c r="AO467" s="125"/>
      <c r="AP467" s="126"/>
      <c r="AQ467" s="125"/>
      <c r="AR467" s="127"/>
      <c r="AS467" s="83"/>
      <c r="AT467" s="83"/>
      <c r="AU467" s="83"/>
      <c r="AV467" s="130"/>
    </row>
    <row r="468" spans="28:48" ht="14">
      <c r="AB468" s="123"/>
      <c r="AC468" s="124"/>
      <c r="AD468" s="123"/>
      <c r="AE468" s="124"/>
      <c r="AF468" s="124"/>
      <c r="AG468" s="124"/>
      <c r="AH468" s="123"/>
      <c r="AI468" s="123"/>
      <c r="AJ468" s="123"/>
      <c r="AK468" s="123"/>
      <c r="AL468" s="123"/>
      <c r="AM468" s="123"/>
      <c r="AN468" s="123"/>
      <c r="AO468" s="125"/>
      <c r="AP468" s="126"/>
      <c r="AQ468" s="125"/>
      <c r="AR468" s="127"/>
      <c r="AS468" s="83"/>
      <c r="AT468" s="83"/>
      <c r="AU468" s="83"/>
      <c r="AV468" s="130"/>
    </row>
    <row r="469" spans="28:48" ht="14">
      <c r="AB469" s="123"/>
      <c r="AC469" s="124"/>
      <c r="AD469" s="123"/>
      <c r="AE469" s="124"/>
      <c r="AF469" s="124"/>
      <c r="AG469" s="124"/>
      <c r="AH469" s="123"/>
      <c r="AI469" s="123"/>
      <c r="AJ469" s="123"/>
      <c r="AK469" s="123"/>
      <c r="AL469" s="123"/>
      <c r="AM469" s="123"/>
      <c r="AN469" s="123"/>
      <c r="AO469" s="125"/>
      <c r="AP469" s="126"/>
      <c r="AQ469" s="125"/>
      <c r="AR469" s="127"/>
      <c r="AS469" s="83"/>
      <c r="AT469" s="83"/>
      <c r="AU469" s="83"/>
      <c r="AV469" s="130"/>
    </row>
    <row r="470" spans="28:48" ht="14">
      <c r="AB470" s="123"/>
      <c r="AC470" s="124"/>
      <c r="AD470" s="123"/>
      <c r="AE470" s="124"/>
      <c r="AF470" s="124"/>
      <c r="AG470" s="124"/>
      <c r="AH470" s="123"/>
      <c r="AI470" s="123"/>
      <c r="AJ470" s="123"/>
      <c r="AK470" s="123"/>
      <c r="AL470" s="123"/>
      <c r="AM470" s="123"/>
      <c r="AN470" s="123"/>
      <c r="AO470" s="125"/>
      <c r="AP470" s="126"/>
      <c r="AQ470" s="125"/>
      <c r="AR470" s="127"/>
      <c r="AS470" s="83"/>
      <c r="AT470" s="83"/>
      <c r="AU470" s="83"/>
      <c r="AV470" s="130"/>
    </row>
    <row r="471" spans="28:48" ht="14">
      <c r="AB471" s="123"/>
      <c r="AC471" s="124"/>
      <c r="AD471" s="123"/>
      <c r="AE471" s="124"/>
      <c r="AF471" s="124"/>
      <c r="AG471" s="124"/>
      <c r="AH471" s="123"/>
      <c r="AI471" s="123"/>
      <c r="AJ471" s="123"/>
      <c r="AK471" s="123"/>
      <c r="AL471" s="123"/>
      <c r="AM471" s="123"/>
      <c r="AN471" s="123"/>
      <c r="AO471" s="125"/>
      <c r="AP471" s="126"/>
      <c r="AQ471" s="125"/>
      <c r="AR471" s="127"/>
      <c r="AS471" s="83"/>
      <c r="AT471" s="83"/>
      <c r="AU471" s="83"/>
      <c r="AV471" s="130"/>
    </row>
    <row r="472" spans="28:48" ht="14">
      <c r="AB472" s="123"/>
      <c r="AC472" s="124"/>
      <c r="AD472" s="123"/>
      <c r="AE472" s="124"/>
      <c r="AF472" s="124"/>
      <c r="AG472" s="124"/>
      <c r="AH472" s="123"/>
      <c r="AI472" s="123"/>
      <c r="AJ472" s="123"/>
      <c r="AK472" s="123"/>
      <c r="AL472" s="123"/>
      <c r="AM472" s="123"/>
      <c r="AN472" s="123"/>
      <c r="AO472" s="125"/>
      <c r="AP472" s="126"/>
      <c r="AQ472" s="125"/>
      <c r="AR472" s="127"/>
      <c r="AS472" s="83"/>
      <c r="AT472" s="83"/>
      <c r="AU472" s="83"/>
      <c r="AV472" s="130"/>
    </row>
    <row r="473" spans="28:48" ht="14">
      <c r="AB473" s="123"/>
      <c r="AC473" s="124"/>
      <c r="AD473" s="123"/>
      <c r="AE473" s="124"/>
      <c r="AF473" s="124"/>
      <c r="AG473" s="124"/>
      <c r="AH473" s="123"/>
      <c r="AI473" s="123"/>
      <c r="AJ473" s="123"/>
      <c r="AK473" s="123"/>
      <c r="AL473" s="123"/>
      <c r="AM473" s="123"/>
      <c r="AN473" s="123"/>
      <c r="AO473" s="125"/>
      <c r="AP473" s="126"/>
      <c r="AQ473" s="125"/>
      <c r="AR473" s="127"/>
      <c r="AS473" s="83"/>
      <c r="AT473" s="83"/>
      <c r="AU473" s="83"/>
      <c r="AV473" s="130"/>
    </row>
    <row r="474" spans="28:48" ht="14">
      <c r="AB474" s="123"/>
      <c r="AC474" s="124"/>
      <c r="AD474" s="123"/>
      <c r="AE474" s="124"/>
      <c r="AF474" s="124"/>
      <c r="AG474" s="124"/>
      <c r="AH474" s="123"/>
      <c r="AI474" s="123"/>
      <c r="AJ474" s="123"/>
      <c r="AK474" s="123"/>
      <c r="AL474" s="123"/>
      <c r="AM474" s="123"/>
      <c r="AN474" s="123"/>
      <c r="AO474" s="125"/>
      <c r="AP474" s="126"/>
      <c r="AQ474" s="125"/>
      <c r="AR474" s="127"/>
      <c r="AS474" s="83"/>
      <c r="AT474" s="83"/>
      <c r="AU474" s="83"/>
      <c r="AV474" s="130"/>
    </row>
    <row r="475" spans="28:48" ht="14">
      <c r="AB475" s="123"/>
      <c r="AC475" s="124"/>
      <c r="AD475" s="123"/>
      <c r="AE475" s="124"/>
      <c r="AF475" s="124"/>
      <c r="AG475" s="124"/>
      <c r="AH475" s="123"/>
      <c r="AI475" s="123"/>
      <c r="AJ475" s="123"/>
      <c r="AK475" s="123"/>
      <c r="AL475" s="123"/>
      <c r="AM475" s="123"/>
      <c r="AN475" s="123"/>
      <c r="AO475" s="125"/>
      <c r="AP475" s="126"/>
      <c r="AQ475" s="125"/>
      <c r="AR475" s="127"/>
      <c r="AS475" s="83"/>
      <c r="AT475" s="83"/>
      <c r="AU475" s="83"/>
      <c r="AV475" s="130"/>
    </row>
    <row r="476" spans="28:48" ht="14">
      <c r="AB476" s="123"/>
      <c r="AC476" s="124"/>
      <c r="AD476" s="123"/>
      <c r="AE476" s="124"/>
      <c r="AF476" s="124"/>
      <c r="AG476" s="124"/>
      <c r="AH476" s="123"/>
      <c r="AI476" s="123"/>
      <c r="AJ476" s="123"/>
      <c r="AK476" s="123"/>
      <c r="AL476" s="123"/>
      <c r="AM476" s="123"/>
      <c r="AN476" s="123"/>
      <c r="AO476" s="125"/>
      <c r="AP476" s="126"/>
      <c r="AQ476" s="125"/>
      <c r="AR476" s="127"/>
      <c r="AS476" s="83"/>
      <c r="AT476" s="83"/>
      <c r="AU476" s="83"/>
      <c r="AV476" s="130"/>
    </row>
    <row r="477" spans="28:48" ht="14">
      <c r="AB477" s="123"/>
      <c r="AC477" s="124"/>
      <c r="AD477" s="123"/>
      <c r="AE477" s="124"/>
      <c r="AF477" s="124"/>
      <c r="AG477" s="124"/>
      <c r="AH477" s="123"/>
      <c r="AI477" s="123"/>
      <c r="AJ477" s="123"/>
      <c r="AK477" s="123"/>
      <c r="AL477" s="123"/>
      <c r="AM477" s="123"/>
      <c r="AN477" s="123"/>
      <c r="AO477" s="125"/>
      <c r="AP477" s="126"/>
      <c r="AQ477" s="125"/>
      <c r="AR477" s="127"/>
      <c r="AS477" s="83"/>
      <c r="AT477" s="83"/>
      <c r="AU477" s="83"/>
      <c r="AV477" s="130"/>
    </row>
    <row r="478" spans="28:48" ht="14">
      <c r="AB478" s="123"/>
      <c r="AC478" s="124"/>
      <c r="AD478" s="123"/>
      <c r="AE478" s="124"/>
      <c r="AF478" s="124"/>
      <c r="AG478" s="124"/>
      <c r="AH478" s="123"/>
      <c r="AI478" s="123"/>
      <c r="AJ478" s="123"/>
      <c r="AK478" s="123"/>
      <c r="AL478" s="123"/>
      <c r="AM478" s="123"/>
      <c r="AN478" s="123"/>
      <c r="AO478" s="125"/>
      <c r="AP478" s="126"/>
      <c r="AQ478" s="125"/>
      <c r="AR478" s="127"/>
      <c r="AS478" s="83"/>
      <c r="AT478" s="83"/>
      <c r="AU478" s="83"/>
      <c r="AV478" s="130"/>
    </row>
    <row r="479" spans="28:48" ht="14">
      <c r="AB479" s="123"/>
      <c r="AC479" s="124"/>
      <c r="AD479" s="123"/>
      <c r="AE479" s="124"/>
      <c r="AF479" s="124"/>
      <c r="AG479" s="124"/>
      <c r="AH479" s="123"/>
      <c r="AI479" s="123"/>
      <c r="AJ479" s="123"/>
      <c r="AK479" s="123"/>
      <c r="AL479" s="123"/>
      <c r="AM479" s="123"/>
      <c r="AN479" s="123"/>
      <c r="AO479" s="125"/>
      <c r="AP479" s="126"/>
      <c r="AQ479" s="125"/>
      <c r="AR479" s="127"/>
      <c r="AS479" s="83"/>
      <c r="AT479" s="83"/>
      <c r="AU479" s="83"/>
      <c r="AV479" s="130"/>
    </row>
    <row r="480" spans="28:48" ht="14">
      <c r="AB480" s="123"/>
      <c r="AC480" s="124"/>
      <c r="AD480" s="123"/>
      <c r="AE480" s="124"/>
      <c r="AF480" s="124"/>
      <c r="AG480" s="124"/>
      <c r="AH480" s="123"/>
      <c r="AI480" s="123"/>
      <c r="AJ480" s="123"/>
      <c r="AK480" s="123"/>
      <c r="AL480" s="123"/>
      <c r="AM480" s="123"/>
      <c r="AN480" s="123"/>
      <c r="AO480" s="125"/>
      <c r="AP480" s="126"/>
      <c r="AQ480" s="125"/>
      <c r="AR480" s="127"/>
      <c r="AS480" s="83"/>
      <c r="AT480" s="83"/>
      <c r="AU480" s="83"/>
      <c r="AV480" s="130"/>
    </row>
    <row r="481" spans="28:48" ht="14">
      <c r="AB481" s="123"/>
      <c r="AC481" s="124"/>
      <c r="AD481" s="123"/>
      <c r="AE481" s="124"/>
      <c r="AF481" s="124"/>
      <c r="AG481" s="124"/>
      <c r="AH481" s="123"/>
      <c r="AI481" s="123"/>
      <c r="AJ481" s="123"/>
      <c r="AK481" s="123"/>
      <c r="AL481" s="123"/>
      <c r="AM481" s="123"/>
      <c r="AN481" s="123"/>
      <c r="AO481" s="125"/>
      <c r="AP481" s="126"/>
      <c r="AQ481" s="125"/>
      <c r="AR481" s="127"/>
      <c r="AS481" s="83"/>
      <c r="AT481" s="83"/>
      <c r="AU481" s="83"/>
      <c r="AV481" s="130"/>
    </row>
    <row r="482" spans="28:48" ht="14">
      <c r="AB482" s="123"/>
      <c r="AC482" s="124"/>
      <c r="AD482" s="123"/>
      <c r="AE482" s="124"/>
      <c r="AF482" s="124"/>
      <c r="AG482" s="124"/>
      <c r="AH482" s="123"/>
      <c r="AI482" s="123"/>
      <c r="AJ482" s="123"/>
      <c r="AK482" s="123"/>
      <c r="AL482" s="123"/>
      <c r="AM482" s="123"/>
      <c r="AN482" s="123"/>
      <c r="AO482" s="125"/>
      <c r="AP482" s="126"/>
      <c r="AQ482" s="125"/>
      <c r="AR482" s="127"/>
      <c r="AS482" s="83"/>
      <c r="AT482" s="83"/>
      <c r="AU482" s="83"/>
      <c r="AV482" s="130"/>
    </row>
    <row r="483" spans="28:48" ht="14">
      <c r="AB483" s="123"/>
      <c r="AC483" s="124"/>
      <c r="AD483" s="123"/>
      <c r="AE483" s="124"/>
      <c r="AF483" s="124"/>
      <c r="AG483" s="124"/>
      <c r="AH483" s="123"/>
      <c r="AI483" s="123"/>
      <c r="AJ483" s="123"/>
      <c r="AK483" s="123"/>
      <c r="AL483" s="123"/>
      <c r="AM483" s="123"/>
      <c r="AN483" s="123"/>
      <c r="AO483" s="125"/>
      <c r="AP483" s="126"/>
      <c r="AQ483" s="125"/>
      <c r="AR483" s="127"/>
      <c r="AS483" s="83"/>
      <c r="AT483" s="83"/>
      <c r="AU483" s="83"/>
      <c r="AV483" s="130"/>
    </row>
    <row r="484" spans="28:48" ht="14">
      <c r="AB484" s="123"/>
      <c r="AC484" s="124"/>
      <c r="AD484" s="123"/>
      <c r="AE484" s="124"/>
      <c r="AF484" s="124"/>
      <c r="AG484" s="124"/>
      <c r="AH484" s="123"/>
      <c r="AI484" s="123"/>
      <c r="AJ484" s="123"/>
      <c r="AK484" s="123"/>
      <c r="AL484" s="123"/>
      <c r="AM484" s="123"/>
      <c r="AN484" s="123"/>
      <c r="AO484" s="125"/>
      <c r="AP484" s="126"/>
      <c r="AQ484" s="125"/>
      <c r="AR484" s="127"/>
      <c r="AS484" s="83"/>
      <c r="AT484" s="83"/>
      <c r="AU484" s="83"/>
      <c r="AV484" s="130"/>
    </row>
    <row r="485" spans="28:48" ht="14">
      <c r="AB485" s="123"/>
      <c r="AC485" s="124"/>
      <c r="AD485" s="123"/>
      <c r="AE485" s="124"/>
      <c r="AF485" s="124"/>
      <c r="AG485" s="124"/>
      <c r="AH485" s="123"/>
      <c r="AI485" s="123"/>
      <c r="AJ485" s="123"/>
      <c r="AK485" s="123"/>
      <c r="AL485" s="123"/>
      <c r="AM485" s="123"/>
      <c r="AN485" s="123"/>
      <c r="AO485" s="125"/>
      <c r="AP485" s="126"/>
      <c r="AQ485" s="125"/>
      <c r="AR485" s="127"/>
      <c r="AS485" s="83"/>
      <c r="AT485" s="83"/>
      <c r="AU485" s="83"/>
      <c r="AV485" s="130"/>
    </row>
    <row r="486" spans="28:48" ht="14">
      <c r="AB486" s="123"/>
      <c r="AC486" s="124"/>
      <c r="AD486" s="123"/>
      <c r="AE486" s="124"/>
      <c r="AF486" s="124"/>
      <c r="AG486" s="124"/>
      <c r="AH486" s="123"/>
      <c r="AI486" s="123"/>
      <c r="AJ486" s="123"/>
      <c r="AK486" s="123"/>
      <c r="AL486" s="123"/>
      <c r="AM486" s="123"/>
      <c r="AN486" s="123"/>
      <c r="AO486" s="125"/>
      <c r="AP486" s="126"/>
      <c r="AQ486" s="125"/>
      <c r="AR486" s="127"/>
      <c r="AS486" s="83"/>
      <c r="AT486" s="83"/>
      <c r="AU486" s="83"/>
      <c r="AV486" s="130"/>
    </row>
    <row r="487" spans="28:48" ht="14">
      <c r="AB487" s="123"/>
      <c r="AC487" s="124"/>
      <c r="AD487" s="123"/>
      <c r="AE487" s="124"/>
      <c r="AF487" s="124"/>
      <c r="AG487" s="124"/>
      <c r="AH487" s="123"/>
      <c r="AI487" s="123"/>
      <c r="AJ487" s="123"/>
      <c r="AK487" s="123"/>
      <c r="AL487" s="123"/>
      <c r="AM487" s="123"/>
      <c r="AN487" s="123"/>
      <c r="AO487" s="125"/>
      <c r="AP487" s="126"/>
      <c r="AQ487" s="125"/>
      <c r="AR487" s="127"/>
      <c r="AS487" s="83"/>
      <c r="AT487" s="83"/>
      <c r="AU487" s="83"/>
      <c r="AV487" s="130"/>
    </row>
    <row r="488" spans="28:48" ht="14">
      <c r="AB488" s="123"/>
      <c r="AC488" s="124"/>
      <c r="AD488" s="123"/>
      <c r="AE488" s="124"/>
      <c r="AF488" s="124"/>
      <c r="AG488" s="124"/>
      <c r="AH488" s="123"/>
      <c r="AI488" s="123"/>
      <c r="AJ488" s="123"/>
      <c r="AK488" s="123"/>
      <c r="AL488" s="123"/>
      <c r="AM488" s="123"/>
      <c r="AN488" s="123"/>
      <c r="AO488" s="125"/>
      <c r="AP488" s="126"/>
      <c r="AQ488" s="125"/>
      <c r="AR488" s="127"/>
      <c r="AS488" s="83"/>
      <c r="AT488" s="83"/>
      <c r="AU488" s="83"/>
      <c r="AV488" s="130"/>
    </row>
    <row r="489" spans="28:48" ht="14">
      <c r="AB489" s="123"/>
      <c r="AC489" s="124"/>
      <c r="AD489" s="123"/>
      <c r="AE489" s="124"/>
      <c r="AF489" s="124"/>
      <c r="AG489" s="124"/>
      <c r="AH489" s="123"/>
      <c r="AI489" s="123"/>
      <c r="AJ489" s="123"/>
      <c r="AK489" s="123"/>
      <c r="AL489" s="123"/>
      <c r="AM489" s="123"/>
      <c r="AN489" s="123"/>
      <c r="AO489" s="125"/>
      <c r="AP489" s="126"/>
      <c r="AQ489" s="125"/>
      <c r="AR489" s="127"/>
      <c r="AS489" s="83"/>
      <c r="AT489" s="83"/>
      <c r="AU489" s="83"/>
      <c r="AV489" s="130"/>
    </row>
    <row r="490" spans="28:48" ht="14">
      <c r="AB490" s="123"/>
      <c r="AC490" s="124"/>
      <c r="AD490" s="123"/>
      <c r="AE490" s="124"/>
      <c r="AF490" s="124"/>
      <c r="AG490" s="124"/>
      <c r="AH490" s="123"/>
      <c r="AI490" s="123"/>
      <c r="AJ490" s="123"/>
      <c r="AK490" s="123"/>
      <c r="AL490" s="123"/>
      <c r="AM490" s="123"/>
      <c r="AN490" s="123"/>
      <c r="AO490" s="125"/>
      <c r="AP490" s="126"/>
      <c r="AQ490" s="125"/>
      <c r="AR490" s="127"/>
      <c r="AS490" s="83"/>
      <c r="AT490" s="83"/>
      <c r="AU490" s="83"/>
      <c r="AV490" s="130"/>
    </row>
    <row r="491" spans="28:48" ht="14">
      <c r="AB491" s="123"/>
      <c r="AC491" s="124"/>
      <c r="AD491" s="123"/>
      <c r="AE491" s="124"/>
      <c r="AF491" s="124"/>
      <c r="AG491" s="124"/>
      <c r="AH491" s="123"/>
      <c r="AI491" s="123"/>
      <c r="AJ491" s="123"/>
      <c r="AK491" s="123"/>
      <c r="AL491" s="123"/>
      <c r="AM491" s="123"/>
      <c r="AN491" s="123"/>
      <c r="AO491" s="125"/>
      <c r="AP491" s="126"/>
      <c r="AQ491" s="125"/>
      <c r="AR491" s="127"/>
      <c r="AS491" s="83"/>
      <c r="AT491" s="83"/>
      <c r="AU491" s="83"/>
      <c r="AV491" s="130"/>
    </row>
    <row r="492" spans="28:48" ht="14">
      <c r="AB492" s="123"/>
      <c r="AC492" s="124"/>
      <c r="AD492" s="123"/>
      <c r="AE492" s="124"/>
      <c r="AF492" s="124"/>
      <c r="AG492" s="124"/>
      <c r="AH492" s="123"/>
      <c r="AI492" s="123"/>
      <c r="AJ492" s="123"/>
      <c r="AK492" s="123"/>
      <c r="AL492" s="123"/>
      <c r="AM492" s="123"/>
      <c r="AN492" s="123"/>
      <c r="AO492" s="125"/>
      <c r="AP492" s="126"/>
      <c r="AQ492" s="125"/>
      <c r="AR492" s="127"/>
      <c r="AS492" s="83"/>
      <c r="AT492" s="83"/>
      <c r="AU492" s="83"/>
      <c r="AV492" s="130"/>
    </row>
    <row r="493" spans="28:48" ht="14">
      <c r="AB493" s="123"/>
      <c r="AC493" s="124"/>
      <c r="AD493" s="123"/>
      <c r="AE493" s="124"/>
      <c r="AF493" s="124"/>
      <c r="AG493" s="124"/>
      <c r="AH493" s="123"/>
      <c r="AI493" s="123"/>
      <c r="AJ493" s="123"/>
      <c r="AK493" s="123"/>
      <c r="AL493" s="123"/>
      <c r="AM493" s="123"/>
      <c r="AN493" s="123"/>
      <c r="AO493" s="125"/>
      <c r="AP493" s="126"/>
      <c r="AQ493" s="125"/>
      <c r="AR493" s="127"/>
      <c r="AS493" s="83"/>
      <c r="AT493" s="83"/>
      <c r="AU493" s="83"/>
      <c r="AV493" s="130"/>
    </row>
    <row r="494" spans="28:48" ht="14">
      <c r="AB494" s="123"/>
      <c r="AC494" s="124"/>
      <c r="AD494" s="123"/>
      <c r="AE494" s="124"/>
      <c r="AF494" s="124"/>
      <c r="AG494" s="124"/>
      <c r="AH494" s="123"/>
      <c r="AI494" s="123"/>
      <c r="AJ494" s="123"/>
      <c r="AK494" s="123"/>
      <c r="AL494" s="123"/>
      <c r="AM494" s="123"/>
      <c r="AN494" s="123"/>
      <c r="AO494" s="125"/>
      <c r="AP494" s="126"/>
      <c r="AQ494" s="125"/>
      <c r="AR494" s="127"/>
      <c r="AS494" s="83"/>
      <c r="AT494" s="83"/>
      <c r="AU494" s="83"/>
      <c r="AV494" s="130"/>
    </row>
    <row r="495" spans="28:48" ht="14">
      <c r="AB495" s="123"/>
      <c r="AC495" s="124"/>
      <c r="AD495" s="123"/>
      <c r="AE495" s="124"/>
      <c r="AF495" s="124"/>
      <c r="AG495" s="124"/>
      <c r="AH495" s="123"/>
      <c r="AI495" s="123"/>
      <c r="AJ495" s="123"/>
      <c r="AK495" s="123"/>
      <c r="AL495" s="123"/>
      <c r="AM495" s="123"/>
      <c r="AN495" s="123"/>
      <c r="AO495" s="125"/>
      <c r="AP495" s="126"/>
      <c r="AQ495" s="125"/>
      <c r="AR495" s="127"/>
      <c r="AS495" s="83"/>
      <c r="AT495" s="83"/>
      <c r="AU495" s="83"/>
      <c r="AV495" s="130"/>
    </row>
    <row r="496" spans="28:48" ht="14">
      <c r="AB496" s="123"/>
      <c r="AC496" s="124"/>
      <c r="AD496" s="123"/>
      <c r="AE496" s="124"/>
      <c r="AF496" s="124"/>
      <c r="AG496" s="124"/>
      <c r="AH496" s="123"/>
      <c r="AI496" s="123"/>
      <c r="AJ496" s="123"/>
      <c r="AK496" s="123"/>
      <c r="AL496" s="123"/>
      <c r="AM496" s="123"/>
      <c r="AN496" s="123"/>
      <c r="AO496" s="125"/>
      <c r="AP496" s="126"/>
      <c r="AQ496" s="125"/>
      <c r="AR496" s="127"/>
      <c r="AS496" s="83"/>
      <c r="AT496" s="83"/>
      <c r="AU496" s="83"/>
      <c r="AV496" s="130"/>
    </row>
    <row r="497" spans="28:48" ht="14">
      <c r="AB497" s="123"/>
      <c r="AC497" s="124"/>
      <c r="AD497" s="123"/>
      <c r="AE497" s="124"/>
      <c r="AF497" s="124"/>
      <c r="AG497" s="124"/>
      <c r="AH497" s="123"/>
      <c r="AI497" s="123"/>
      <c r="AJ497" s="123"/>
      <c r="AK497" s="123"/>
      <c r="AL497" s="123"/>
      <c r="AM497" s="123"/>
      <c r="AN497" s="123"/>
      <c r="AO497" s="125"/>
      <c r="AP497" s="126"/>
      <c r="AQ497" s="125"/>
      <c r="AR497" s="127"/>
      <c r="AS497" s="83"/>
      <c r="AT497" s="83"/>
      <c r="AU497" s="83"/>
      <c r="AV497" s="130"/>
    </row>
    <row r="498" spans="28:48" ht="14">
      <c r="AB498" s="123"/>
      <c r="AC498" s="124"/>
      <c r="AD498" s="123"/>
      <c r="AE498" s="124"/>
      <c r="AF498" s="124"/>
      <c r="AG498" s="124"/>
      <c r="AH498" s="123"/>
      <c r="AI498" s="123"/>
      <c r="AJ498" s="123"/>
      <c r="AK498" s="123"/>
      <c r="AL498" s="123"/>
      <c r="AM498" s="123"/>
      <c r="AN498" s="123"/>
      <c r="AO498" s="125"/>
      <c r="AP498" s="126"/>
      <c r="AQ498" s="125"/>
      <c r="AR498" s="127"/>
      <c r="AS498" s="83"/>
      <c r="AT498" s="83"/>
      <c r="AU498" s="83"/>
      <c r="AV498" s="130"/>
    </row>
    <row r="499" spans="28:48" ht="14">
      <c r="AB499" s="123"/>
      <c r="AC499" s="124"/>
      <c r="AD499" s="123"/>
      <c r="AE499" s="124"/>
      <c r="AF499" s="124"/>
      <c r="AG499" s="124"/>
      <c r="AH499" s="123"/>
      <c r="AI499" s="123"/>
      <c r="AJ499" s="123"/>
      <c r="AK499" s="123"/>
      <c r="AL499" s="123"/>
      <c r="AM499" s="123"/>
      <c r="AN499" s="123"/>
      <c r="AO499" s="125"/>
      <c r="AP499" s="126"/>
      <c r="AQ499" s="125"/>
      <c r="AR499" s="127"/>
      <c r="AS499" s="83"/>
      <c r="AT499" s="83"/>
      <c r="AU499" s="83"/>
      <c r="AV499" s="130"/>
    </row>
    <row r="500" spans="28:48" ht="14">
      <c r="AB500" s="123"/>
      <c r="AC500" s="124"/>
      <c r="AD500" s="123"/>
      <c r="AE500" s="124"/>
      <c r="AF500" s="124"/>
      <c r="AG500" s="124"/>
      <c r="AH500" s="123"/>
      <c r="AI500" s="123"/>
      <c r="AJ500" s="123"/>
      <c r="AK500" s="123"/>
      <c r="AL500" s="123"/>
      <c r="AM500" s="123"/>
      <c r="AN500" s="123"/>
      <c r="AO500" s="125"/>
      <c r="AP500" s="126"/>
      <c r="AQ500" s="125"/>
      <c r="AR500" s="127"/>
      <c r="AS500" s="83"/>
      <c r="AT500" s="83"/>
      <c r="AU500" s="83"/>
      <c r="AV500" s="130"/>
    </row>
    <row r="501" spans="28:48" ht="14">
      <c r="AB501" s="123"/>
      <c r="AC501" s="124"/>
      <c r="AD501" s="123"/>
      <c r="AE501" s="124"/>
      <c r="AF501" s="124"/>
      <c r="AG501" s="124"/>
      <c r="AH501" s="123"/>
      <c r="AI501" s="123"/>
      <c r="AJ501" s="123"/>
      <c r="AK501" s="123"/>
      <c r="AL501" s="123"/>
      <c r="AM501" s="123"/>
      <c r="AN501" s="123"/>
      <c r="AO501" s="125"/>
      <c r="AP501" s="126"/>
      <c r="AQ501" s="125"/>
      <c r="AR501" s="127"/>
      <c r="AS501" s="83"/>
      <c r="AT501" s="83"/>
      <c r="AU501" s="83"/>
      <c r="AV501" s="130"/>
    </row>
    <row r="502" spans="28:48" ht="14">
      <c r="AB502" s="123"/>
      <c r="AC502" s="124"/>
      <c r="AD502" s="123"/>
      <c r="AE502" s="124"/>
      <c r="AF502" s="124"/>
      <c r="AG502" s="124"/>
      <c r="AH502" s="123"/>
      <c r="AI502" s="123"/>
      <c r="AJ502" s="123"/>
      <c r="AK502" s="123"/>
      <c r="AL502" s="123"/>
      <c r="AM502" s="123"/>
      <c r="AN502" s="123"/>
      <c r="AO502" s="125"/>
      <c r="AP502" s="126"/>
      <c r="AQ502" s="125"/>
      <c r="AR502" s="127"/>
      <c r="AS502" s="83"/>
      <c r="AT502" s="83"/>
      <c r="AU502" s="83"/>
      <c r="AV502" s="130"/>
    </row>
    <row r="503" spans="28:48" ht="14">
      <c r="AB503" s="123"/>
      <c r="AC503" s="124"/>
      <c r="AD503" s="123"/>
      <c r="AE503" s="124"/>
      <c r="AF503" s="124"/>
      <c r="AG503" s="124"/>
      <c r="AH503" s="123"/>
      <c r="AI503" s="123"/>
      <c r="AJ503" s="123"/>
      <c r="AK503" s="123"/>
      <c r="AL503" s="123"/>
      <c r="AM503" s="123"/>
      <c r="AN503" s="123"/>
      <c r="AO503" s="125"/>
      <c r="AP503" s="126"/>
      <c r="AQ503" s="125"/>
      <c r="AR503" s="127"/>
      <c r="AS503" s="83"/>
      <c r="AT503" s="83"/>
      <c r="AU503" s="83"/>
      <c r="AV503" s="130"/>
    </row>
    <row r="504" spans="28:48" ht="14">
      <c r="AB504" s="123"/>
      <c r="AC504" s="124"/>
      <c r="AD504" s="123"/>
      <c r="AE504" s="124"/>
      <c r="AF504" s="124"/>
      <c r="AG504" s="124"/>
      <c r="AH504" s="123"/>
      <c r="AI504" s="123"/>
      <c r="AJ504" s="123"/>
      <c r="AK504" s="123"/>
      <c r="AL504" s="123"/>
      <c r="AM504" s="123"/>
      <c r="AN504" s="123"/>
      <c r="AO504" s="125"/>
      <c r="AP504" s="126"/>
      <c r="AQ504" s="125"/>
      <c r="AR504" s="127"/>
      <c r="AS504" s="83"/>
      <c r="AT504" s="83"/>
      <c r="AU504" s="83"/>
      <c r="AV504" s="130"/>
    </row>
    <row r="505" spans="28:48" ht="14">
      <c r="AB505" s="123"/>
      <c r="AC505" s="124"/>
      <c r="AD505" s="123"/>
      <c r="AE505" s="124"/>
      <c r="AF505" s="124"/>
      <c r="AG505" s="124"/>
      <c r="AH505" s="123"/>
      <c r="AI505" s="123"/>
      <c r="AJ505" s="123"/>
      <c r="AK505" s="123"/>
      <c r="AL505" s="123"/>
      <c r="AM505" s="123"/>
      <c r="AN505" s="123"/>
      <c r="AO505" s="125"/>
      <c r="AP505" s="126"/>
      <c r="AQ505" s="125"/>
      <c r="AR505" s="127"/>
      <c r="AS505" s="83"/>
      <c r="AT505" s="83"/>
      <c r="AU505" s="83"/>
      <c r="AV505" s="130"/>
    </row>
    <row r="506" spans="28:48" ht="14">
      <c r="AB506" s="123"/>
      <c r="AC506" s="124"/>
      <c r="AD506" s="123"/>
      <c r="AE506" s="124"/>
      <c r="AF506" s="124"/>
      <c r="AG506" s="124"/>
      <c r="AH506" s="123"/>
      <c r="AI506" s="123"/>
      <c r="AJ506" s="123"/>
      <c r="AK506" s="123"/>
      <c r="AL506" s="123"/>
      <c r="AM506" s="123"/>
      <c r="AN506" s="123"/>
      <c r="AO506" s="125"/>
      <c r="AP506" s="126"/>
      <c r="AQ506" s="125"/>
      <c r="AR506" s="127"/>
      <c r="AS506" s="83"/>
      <c r="AT506" s="83"/>
      <c r="AU506" s="83"/>
      <c r="AV506" s="130"/>
    </row>
    <row r="507" spans="28:48" ht="14">
      <c r="AB507" s="123"/>
      <c r="AC507" s="124"/>
      <c r="AD507" s="123"/>
      <c r="AE507" s="124"/>
      <c r="AF507" s="124"/>
      <c r="AG507" s="124"/>
      <c r="AH507" s="123"/>
      <c r="AI507" s="123"/>
      <c r="AJ507" s="123"/>
      <c r="AK507" s="123"/>
      <c r="AL507" s="123"/>
      <c r="AM507" s="123"/>
      <c r="AN507" s="123"/>
      <c r="AO507" s="125"/>
      <c r="AP507" s="126"/>
      <c r="AQ507" s="125"/>
      <c r="AR507" s="127"/>
      <c r="AS507" s="83"/>
      <c r="AT507" s="83"/>
      <c r="AU507" s="83"/>
      <c r="AV507" s="130"/>
    </row>
    <row r="508" spans="28:48" ht="14">
      <c r="AB508" s="123"/>
      <c r="AC508" s="124"/>
      <c r="AD508" s="123"/>
      <c r="AE508" s="124"/>
      <c r="AF508" s="124"/>
      <c r="AG508" s="124"/>
      <c r="AH508" s="123"/>
      <c r="AI508" s="123"/>
      <c r="AJ508" s="123"/>
      <c r="AK508" s="123"/>
      <c r="AL508" s="123"/>
      <c r="AM508" s="123"/>
      <c r="AN508" s="123"/>
      <c r="AO508" s="125"/>
      <c r="AP508" s="126"/>
      <c r="AQ508" s="125"/>
      <c r="AR508" s="127"/>
      <c r="AS508" s="83"/>
      <c r="AT508" s="83"/>
      <c r="AU508" s="83"/>
      <c r="AV508" s="130"/>
    </row>
    <row r="509" spans="28:48" ht="14">
      <c r="AB509" s="123"/>
      <c r="AC509" s="124"/>
      <c r="AD509" s="123"/>
      <c r="AE509" s="124"/>
      <c r="AF509" s="124"/>
      <c r="AG509" s="124"/>
      <c r="AH509" s="123"/>
      <c r="AI509" s="123"/>
      <c r="AJ509" s="123"/>
      <c r="AK509" s="123"/>
      <c r="AL509" s="123"/>
      <c r="AM509" s="123"/>
      <c r="AN509" s="123"/>
      <c r="AO509" s="125"/>
      <c r="AP509" s="126"/>
      <c r="AQ509" s="125"/>
      <c r="AR509" s="127"/>
      <c r="AS509" s="83"/>
      <c r="AT509" s="83"/>
      <c r="AU509" s="83"/>
      <c r="AV509" s="130"/>
    </row>
    <row r="510" spans="28:48" ht="14">
      <c r="AB510" s="123"/>
      <c r="AC510" s="124"/>
      <c r="AD510" s="123"/>
      <c r="AE510" s="124"/>
      <c r="AF510" s="124"/>
      <c r="AG510" s="124"/>
      <c r="AH510" s="123"/>
      <c r="AI510" s="123"/>
      <c r="AJ510" s="123"/>
      <c r="AK510" s="123"/>
      <c r="AL510" s="123"/>
      <c r="AM510" s="123"/>
      <c r="AN510" s="123"/>
      <c r="AO510" s="125"/>
      <c r="AP510" s="126"/>
      <c r="AQ510" s="125"/>
      <c r="AR510" s="127"/>
      <c r="AS510" s="83"/>
      <c r="AT510" s="83"/>
      <c r="AU510" s="83"/>
      <c r="AV510" s="130"/>
    </row>
    <row r="511" spans="28:48" ht="14">
      <c r="AB511" s="123"/>
      <c r="AC511" s="124"/>
      <c r="AD511" s="123"/>
      <c r="AE511" s="124"/>
      <c r="AF511" s="124"/>
      <c r="AG511" s="124"/>
      <c r="AH511" s="123"/>
      <c r="AI511" s="123"/>
      <c r="AJ511" s="123"/>
      <c r="AK511" s="123"/>
      <c r="AL511" s="123"/>
      <c r="AM511" s="123"/>
      <c r="AN511" s="123"/>
      <c r="AO511" s="125"/>
      <c r="AP511" s="126"/>
      <c r="AQ511" s="125"/>
      <c r="AR511" s="127"/>
      <c r="AS511" s="83"/>
      <c r="AT511" s="83"/>
      <c r="AU511" s="83"/>
      <c r="AV511" s="130"/>
    </row>
    <row r="512" spans="28:48" ht="14">
      <c r="AB512" s="123"/>
      <c r="AC512" s="124"/>
      <c r="AD512" s="123"/>
      <c r="AE512" s="124"/>
      <c r="AF512" s="124"/>
      <c r="AG512" s="124"/>
      <c r="AH512" s="123"/>
      <c r="AI512" s="123"/>
      <c r="AJ512" s="123"/>
      <c r="AK512" s="123"/>
      <c r="AL512" s="123"/>
      <c r="AM512" s="123"/>
      <c r="AN512" s="123"/>
      <c r="AO512" s="125"/>
      <c r="AP512" s="126"/>
      <c r="AQ512" s="125"/>
      <c r="AR512" s="127"/>
      <c r="AS512" s="83"/>
      <c r="AT512" s="83"/>
      <c r="AU512" s="83"/>
      <c r="AV512" s="130"/>
    </row>
    <row r="513" spans="28:48" ht="14">
      <c r="AB513" s="123"/>
      <c r="AC513" s="124"/>
      <c r="AD513" s="123"/>
      <c r="AE513" s="124"/>
      <c r="AF513" s="124"/>
      <c r="AG513" s="124"/>
      <c r="AH513" s="123"/>
      <c r="AI513" s="123"/>
      <c r="AJ513" s="123"/>
      <c r="AK513" s="123"/>
      <c r="AL513" s="123"/>
      <c r="AM513" s="123"/>
      <c r="AN513" s="123"/>
      <c r="AO513" s="125"/>
      <c r="AP513" s="126"/>
      <c r="AQ513" s="125"/>
      <c r="AR513" s="127"/>
      <c r="AS513" s="83"/>
      <c r="AT513" s="83"/>
      <c r="AU513" s="83"/>
      <c r="AV513" s="130"/>
    </row>
    <row r="514" spans="28:48" ht="14">
      <c r="AB514" s="123"/>
      <c r="AC514" s="124"/>
      <c r="AD514" s="123"/>
      <c r="AE514" s="124"/>
      <c r="AF514" s="124"/>
      <c r="AG514" s="124"/>
      <c r="AH514" s="123"/>
      <c r="AI514" s="123"/>
      <c r="AJ514" s="123"/>
      <c r="AK514" s="123"/>
      <c r="AL514" s="123"/>
      <c r="AM514" s="123"/>
      <c r="AN514" s="123"/>
      <c r="AO514" s="125"/>
      <c r="AP514" s="126"/>
      <c r="AQ514" s="125"/>
      <c r="AR514" s="127"/>
      <c r="AS514" s="83"/>
      <c r="AT514" s="83"/>
      <c r="AU514" s="83"/>
      <c r="AV514" s="130"/>
    </row>
    <row r="515" spans="28:48" ht="14">
      <c r="AB515" s="123"/>
      <c r="AC515" s="124"/>
      <c r="AD515" s="123"/>
      <c r="AE515" s="124"/>
      <c r="AF515" s="124"/>
      <c r="AG515" s="124"/>
      <c r="AH515" s="123"/>
      <c r="AI515" s="123"/>
      <c r="AJ515" s="123"/>
      <c r="AK515" s="123"/>
      <c r="AL515" s="123"/>
      <c r="AM515" s="123"/>
      <c r="AN515" s="123"/>
      <c r="AO515" s="125"/>
      <c r="AP515" s="126"/>
      <c r="AQ515" s="125"/>
      <c r="AR515" s="127"/>
      <c r="AS515" s="83"/>
      <c r="AT515" s="83"/>
      <c r="AU515" s="83"/>
      <c r="AV515" s="130"/>
    </row>
    <row r="516" spans="28:48" ht="14">
      <c r="AB516" s="123"/>
      <c r="AC516" s="124"/>
      <c r="AD516" s="123"/>
      <c r="AE516" s="124"/>
      <c r="AF516" s="124"/>
      <c r="AG516" s="124"/>
      <c r="AH516" s="123"/>
      <c r="AI516" s="123"/>
      <c r="AJ516" s="123"/>
      <c r="AK516" s="123"/>
      <c r="AL516" s="123"/>
      <c r="AM516" s="123"/>
      <c r="AN516" s="123"/>
      <c r="AO516" s="125"/>
      <c r="AP516" s="126"/>
      <c r="AQ516" s="125"/>
      <c r="AR516" s="127"/>
      <c r="AS516" s="83"/>
      <c r="AT516" s="83"/>
      <c r="AU516" s="83"/>
      <c r="AV516" s="130"/>
    </row>
    <row r="517" spans="28:48" ht="14">
      <c r="AB517" s="123"/>
      <c r="AC517" s="124"/>
      <c r="AD517" s="123"/>
      <c r="AE517" s="124"/>
      <c r="AF517" s="124"/>
      <c r="AG517" s="124"/>
      <c r="AH517" s="123"/>
      <c r="AI517" s="123"/>
      <c r="AJ517" s="123"/>
      <c r="AK517" s="123"/>
      <c r="AL517" s="123"/>
      <c r="AM517" s="123"/>
      <c r="AN517" s="123"/>
      <c r="AO517" s="125"/>
      <c r="AP517" s="126"/>
      <c r="AQ517" s="125"/>
      <c r="AR517" s="127"/>
      <c r="AS517" s="83"/>
      <c r="AT517" s="83"/>
      <c r="AU517" s="83"/>
      <c r="AV517" s="130"/>
    </row>
    <row r="518" spans="28:48" ht="14">
      <c r="AB518" s="123"/>
      <c r="AC518" s="124"/>
      <c r="AD518" s="123"/>
      <c r="AE518" s="124"/>
      <c r="AF518" s="124"/>
      <c r="AG518" s="124"/>
      <c r="AH518" s="123"/>
      <c r="AI518" s="123"/>
      <c r="AJ518" s="123"/>
      <c r="AK518" s="123"/>
      <c r="AL518" s="123"/>
      <c r="AM518" s="123"/>
      <c r="AN518" s="123"/>
      <c r="AO518" s="125"/>
      <c r="AP518" s="126"/>
      <c r="AQ518" s="125"/>
      <c r="AR518" s="127"/>
      <c r="AS518" s="83"/>
      <c r="AT518" s="83"/>
      <c r="AU518" s="83"/>
      <c r="AV518" s="130"/>
    </row>
    <row r="519" spans="28:48" ht="14">
      <c r="AB519" s="123"/>
      <c r="AC519" s="124"/>
      <c r="AD519" s="123"/>
      <c r="AE519" s="124"/>
      <c r="AF519" s="124"/>
      <c r="AG519" s="124"/>
      <c r="AH519" s="123"/>
      <c r="AI519" s="123"/>
      <c r="AJ519" s="123"/>
      <c r="AK519" s="123"/>
      <c r="AL519" s="123"/>
      <c r="AM519" s="123"/>
      <c r="AN519" s="123"/>
      <c r="AO519" s="125"/>
      <c r="AP519" s="126"/>
      <c r="AQ519" s="125"/>
      <c r="AR519" s="127"/>
      <c r="AS519" s="83"/>
      <c r="AT519" s="83"/>
      <c r="AU519" s="83"/>
      <c r="AV519" s="130"/>
    </row>
    <row r="520" spans="28:48" ht="14">
      <c r="AB520" s="123"/>
      <c r="AC520" s="124"/>
      <c r="AD520" s="123"/>
      <c r="AE520" s="124"/>
      <c r="AF520" s="124"/>
      <c r="AG520" s="124"/>
      <c r="AH520" s="123"/>
      <c r="AI520" s="123"/>
      <c r="AJ520" s="123"/>
      <c r="AK520" s="123"/>
      <c r="AL520" s="123"/>
      <c r="AM520" s="123"/>
      <c r="AN520" s="123"/>
      <c r="AO520" s="125"/>
      <c r="AP520" s="126"/>
      <c r="AQ520" s="125"/>
      <c r="AR520" s="127"/>
      <c r="AS520" s="83"/>
      <c r="AT520" s="83"/>
      <c r="AU520" s="83"/>
      <c r="AV520" s="130"/>
    </row>
    <row r="521" spans="28:48" ht="14">
      <c r="AB521" s="123"/>
      <c r="AC521" s="124"/>
      <c r="AD521" s="123"/>
      <c r="AE521" s="124"/>
      <c r="AF521" s="124"/>
      <c r="AG521" s="124"/>
      <c r="AH521" s="123"/>
      <c r="AI521" s="123"/>
      <c r="AJ521" s="123"/>
      <c r="AK521" s="123"/>
      <c r="AL521" s="123"/>
      <c r="AM521" s="123"/>
      <c r="AN521" s="123"/>
      <c r="AO521" s="125"/>
      <c r="AP521" s="126"/>
      <c r="AQ521" s="125"/>
      <c r="AR521" s="127"/>
      <c r="AS521" s="83"/>
      <c r="AT521" s="83"/>
      <c r="AU521" s="83"/>
      <c r="AV521" s="130"/>
    </row>
    <row r="522" spans="28:48" ht="14">
      <c r="AB522" s="123"/>
      <c r="AC522" s="124"/>
      <c r="AD522" s="123"/>
      <c r="AE522" s="124"/>
      <c r="AF522" s="124"/>
      <c r="AG522" s="124"/>
      <c r="AH522" s="123"/>
      <c r="AI522" s="123"/>
      <c r="AJ522" s="123"/>
      <c r="AK522" s="123"/>
      <c r="AL522" s="123"/>
      <c r="AM522" s="123"/>
      <c r="AN522" s="123"/>
      <c r="AO522" s="125"/>
      <c r="AP522" s="126"/>
      <c r="AQ522" s="125"/>
      <c r="AR522" s="127"/>
      <c r="AS522" s="83"/>
      <c r="AT522" s="83"/>
      <c r="AU522" s="83"/>
      <c r="AV522" s="130"/>
    </row>
    <row r="523" spans="28:48" ht="14">
      <c r="AB523" s="123"/>
      <c r="AC523" s="124"/>
      <c r="AD523" s="123"/>
      <c r="AE523" s="124"/>
      <c r="AF523" s="124"/>
      <c r="AG523" s="124"/>
      <c r="AH523" s="123"/>
      <c r="AI523" s="123"/>
      <c r="AJ523" s="123"/>
      <c r="AK523" s="123"/>
      <c r="AL523" s="123"/>
      <c r="AM523" s="123"/>
      <c r="AN523" s="123"/>
      <c r="AO523" s="125"/>
      <c r="AP523" s="126"/>
      <c r="AQ523" s="125"/>
      <c r="AR523" s="127"/>
      <c r="AS523" s="83"/>
      <c r="AT523" s="83"/>
      <c r="AU523" s="83"/>
      <c r="AV523" s="130"/>
    </row>
    <row r="524" spans="28:48" ht="14">
      <c r="AB524" s="123"/>
      <c r="AC524" s="124"/>
      <c r="AD524" s="123"/>
      <c r="AE524" s="124"/>
      <c r="AF524" s="124"/>
      <c r="AG524" s="124"/>
      <c r="AH524" s="123"/>
      <c r="AI524" s="123"/>
      <c r="AJ524" s="123"/>
      <c r="AK524" s="123"/>
      <c r="AL524" s="123"/>
      <c r="AM524" s="123"/>
      <c r="AN524" s="123"/>
      <c r="AO524" s="125"/>
      <c r="AP524" s="126"/>
      <c r="AQ524" s="125"/>
      <c r="AR524" s="127"/>
      <c r="AS524" s="83"/>
      <c r="AT524" s="83"/>
      <c r="AU524" s="83"/>
      <c r="AV524" s="130"/>
    </row>
    <row r="525" spans="28:48" ht="14">
      <c r="AB525" s="123"/>
      <c r="AC525" s="124"/>
      <c r="AD525" s="123"/>
      <c r="AE525" s="124"/>
      <c r="AF525" s="124"/>
      <c r="AG525" s="124"/>
      <c r="AH525" s="123"/>
      <c r="AI525" s="123"/>
      <c r="AJ525" s="123"/>
      <c r="AK525" s="123"/>
      <c r="AL525" s="123"/>
      <c r="AM525" s="123"/>
      <c r="AN525" s="123"/>
      <c r="AO525" s="125"/>
      <c r="AP525" s="126"/>
      <c r="AQ525" s="125"/>
      <c r="AR525" s="127"/>
      <c r="AS525" s="83"/>
      <c r="AT525" s="83"/>
      <c r="AU525" s="83"/>
      <c r="AV525" s="130"/>
    </row>
    <row r="526" spans="28:48" ht="14">
      <c r="AB526" s="123"/>
      <c r="AC526" s="124"/>
      <c r="AD526" s="123"/>
      <c r="AE526" s="124"/>
      <c r="AF526" s="124"/>
      <c r="AG526" s="124"/>
      <c r="AH526" s="123"/>
      <c r="AI526" s="123"/>
      <c r="AJ526" s="123"/>
      <c r="AK526" s="123"/>
      <c r="AL526" s="123"/>
      <c r="AM526" s="123"/>
      <c r="AN526" s="123"/>
      <c r="AO526" s="125"/>
      <c r="AP526" s="126"/>
      <c r="AQ526" s="125"/>
      <c r="AR526" s="127"/>
      <c r="AS526" s="83"/>
      <c r="AT526" s="83"/>
      <c r="AU526" s="83"/>
      <c r="AV526" s="130"/>
    </row>
    <row r="527" spans="28:48" ht="14">
      <c r="AB527" s="123"/>
      <c r="AC527" s="124"/>
      <c r="AD527" s="123"/>
      <c r="AE527" s="124"/>
      <c r="AF527" s="124"/>
      <c r="AG527" s="124"/>
      <c r="AH527" s="123"/>
      <c r="AI527" s="123"/>
      <c r="AJ527" s="123"/>
      <c r="AK527" s="123"/>
      <c r="AL527" s="123"/>
      <c r="AM527" s="123"/>
      <c r="AN527" s="123"/>
      <c r="AO527" s="125"/>
      <c r="AP527" s="126"/>
      <c r="AQ527" s="125"/>
      <c r="AR527" s="127"/>
      <c r="AS527" s="83"/>
      <c r="AT527" s="83"/>
      <c r="AU527" s="83"/>
      <c r="AV527" s="130"/>
    </row>
    <row r="528" spans="28:48" ht="14">
      <c r="AB528" s="123"/>
      <c r="AC528" s="124"/>
      <c r="AD528" s="123"/>
      <c r="AE528" s="124"/>
      <c r="AF528" s="124"/>
      <c r="AG528" s="124"/>
      <c r="AH528" s="123"/>
      <c r="AI528" s="123"/>
      <c r="AJ528" s="123"/>
      <c r="AK528" s="123"/>
      <c r="AL528" s="123"/>
      <c r="AM528" s="123"/>
      <c r="AN528" s="123"/>
      <c r="AO528" s="125"/>
      <c r="AP528" s="126"/>
      <c r="AQ528" s="125"/>
      <c r="AR528" s="127"/>
      <c r="AS528" s="83"/>
      <c r="AT528" s="83"/>
      <c r="AU528" s="83"/>
      <c r="AV528" s="130"/>
    </row>
    <row r="529" spans="28:48" ht="14">
      <c r="AB529" s="123"/>
      <c r="AC529" s="124"/>
      <c r="AD529" s="123"/>
      <c r="AE529" s="124"/>
      <c r="AF529" s="124"/>
      <c r="AG529" s="124"/>
      <c r="AH529" s="123"/>
      <c r="AI529" s="123"/>
      <c r="AJ529" s="123"/>
      <c r="AK529" s="123"/>
      <c r="AL529" s="123"/>
      <c r="AM529" s="123"/>
      <c r="AN529" s="123"/>
      <c r="AO529" s="125"/>
      <c r="AP529" s="126"/>
      <c r="AQ529" s="125"/>
      <c r="AR529" s="127"/>
      <c r="AS529" s="83"/>
      <c r="AT529" s="83"/>
      <c r="AU529" s="83"/>
      <c r="AV529" s="130"/>
    </row>
    <row r="530" spans="28:48" ht="14">
      <c r="AB530" s="123"/>
      <c r="AC530" s="124"/>
      <c r="AD530" s="123"/>
      <c r="AE530" s="124"/>
      <c r="AF530" s="124"/>
      <c r="AG530" s="124"/>
      <c r="AH530" s="123"/>
      <c r="AI530" s="123"/>
      <c r="AJ530" s="123"/>
      <c r="AK530" s="123"/>
      <c r="AL530" s="123"/>
      <c r="AM530" s="123"/>
      <c r="AN530" s="123"/>
      <c r="AO530" s="125"/>
      <c r="AP530" s="126"/>
      <c r="AQ530" s="125"/>
      <c r="AR530" s="127"/>
      <c r="AS530" s="83"/>
      <c r="AT530" s="83"/>
      <c r="AU530" s="83"/>
      <c r="AV530" s="130"/>
    </row>
    <row r="531" spans="28:48" ht="14">
      <c r="AB531" s="123"/>
      <c r="AC531" s="124"/>
      <c r="AD531" s="123"/>
      <c r="AE531" s="124"/>
      <c r="AF531" s="124"/>
      <c r="AG531" s="124"/>
      <c r="AH531" s="123"/>
      <c r="AI531" s="123"/>
      <c r="AJ531" s="123"/>
      <c r="AK531" s="123"/>
      <c r="AL531" s="123"/>
      <c r="AM531" s="123"/>
      <c r="AN531" s="123"/>
      <c r="AO531" s="125"/>
      <c r="AP531" s="126"/>
      <c r="AQ531" s="125"/>
      <c r="AR531" s="127"/>
      <c r="AS531" s="83"/>
      <c r="AT531" s="83"/>
      <c r="AU531" s="83"/>
      <c r="AV531" s="130"/>
    </row>
    <row r="532" spans="28:48" ht="14">
      <c r="AB532" s="123"/>
      <c r="AC532" s="124"/>
      <c r="AD532" s="123"/>
      <c r="AE532" s="124"/>
      <c r="AF532" s="124"/>
      <c r="AG532" s="124"/>
      <c r="AH532" s="123"/>
      <c r="AI532" s="123"/>
      <c r="AJ532" s="123"/>
      <c r="AK532" s="123"/>
      <c r="AL532" s="123"/>
      <c r="AM532" s="123"/>
      <c r="AN532" s="123"/>
      <c r="AO532" s="125"/>
      <c r="AP532" s="126"/>
      <c r="AQ532" s="125"/>
      <c r="AR532" s="127"/>
      <c r="AS532" s="83"/>
      <c r="AT532" s="83"/>
      <c r="AU532" s="83"/>
      <c r="AV532" s="130"/>
    </row>
    <row r="533" spans="28:48" ht="14">
      <c r="AB533" s="123"/>
      <c r="AC533" s="124"/>
      <c r="AD533" s="123"/>
      <c r="AE533" s="124"/>
      <c r="AF533" s="124"/>
      <c r="AG533" s="124"/>
      <c r="AH533" s="123"/>
      <c r="AI533" s="123"/>
      <c r="AJ533" s="123"/>
      <c r="AK533" s="123"/>
      <c r="AL533" s="123"/>
      <c r="AM533" s="123"/>
      <c r="AN533" s="123"/>
      <c r="AO533" s="125"/>
      <c r="AP533" s="126"/>
      <c r="AQ533" s="125"/>
      <c r="AR533" s="127"/>
      <c r="AS533" s="83"/>
      <c r="AT533" s="83"/>
      <c r="AU533" s="83"/>
      <c r="AV533" s="130"/>
    </row>
    <row r="534" spans="28:48" ht="14">
      <c r="AB534" s="123"/>
      <c r="AC534" s="124"/>
      <c r="AD534" s="123"/>
      <c r="AE534" s="124"/>
      <c r="AF534" s="124"/>
      <c r="AG534" s="124"/>
      <c r="AH534" s="123"/>
      <c r="AI534" s="123"/>
      <c r="AJ534" s="123"/>
      <c r="AK534" s="123"/>
      <c r="AL534" s="123"/>
      <c r="AM534" s="123"/>
      <c r="AN534" s="123"/>
      <c r="AO534" s="125"/>
      <c r="AP534" s="126"/>
      <c r="AQ534" s="125"/>
      <c r="AR534" s="127"/>
      <c r="AS534" s="83"/>
      <c r="AT534" s="83"/>
      <c r="AU534" s="83"/>
      <c r="AV534" s="130"/>
    </row>
    <row r="535" spans="28:48" ht="14">
      <c r="AB535" s="123"/>
      <c r="AC535" s="124"/>
      <c r="AD535" s="123"/>
      <c r="AE535" s="124"/>
      <c r="AF535" s="124"/>
      <c r="AG535" s="124"/>
      <c r="AH535" s="123"/>
      <c r="AI535" s="123"/>
      <c r="AJ535" s="123"/>
      <c r="AK535" s="123"/>
      <c r="AL535" s="123"/>
      <c r="AM535" s="123"/>
      <c r="AN535" s="123"/>
      <c r="AO535" s="125"/>
      <c r="AP535" s="126"/>
      <c r="AQ535" s="125"/>
      <c r="AR535" s="127"/>
      <c r="AS535" s="83"/>
      <c r="AT535" s="83"/>
      <c r="AU535" s="83"/>
      <c r="AV535" s="130"/>
    </row>
    <row r="536" spans="28:48" ht="14">
      <c r="AB536" s="123"/>
      <c r="AC536" s="124"/>
      <c r="AD536" s="123"/>
      <c r="AE536" s="124"/>
      <c r="AF536" s="124"/>
      <c r="AG536" s="124"/>
      <c r="AH536" s="123"/>
      <c r="AI536" s="123"/>
      <c r="AJ536" s="123"/>
      <c r="AK536" s="123"/>
      <c r="AL536" s="123"/>
      <c r="AM536" s="123"/>
      <c r="AN536" s="123"/>
      <c r="AO536" s="125"/>
      <c r="AP536" s="126"/>
      <c r="AQ536" s="125"/>
      <c r="AR536" s="127"/>
      <c r="AS536" s="83"/>
      <c r="AT536" s="83"/>
      <c r="AU536" s="83"/>
      <c r="AV536" s="130"/>
    </row>
    <row r="537" spans="28:48" ht="14">
      <c r="AB537" s="123"/>
      <c r="AC537" s="124"/>
      <c r="AD537" s="123"/>
      <c r="AE537" s="124"/>
      <c r="AF537" s="124"/>
      <c r="AG537" s="124"/>
      <c r="AH537" s="123"/>
      <c r="AI537" s="123"/>
      <c r="AJ537" s="123"/>
      <c r="AK537" s="123"/>
      <c r="AL537" s="123"/>
      <c r="AM537" s="123"/>
      <c r="AN537" s="123"/>
      <c r="AO537" s="125"/>
      <c r="AP537" s="126"/>
      <c r="AQ537" s="125"/>
      <c r="AR537" s="127"/>
      <c r="AS537" s="83"/>
      <c r="AT537" s="83"/>
      <c r="AU537" s="83"/>
      <c r="AV537" s="130"/>
    </row>
    <row r="538" spans="28:48" ht="14">
      <c r="AB538" s="123"/>
      <c r="AC538" s="124"/>
      <c r="AD538" s="123"/>
      <c r="AE538" s="124"/>
      <c r="AF538" s="124"/>
      <c r="AG538" s="124"/>
      <c r="AH538" s="123"/>
      <c r="AI538" s="123"/>
      <c r="AJ538" s="123"/>
      <c r="AK538" s="123"/>
      <c r="AL538" s="123"/>
      <c r="AM538" s="123"/>
      <c r="AN538" s="123"/>
      <c r="AO538" s="125"/>
      <c r="AP538" s="126"/>
      <c r="AQ538" s="125"/>
      <c r="AR538" s="127"/>
      <c r="AS538" s="83"/>
      <c r="AT538" s="83"/>
      <c r="AU538" s="83"/>
      <c r="AV538" s="130"/>
    </row>
    <row r="539" spans="28:48" ht="14">
      <c r="AB539" s="123"/>
      <c r="AC539" s="124"/>
      <c r="AD539" s="123"/>
      <c r="AE539" s="124"/>
      <c r="AF539" s="124"/>
      <c r="AG539" s="124"/>
      <c r="AH539" s="123"/>
      <c r="AI539" s="123"/>
      <c r="AJ539" s="123"/>
      <c r="AK539" s="123"/>
      <c r="AL539" s="123"/>
      <c r="AM539" s="123"/>
      <c r="AN539" s="123"/>
      <c r="AO539" s="125"/>
      <c r="AP539" s="126"/>
      <c r="AQ539" s="125"/>
      <c r="AR539" s="127"/>
      <c r="AS539" s="83"/>
      <c r="AT539" s="83"/>
      <c r="AU539" s="83"/>
      <c r="AV539" s="130"/>
    </row>
    <row r="540" spans="28:48" ht="14">
      <c r="AB540" s="123"/>
      <c r="AC540" s="124"/>
      <c r="AD540" s="123"/>
      <c r="AE540" s="124"/>
      <c r="AF540" s="124"/>
      <c r="AG540" s="124"/>
      <c r="AH540" s="123"/>
      <c r="AI540" s="123"/>
      <c r="AJ540" s="123"/>
      <c r="AK540" s="123"/>
      <c r="AL540" s="123"/>
      <c r="AM540" s="123"/>
      <c r="AN540" s="123"/>
      <c r="AO540" s="125"/>
      <c r="AP540" s="126"/>
      <c r="AQ540" s="125"/>
      <c r="AR540" s="127"/>
      <c r="AS540" s="83"/>
      <c r="AT540" s="83"/>
      <c r="AU540" s="83"/>
      <c r="AV540" s="130"/>
    </row>
    <row r="541" spans="28:48" ht="14">
      <c r="AB541" s="123"/>
      <c r="AC541" s="124"/>
      <c r="AD541" s="123"/>
      <c r="AE541" s="124"/>
      <c r="AF541" s="124"/>
      <c r="AG541" s="124"/>
      <c r="AH541" s="123"/>
      <c r="AI541" s="123"/>
      <c r="AJ541" s="123"/>
      <c r="AK541" s="123"/>
      <c r="AL541" s="123"/>
      <c r="AM541" s="123"/>
      <c r="AN541" s="123"/>
      <c r="AO541" s="125"/>
      <c r="AP541" s="126"/>
      <c r="AQ541" s="125"/>
      <c r="AR541" s="127"/>
      <c r="AS541" s="83"/>
      <c r="AT541" s="83"/>
      <c r="AU541" s="83"/>
      <c r="AV541" s="130"/>
    </row>
    <row r="542" spans="28:48" ht="14">
      <c r="AB542" s="123"/>
      <c r="AC542" s="124"/>
      <c r="AD542" s="123"/>
      <c r="AE542" s="124"/>
      <c r="AF542" s="124"/>
      <c r="AG542" s="124"/>
      <c r="AH542" s="123"/>
      <c r="AI542" s="123"/>
      <c r="AJ542" s="123"/>
      <c r="AK542" s="123"/>
      <c r="AL542" s="123"/>
      <c r="AM542" s="123"/>
      <c r="AN542" s="123"/>
      <c r="AO542" s="125"/>
      <c r="AP542" s="126"/>
      <c r="AQ542" s="125"/>
      <c r="AR542" s="127"/>
      <c r="AS542" s="83"/>
      <c r="AT542" s="83"/>
      <c r="AU542" s="83"/>
      <c r="AV542" s="130"/>
    </row>
    <row r="543" spans="28:48" ht="14">
      <c r="AB543" s="123"/>
      <c r="AC543" s="124"/>
      <c r="AD543" s="123"/>
      <c r="AE543" s="124"/>
      <c r="AF543" s="124"/>
      <c r="AG543" s="124"/>
      <c r="AH543" s="123"/>
      <c r="AI543" s="123"/>
      <c r="AJ543" s="123"/>
      <c r="AK543" s="123"/>
      <c r="AL543" s="123"/>
      <c r="AM543" s="123"/>
      <c r="AN543" s="123"/>
      <c r="AO543" s="125"/>
      <c r="AP543" s="126"/>
      <c r="AQ543" s="125"/>
      <c r="AR543" s="127"/>
      <c r="AS543" s="83"/>
      <c r="AT543" s="83"/>
      <c r="AU543" s="83"/>
      <c r="AV543" s="130"/>
    </row>
    <row r="544" spans="28:48" ht="14">
      <c r="AB544" s="123"/>
      <c r="AC544" s="124"/>
      <c r="AD544" s="123"/>
      <c r="AE544" s="124"/>
      <c r="AF544" s="124"/>
      <c r="AG544" s="124"/>
      <c r="AH544" s="123"/>
      <c r="AI544" s="123"/>
      <c r="AJ544" s="123"/>
      <c r="AK544" s="123"/>
      <c r="AL544" s="123"/>
      <c r="AM544" s="123"/>
      <c r="AN544" s="123"/>
      <c r="AO544" s="125"/>
      <c r="AP544" s="126"/>
      <c r="AQ544" s="125"/>
      <c r="AR544" s="127"/>
      <c r="AS544" s="83"/>
      <c r="AT544" s="83"/>
      <c r="AU544" s="83"/>
      <c r="AV544" s="130"/>
    </row>
    <row r="545" spans="28:48" ht="14">
      <c r="AB545" s="123"/>
      <c r="AC545" s="124"/>
      <c r="AD545" s="123"/>
      <c r="AE545" s="124"/>
      <c r="AF545" s="124"/>
      <c r="AG545" s="124"/>
      <c r="AH545" s="123"/>
      <c r="AI545" s="123"/>
      <c r="AJ545" s="123"/>
      <c r="AK545" s="123"/>
      <c r="AL545" s="123"/>
      <c r="AM545" s="123"/>
      <c r="AN545" s="123"/>
      <c r="AO545" s="125"/>
      <c r="AP545" s="126"/>
      <c r="AQ545" s="125"/>
      <c r="AR545" s="127"/>
      <c r="AS545" s="83"/>
      <c r="AT545" s="83"/>
      <c r="AU545" s="83"/>
      <c r="AV545" s="130"/>
    </row>
    <row r="546" spans="28:48" ht="14">
      <c r="AB546" s="123"/>
      <c r="AC546" s="124"/>
      <c r="AD546" s="123"/>
      <c r="AE546" s="124"/>
      <c r="AF546" s="124"/>
      <c r="AG546" s="124"/>
      <c r="AH546" s="123"/>
      <c r="AI546" s="123"/>
      <c r="AJ546" s="123"/>
      <c r="AK546" s="123"/>
      <c r="AL546" s="123"/>
      <c r="AM546" s="123"/>
      <c r="AN546" s="123"/>
      <c r="AO546" s="125"/>
      <c r="AP546" s="126"/>
      <c r="AQ546" s="125"/>
      <c r="AR546" s="127"/>
      <c r="AS546" s="83"/>
      <c r="AT546" s="83"/>
      <c r="AU546" s="83"/>
      <c r="AV546" s="130"/>
    </row>
    <row r="547" spans="28:48" ht="14">
      <c r="AB547" s="123"/>
      <c r="AC547" s="124"/>
      <c r="AD547" s="123"/>
      <c r="AE547" s="124"/>
      <c r="AF547" s="124"/>
      <c r="AG547" s="124"/>
      <c r="AH547" s="123"/>
      <c r="AI547" s="123"/>
      <c r="AJ547" s="123"/>
      <c r="AK547" s="123"/>
      <c r="AL547" s="123"/>
      <c r="AM547" s="123"/>
      <c r="AN547" s="123"/>
      <c r="AO547" s="125"/>
      <c r="AP547" s="126"/>
      <c r="AQ547" s="125"/>
      <c r="AR547" s="127"/>
      <c r="AS547" s="83"/>
      <c r="AT547" s="83"/>
      <c r="AU547" s="83"/>
      <c r="AV547" s="130"/>
    </row>
    <row r="548" spans="28:48" ht="14">
      <c r="AB548" s="123"/>
      <c r="AC548" s="124"/>
      <c r="AD548" s="123"/>
      <c r="AE548" s="124"/>
      <c r="AF548" s="124"/>
      <c r="AG548" s="124"/>
      <c r="AH548" s="123"/>
      <c r="AI548" s="123"/>
      <c r="AJ548" s="123"/>
      <c r="AK548" s="123"/>
      <c r="AL548" s="123"/>
      <c r="AM548" s="123"/>
      <c r="AN548" s="123"/>
      <c r="AO548" s="125"/>
      <c r="AP548" s="126"/>
      <c r="AQ548" s="125"/>
      <c r="AR548" s="127"/>
      <c r="AS548" s="83"/>
      <c r="AT548" s="83"/>
      <c r="AU548" s="83"/>
      <c r="AV548" s="130"/>
    </row>
    <row r="549" spans="28:48" ht="14">
      <c r="AB549" s="123"/>
      <c r="AC549" s="124"/>
      <c r="AD549" s="123"/>
      <c r="AE549" s="124"/>
      <c r="AF549" s="124"/>
      <c r="AG549" s="124"/>
      <c r="AH549" s="123"/>
      <c r="AI549" s="123"/>
      <c r="AJ549" s="123"/>
      <c r="AK549" s="123"/>
      <c r="AL549" s="123"/>
      <c r="AM549" s="123"/>
      <c r="AN549" s="123"/>
      <c r="AO549" s="125"/>
      <c r="AP549" s="126"/>
      <c r="AQ549" s="125"/>
      <c r="AR549" s="127"/>
      <c r="AS549" s="83"/>
      <c r="AT549" s="83"/>
      <c r="AU549" s="83"/>
      <c r="AV549" s="130"/>
    </row>
    <row r="550" spans="28:48" ht="14">
      <c r="AB550" s="123"/>
      <c r="AC550" s="124"/>
      <c r="AD550" s="123"/>
      <c r="AE550" s="124"/>
      <c r="AF550" s="124"/>
      <c r="AG550" s="124"/>
      <c r="AH550" s="123"/>
      <c r="AI550" s="123"/>
      <c r="AJ550" s="123"/>
      <c r="AK550" s="123"/>
      <c r="AL550" s="123"/>
      <c r="AM550" s="123"/>
      <c r="AN550" s="123"/>
      <c r="AO550" s="125"/>
      <c r="AP550" s="126"/>
      <c r="AQ550" s="125"/>
      <c r="AR550" s="127"/>
      <c r="AS550" s="83"/>
      <c r="AT550" s="83"/>
      <c r="AU550" s="83"/>
      <c r="AV550" s="130"/>
    </row>
    <row r="551" spans="28:48" ht="14">
      <c r="AB551" s="123"/>
      <c r="AC551" s="124"/>
      <c r="AD551" s="123"/>
      <c r="AE551" s="124"/>
      <c r="AF551" s="124"/>
      <c r="AG551" s="124"/>
      <c r="AH551" s="123"/>
      <c r="AI551" s="123"/>
      <c r="AJ551" s="123"/>
      <c r="AK551" s="123"/>
      <c r="AL551" s="123"/>
      <c r="AM551" s="123"/>
      <c r="AN551" s="123"/>
      <c r="AO551" s="125"/>
      <c r="AP551" s="126"/>
      <c r="AQ551" s="125"/>
      <c r="AR551" s="127"/>
      <c r="AS551" s="83"/>
      <c r="AT551" s="83"/>
      <c r="AU551" s="83"/>
      <c r="AV551" s="130"/>
    </row>
    <row r="552" spans="28:48" ht="14">
      <c r="AB552" s="123"/>
      <c r="AC552" s="124"/>
      <c r="AD552" s="123"/>
      <c r="AE552" s="124"/>
      <c r="AF552" s="124"/>
      <c r="AG552" s="124"/>
      <c r="AH552" s="123"/>
      <c r="AI552" s="123"/>
      <c r="AJ552" s="123"/>
      <c r="AK552" s="123"/>
      <c r="AL552" s="123"/>
      <c r="AM552" s="123"/>
      <c r="AN552" s="123"/>
      <c r="AO552" s="125"/>
      <c r="AP552" s="126"/>
      <c r="AQ552" s="125"/>
      <c r="AR552" s="127"/>
      <c r="AS552" s="83"/>
      <c r="AT552" s="83"/>
      <c r="AU552" s="83"/>
      <c r="AV552" s="130"/>
    </row>
    <row r="553" spans="28:48" ht="14">
      <c r="AB553" s="123"/>
      <c r="AC553" s="124"/>
      <c r="AD553" s="123"/>
      <c r="AE553" s="124"/>
      <c r="AF553" s="124"/>
      <c r="AG553" s="124"/>
      <c r="AH553" s="123"/>
      <c r="AI553" s="123"/>
      <c r="AJ553" s="123"/>
      <c r="AK553" s="123"/>
      <c r="AL553" s="123"/>
      <c r="AM553" s="123"/>
      <c r="AN553" s="123"/>
      <c r="AO553" s="125"/>
      <c r="AP553" s="126"/>
      <c r="AQ553" s="125"/>
      <c r="AR553" s="127"/>
      <c r="AS553" s="83"/>
      <c r="AT553" s="83"/>
      <c r="AU553" s="83"/>
      <c r="AV553" s="130"/>
    </row>
    <row r="554" spans="28:48" ht="14">
      <c r="AB554" s="123"/>
      <c r="AC554" s="124"/>
      <c r="AD554" s="123"/>
      <c r="AE554" s="124"/>
      <c r="AF554" s="124"/>
      <c r="AG554" s="124"/>
      <c r="AH554" s="123"/>
      <c r="AI554" s="123"/>
      <c r="AJ554" s="123"/>
      <c r="AK554" s="123"/>
      <c r="AL554" s="123"/>
      <c r="AM554" s="123"/>
      <c r="AN554" s="123"/>
      <c r="AO554" s="125"/>
      <c r="AP554" s="126"/>
      <c r="AQ554" s="125"/>
      <c r="AR554" s="127"/>
      <c r="AS554" s="83"/>
      <c r="AT554" s="83"/>
      <c r="AU554" s="83"/>
      <c r="AV554" s="130"/>
    </row>
    <row r="555" spans="28:48" ht="14">
      <c r="AB555" s="123"/>
      <c r="AC555" s="124"/>
      <c r="AD555" s="123"/>
      <c r="AE555" s="124"/>
      <c r="AF555" s="124"/>
      <c r="AG555" s="124"/>
      <c r="AH555" s="123"/>
      <c r="AI555" s="123"/>
      <c r="AJ555" s="123"/>
      <c r="AK555" s="123"/>
      <c r="AL555" s="123"/>
      <c r="AM555" s="123"/>
      <c r="AN555" s="123"/>
      <c r="AO555" s="125"/>
      <c r="AP555" s="126"/>
      <c r="AQ555" s="125"/>
      <c r="AR555" s="127"/>
      <c r="AS555" s="83"/>
      <c r="AT555" s="83"/>
      <c r="AU555" s="83"/>
      <c r="AV555" s="130"/>
    </row>
    <row r="556" spans="28:48" ht="14">
      <c r="AB556" s="123"/>
      <c r="AC556" s="124"/>
      <c r="AD556" s="123"/>
      <c r="AE556" s="124"/>
      <c r="AF556" s="124"/>
      <c r="AG556" s="124"/>
      <c r="AH556" s="123"/>
      <c r="AI556" s="123"/>
      <c r="AJ556" s="123"/>
      <c r="AK556" s="123"/>
      <c r="AL556" s="123"/>
      <c r="AM556" s="123"/>
      <c r="AN556" s="123"/>
      <c r="AO556" s="125"/>
      <c r="AP556" s="126"/>
      <c r="AQ556" s="125"/>
      <c r="AR556" s="127"/>
      <c r="AS556" s="83"/>
      <c r="AT556" s="83"/>
      <c r="AU556" s="83"/>
      <c r="AV556" s="130"/>
    </row>
    <row r="557" spans="28:48" ht="14">
      <c r="AB557" s="123"/>
      <c r="AC557" s="124"/>
      <c r="AD557" s="123"/>
      <c r="AE557" s="124"/>
      <c r="AF557" s="124"/>
      <c r="AG557" s="124"/>
      <c r="AH557" s="123"/>
      <c r="AI557" s="123"/>
      <c r="AJ557" s="123"/>
      <c r="AK557" s="123"/>
      <c r="AL557" s="123"/>
      <c r="AM557" s="123"/>
      <c r="AN557" s="123"/>
      <c r="AO557" s="125"/>
      <c r="AP557" s="126"/>
      <c r="AQ557" s="125"/>
      <c r="AR557" s="127"/>
      <c r="AS557" s="83"/>
      <c r="AT557" s="83"/>
      <c r="AU557" s="83"/>
      <c r="AV557" s="130"/>
    </row>
    <row r="558" spans="28:48" ht="14">
      <c r="AB558" s="123"/>
      <c r="AC558" s="124"/>
      <c r="AD558" s="123"/>
      <c r="AE558" s="124"/>
      <c r="AF558" s="124"/>
      <c r="AG558" s="124"/>
      <c r="AH558" s="123"/>
      <c r="AI558" s="123"/>
      <c r="AJ558" s="123"/>
      <c r="AK558" s="123"/>
      <c r="AL558" s="123"/>
      <c r="AM558" s="123"/>
      <c r="AN558" s="123"/>
      <c r="AO558" s="125"/>
      <c r="AP558" s="126"/>
      <c r="AQ558" s="125"/>
      <c r="AR558" s="127"/>
      <c r="AS558" s="83"/>
      <c r="AT558" s="83"/>
      <c r="AU558" s="83"/>
      <c r="AV558" s="130"/>
    </row>
    <row r="559" spans="28:48" ht="14">
      <c r="AB559" s="123"/>
      <c r="AC559" s="124"/>
      <c r="AD559" s="123"/>
      <c r="AE559" s="124"/>
      <c r="AF559" s="124"/>
      <c r="AG559" s="124"/>
      <c r="AH559" s="123"/>
      <c r="AI559" s="123"/>
      <c r="AJ559" s="123"/>
      <c r="AK559" s="123"/>
      <c r="AL559" s="123"/>
      <c r="AM559" s="123"/>
      <c r="AN559" s="123"/>
      <c r="AO559" s="125"/>
      <c r="AP559" s="126"/>
      <c r="AQ559" s="125"/>
      <c r="AR559" s="127"/>
      <c r="AS559" s="83"/>
      <c r="AT559" s="83"/>
      <c r="AU559" s="83"/>
      <c r="AV559" s="130"/>
    </row>
    <row r="560" spans="28:48" ht="14">
      <c r="AB560" s="123"/>
      <c r="AC560" s="124"/>
      <c r="AD560" s="123"/>
      <c r="AE560" s="124"/>
      <c r="AF560" s="124"/>
      <c r="AG560" s="124"/>
      <c r="AH560" s="123"/>
      <c r="AI560" s="123"/>
      <c r="AJ560" s="123"/>
      <c r="AK560" s="123"/>
      <c r="AL560" s="123"/>
      <c r="AM560" s="123"/>
      <c r="AN560" s="123"/>
      <c r="AO560" s="125"/>
      <c r="AP560" s="126"/>
      <c r="AQ560" s="125"/>
      <c r="AR560" s="127"/>
      <c r="AS560" s="83"/>
      <c r="AT560" s="83"/>
      <c r="AU560" s="83"/>
      <c r="AV560" s="130"/>
    </row>
    <row r="561" spans="28:48" ht="14">
      <c r="AB561" s="123"/>
      <c r="AC561" s="124"/>
      <c r="AD561" s="123"/>
      <c r="AE561" s="124"/>
      <c r="AF561" s="124"/>
      <c r="AG561" s="124"/>
      <c r="AH561" s="123"/>
      <c r="AI561" s="123"/>
      <c r="AJ561" s="123"/>
      <c r="AK561" s="123"/>
      <c r="AL561" s="123"/>
      <c r="AM561" s="123"/>
      <c r="AN561" s="123"/>
      <c r="AO561" s="125"/>
      <c r="AP561" s="126"/>
      <c r="AQ561" s="125"/>
      <c r="AR561" s="127"/>
      <c r="AS561" s="83"/>
      <c r="AT561" s="83"/>
      <c r="AU561" s="83"/>
      <c r="AV561" s="130"/>
    </row>
    <row r="562" spans="28:48" ht="14">
      <c r="AB562" s="123"/>
      <c r="AC562" s="124"/>
      <c r="AD562" s="123"/>
      <c r="AE562" s="124"/>
      <c r="AF562" s="124"/>
      <c r="AG562" s="124"/>
      <c r="AH562" s="123"/>
      <c r="AI562" s="123"/>
      <c r="AJ562" s="123"/>
      <c r="AK562" s="123"/>
      <c r="AL562" s="123"/>
      <c r="AM562" s="123"/>
      <c r="AN562" s="123"/>
      <c r="AO562" s="125"/>
      <c r="AP562" s="126"/>
      <c r="AQ562" s="125"/>
      <c r="AR562" s="127"/>
      <c r="AS562" s="83"/>
      <c r="AT562" s="83"/>
      <c r="AU562" s="83"/>
      <c r="AV562" s="130"/>
    </row>
    <row r="563" spans="28:48" ht="14">
      <c r="AB563" s="123"/>
      <c r="AC563" s="124"/>
      <c r="AD563" s="123"/>
      <c r="AE563" s="124"/>
      <c r="AF563" s="124"/>
      <c r="AG563" s="124"/>
      <c r="AH563" s="123"/>
      <c r="AI563" s="123"/>
      <c r="AJ563" s="123"/>
      <c r="AK563" s="123"/>
      <c r="AL563" s="123"/>
      <c r="AM563" s="123"/>
      <c r="AN563" s="123"/>
      <c r="AO563" s="125"/>
      <c r="AP563" s="126"/>
      <c r="AQ563" s="125"/>
      <c r="AR563" s="127"/>
      <c r="AS563" s="83"/>
      <c r="AT563" s="83"/>
      <c r="AU563" s="83"/>
      <c r="AV563" s="130"/>
    </row>
    <row r="564" spans="28:48" ht="14">
      <c r="AB564" s="123"/>
      <c r="AC564" s="124"/>
      <c r="AD564" s="123"/>
      <c r="AE564" s="124"/>
      <c r="AF564" s="124"/>
      <c r="AG564" s="124"/>
      <c r="AH564" s="123"/>
      <c r="AI564" s="123"/>
      <c r="AJ564" s="123"/>
      <c r="AK564" s="123"/>
      <c r="AL564" s="123"/>
      <c r="AM564" s="123"/>
      <c r="AN564" s="123"/>
      <c r="AO564" s="125"/>
      <c r="AP564" s="126"/>
      <c r="AQ564" s="125"/>
      <c r="AR564" s="127"/>
      <c r="AS564" s="83"/>
      <c r="AT564" s="83"/>
      <c r="AU564" s="83"/>
      <c r="AV564" s="130"/>
    </row>
    <row r="565" spans="28:48" ht="14">
      <c r="AB565" s="123"/>
      <c r="AC565" s="124"/>
      <c r="AD565" s="123"/>
      <c r="AE565" s="124"/>
      <c r="AF565" s="124"/>
      <c r="AG565" s="124"/>
      <c r="AH565" s="123"/>
      <c r="AI565" s="123"/>
      <c r="AJ565" s="123"/>
      <c r="AK565" s="123"/>
      <c r="AL565" s="123"/>
      <c r="AM565" s="123"/>
      <c r="AN565" s="123"/>
      <c r="AO565" s="125"/>
      <c r="AP565" s="126"/>
      <c r="AQ565" s="125"/>
      <c r="AR565" s="127"/>
      <c r="AS565" s="83"/>
      <c r="AT565" s="83"/>
      <c r="AU565" s="83"/>
      <c r="AV565" s="130"/>
    </row>
    <row r="566" spans="28:48" ht="14">
      <c r="AB566" s="123"/>
      <c r="AC566" s="124"/>
      <c r="AD566" s="123"/>
      <c r="AE566" s="124"/>
      <c r="AF566" s="124"/>
      <c r="AG566" s="124"/>
      <c r="AH566" s="123"/>
      <c r="AI566" s="123"/>
      <c r="AJ566" s="123"/>
      <c r="AK566" s="123"/>
      <c r="AL566" s="123"/>
      <c r="AM566" s="123"/>
      <c r="AN566" s="123"/>
      <c r="AO566" s="125"/>
      <c r="AP566" s="126"/>
      <c r="AQ566" s="125"/>
      <c r="AR566" s="127"/>
      <c r="AS566" s="83"/>
      <c r="AT566" s="83"/>
      <c r="AU566" s="83"/>
      <c r="AV566" s="130"/>
    </row>
    <row r="567" spans="28:48" ht="14">
      <c r="AB567" s="123"/>
      <c r="AC567" s="124"/>
      <c r="AD567" s="123"/>
      <c r="AE567" s="124"/>
      <c r="AF567" s="124"/>
      <c r="AG567" s="124"/>
      <c r="AH567" s="123"/>
      <c r="AI567" s="123"/>
      <c r="AJ567" s="123"/>
      <c r="AK567" s="123"/>
      <c r="AL567" s="123"/>
      <c r="AM567" s="123"/>
      <c r="AN567" s="123"/>
      <c r="AO567" s="125"/>
      <c r="AP567" s="126"/>
      <c r="AQ567" s="125"/>
      <c r="AR567" s="127"/>
      <c r="AS567" s="83"/>
      <c r="AT567" s="83"/>
      <c r="AU567" s="83"/>
      <c r="AV567" s="130"/>
    </row>
    <row r="568" spans="28:48" ht="14">
      <c r="AB568" s="123"/>
      <c r="AC568" s="124"/>
      <c r="AD568" s="123"/>
      <c r="AE568" s="124"/>
      <c r="AF568" s="124"/>
      <c r="AG568" s="124"/>
      <c r="AH568" s="123"/>
      <c r="AI568" s="123"/>
      <c r="AJ568" s="123"/>
      <c r="AK568" s="123"/>
      <c r="AL568" s="123"/>
      <c r="AM568" s="123"/>
      <c r="AN568" s="123"/>
      <c r="AO568" s="125"/>
      <c r="AP568" s="126"/>
      <c r="AQ568" s="125"/>
      <c r="AR568" s="127"/>
      <c r="AS568" s="83"/>
      <c r="AT568" s="83"/>
      <c r="AU568" s="83"/>
      <c r="AV568" s="130"/>
    </row>
    <row r="569" spans="28:48" ht="14">
      <c r="AB569" s="123"/>
      <c r="AC569" s="124"/>
      <c r="AD569" s="123"/>
      <c r="AE569" s="124"/>
      <c r="AF569" s="124"/>
      <c r="AG569" s="124"/>
      <c r="AH569" s="123"/>
      <c r="AI569" s="123"/>
      <c r="AJ569" s="123"/>
      <c r="AK569" s="123"/>
      <c r="AL569" s="123"/>
      <c r="AM569" s="123"/>
      <c r="AN569" s="123"/>
      <c r="AO569" s="125"/>
      <c r="AP569" s="126"/>
      <c r="AQ569" s="125"/>
      <c r="AR569" s="127"/>
      <c r="AS569" s="83"/>
      <c r="AT569" s="83"/>
      <c r="AU569" s="83"/>
      <c r="AV569" s="130"/>
    </row>
    <row r="570" spans="28:48" ht="14">
      <c r="AB570" s="123"/>
      <c r="AC570" s="124"/>
      <c r="AD570" s="123"/>
      <c r="AE570" s="124"/>
      <c r="AF570" s="124"/>
      <c r="AG570" s="124"/>
      <c r="AH570" s="123"/>
      <c r="AI570" s="123"/>
      <c r="AJ570" s="123"/>
      <c r="AK570" s="123"/>
      <c r="AL570" s="123"/>
      <c r="AM570" s="123"/>
      <c r="AN570" s="123"/>
      <c r="AO570" s="125"/>
      <c r="AP570" s="126"/>
      <c r="AQ570" s="125"/>
      <c r="AR570" s="127"/>
      <c r="AS570" s="83"/>
      <c r="AT570" s="83"/>
      <c r="AU570" s="83"/>
      <c r="AV570" s="130"/>
    </row>
    <row r="571" spans="28:48" ht="14">
      <c r="AB571" s="123"/>
      <c r="AC571" s="124"/>
      <c r="AD571" s="123"/>
      <c r="AE571" s="124"/>
      <c r="AF571" s="124"/>
      <c r="AG571" s="124"/>
      <c r="AH571" s="123"/>
      <c r="AI571" s="123"/>
      <c r="AJ571" s="123"/>
      <c r="AK571" s="123"/>
      <c r="AL571" s="123"/>
      <c r="AM571" s="123"/>
      <c r="AN571" s="123"/>
      <c r="AO571" s="125"/>
      <c r="AP571" s="126"/>
      <c r="AQ571" s="125"/>
      <c r="AR571" s="127"/>
      <c r="AS571" s="83"/>
      <c r="AT571" s="83"/>
      <c r="AU571" s="83"/>
      <c r="AV571" s="130"/>
    </row>
    <row r="572" spans="28:48" ht="14">
      <c r="AB572" s="123"/>
      <c r="AC572" s="124"/>
      <c r="AD572" s="123"/>
      <c r="AE572" s="124"/>
      <c r="AF572" s="124"/>
      <c r="AG572" s="124"/>
      <c r="AH572" s="123"/>
      <c r="AI572" s="123"/>
      <c r="AJ572" s="123"/>
      <c r="AK572" s="123"/>
      <c r="AL572" s="123"/>
      <c r="AM572" s="123"/>
      <c r="AN572" s="123"/>
      <c r="AO572" s="125"/>
      <c r="AP572" s="126"/>
      <c r="AQ572" s="125"/>
      <c r="AR572" s="127"/>
      <c r="AS572" s="83"/>
      <c r="AT572" s="83"/>
      <c r="AU572" s="83"/>
      <c r="AV572" s="130"/>
    </row>
    <row r="573" spans="28:48" ht="14">
      <c r="AB573" s="123"/>
      <c r="AC573" s="124"/>
      <c r="AD573" s="123"/>
      <c r="AE573" s="124"/>
      <c r="AF573" s="124"/>
      <c r="AG573" s="124"/>
      <c r="AH573" s="123"/>
      <c r="AI573" s="123"/>
      <c r="AJ573" s="123"/>
      <c r="AK573" s="123"/>
      <c r="AL573" s="123"/>
      <c r="AM573" s="123"/>
      <c r="AN573" s="123"/>
      <c r="AO573" s="125"/>
      <c r="AP573" s="126"/>
      <c r="AQ573" s="125"/>
      <c r="AR573" s="127"/>
      <c r="AS573" s="83"/>
      <c r="AT573" s="83"/>
      <c r="AU573" s="83"/>
      <c r="AV573" s="130"/>
    </row>
    <row r="574" spans="28:48" ht="14">
      <c r="AB574" s="123"/>
      <c r="AC574" s="124"/>
      <c r="AD574" s="123"/>
      <c r="AE574" s="124"/>
      <c r="AF574" s="124"/>
      <c r="AG574" s="124"/>
      <c r="AH574" s="123"/>
      <c r="AI574" s="123"/>
      <c r="AJ574" s="123"/>
      <c r="AK574" s="123"/>
      <c r="AL574" s="123"/>
      <c r="AM574" s="123"/>
      <c r="AN574" s="123"/>
      <c r="AO574" s="125"/>
      <c r="AP574" s="126"/>
      <c r="AQ574" s="125"/>
      <c r="AR574" s="127"/>
      <c r="AS574" s="83"/>
      <c r="AT574" s="83"/>
      <c r="AU574" s="83"/>
      <c r="AV574" s="130"/>
    </row>
    <row r="575" spans="28:48" ht="14">
      <c r="AB575" s="123"/>
      <c r="AC575" s="124"/>
      <c r="AD575" s="123"/>
      <c r="AE575" s="124"/>
      <c r="AF575" s="124"/>
      <c r="AG575" s="124"/>
      <c r="AH575" s="123"/>
      <c r="AI575" s="123"/>
      <c r="AJ575" s="123"/>
      <c r="AK575" s="123"/>
      <c r="AL575" s="123"/>
      <c r="AM575" s="123"/>
      <c r="AN575" s="123"/>
      <c r="AO575" s="125"/>
      <c r="AP575" s="126"/>
      <c r="AQ575" s="125"/>
      <c r="AR575" s="127"/>
      <c r="AS575" s="83"/>
      <c r="AT575" s="83"/>
      <c r="AU575" s="83"/>
      <c r="AV575" s="130"/>
    </row>
    <row r="576" spans="28:48" ht="14">
      <c r="AB576" s="123"/>
      <c r="AC576" s="124"/>
      <c r="AD576" s="123"/>
      <c r="AE576" s="124"/>
      <c r="AF576" s="124"/>
      <c r="AG576" s="124"/>
      <c r="AH576" s="123"/>
      <c r="AI576" s="123"/>
      <c r="AJ576" s="123"/>
      <c r="AK576" s="123"/>
      <c r="AL576" s="123"/>
      <c r="AM576" s="123"/>
      <c r="AN576" s="123"/>
      <c r="AO576" s="125"/>
      <c r="AP576" s="126"/>
      <c r="AQ576" s="125"/>
      <c r="AR576" s="127"/>
      <c r="AS576" s="83"/>
      <c r="AT576" s="83"/>
      <c r="AU576" s="83"/>
      <c r="AV576" s="130"/>
    </row>
    <row r="577" spans="28:48" ht="14">
      <c r="AB577" s="123"/>
      <c r="AC577" s="124"/>
      <c r="AD577" s="123"/>
      <c r="AE577" s="124"/>
      <c r="AF577" s="124"/>
      <c r="AG577" s="124"/>
      <c r="AH577" s="123"/>
      <c r="AI577" s="123"/>
      <c r="AJ577" s="123"/>
      <c r="AK577" s="123"/>
      <c r="AL577" s="123"/>
      <c r="AM577" s="123"/>
      <c r="AN577" s="123"/>
      <c r="AO577" s="125"/>
      <c r="AP577" s="126"/>
      <c r="AQ577" s="125"/>
      <c r="AR577" s="127"/>
      <c r="AS577" s="83"/>
      <c r="AT577" s="83"/>
      <c r="AU577" s="83"/>
      <c r="AV577" s="130"/>
    </row>
    <row r="578" spans="28:48" ht="14">
      <c r="AB578" s="123"/>
      <c r="AC578" s="124"/>
      <c r="AD578" s="123"/>
      <c r="AE578" s="124"/>
      <c r="AF578" s="124"/>
      <c r="AG578" s="124"/>
      <c r="AH578" s="123"/>
      <c r="AI578" s="123"/>
      <c r="AJ578" s="123"/>
      <c r="AK578" s="123"/>
      <c r="AL578" s="123"/>
      <c r="AM578" s="123"/>
      <c r="AN578" s="123"/>
      <c r="AO578" s="125"/>
      <c r="AP578" s="126"/>
      <c r="AQ578" s="125"/>
      <c r="AR578" s="127"/>
      <c r="AS578" s="83"/>
      <c r="AT578" s="83"/>
      <c r="AU578" s="83"/>
      <c r="AV578" s="130"/>
    </row>
    <row r="579" spans="28:48" ht="14">
      <c r="AB579" s="123"/>
      <c r="AC579" s="124"/>
      <c r="AD579" s="123"/>
      <c r="AE579" s="124"/>
      <c r="AF579" s="124"/>
      <c r="AG579" s="124"/>
      <c r="AH579" s="123"/>
      <c r="AI579" s="123"/>
      <c r="AJ579" s="123"/>
      <c r="AK579" s="123"/>
      <c r="AL579" s="123"/>
      <c r="AM579" s="123"/>
      <c r="AN579" s="123"/>
      <c r="AO579" s="125"/>
      <c r="AP579" s="126"/>
      <c r="AQ579" s="125"/>
      <c r="AR579" s="127"/>
      <c r="AS579" s="83"/>
      <c r="AT579" s="83"/>
      <c r="AU579" s="83"/>
      <c r="AV579" s="130"/>
    </row>
    <row r="580" spans="28:48" ht="14">
      <c r="AB580" s="123"/>
      <c r="AC580" s="124"/>
      <c r="AD580" s="123"/>
      <c r="AE580" s="124"/>
      <c r="AF580" s="124"/>
      <c r="AG580" s="124"/>
      <c r="AH580" s="123"/>
      <c r="AI580" s="123"/>
      <c r="AJ580" s="123"/>
      <c r="AK580" s="123"/>
      <c r="AL580" s="123"/>
      <c r="AM580" s="123"/>
      <c r="AN580" s="123"/>
      <c r="AO580" s="125"/>
      <c r="AP580" s="126"/>
      <c r="AQ580" s="125"/>
      <c r="AR580" s="127"/>
      <c r="AS580" s="83"/>
      <c r="AT580" s="83"/>
      <c r="AU580" s="83"/>
      <c r="AV580" s="130"/>
    </row>
    <row r="581" spans="28:48" ht="14">
      <c r="AB581" s="123"/>
      <c r="AC581" s="124"/>
      <c r="AD581" s="123"/>
      <c r="AE581" s="124"/>
      <c r="AF581" s="124"/>
      <c r="AG581" s="124"/>
      <c r="AH581" s="123"/>
      <c r="AI581" s="123"/>
      <c r="AJ581" s="123"/>
      <c r="AK581" s="123"/>
      <c r="AL581" s="123"/>
      <c r="AM581" s="123"/>
      <c r="AN581" s="123"/>
      <c r="AO581" s="125"/>
      <c r="AP581" s="126"/>
      <c r="AQ581" s="125"/>
      <c r="AR581" s="127"/>
      <c r="AS581" s="83"/>
      <c r="AT581" s="83"/>
      <c r="AU581" s="83"/>
      <c r="AV581" s="130"/>
    </row>
    <row r="582" spans="28:48" ht="14">
      <c r="AB582" s="123"/>
      <c r="AC582" s="124"/>
      <c r="AD582" s="123"/>
      <c r="AE582" s="124"/>
      <c r="AF582" s="124"/>
      <c r="AG582" s="124"/>
      <c r="AH582" s="123"/>
      <c r="AI582" s="123"/>
      <c r="AJ582" s="123"/>
      <c r="AK582" s="123"/>
      <c r="AL582" s="123"/>
      <c r="AM582" s="123"/>
      <c r="AN582" s="123"/>
      <c r="AO582" s="125"/>
      <c r="AP582" s="126"/>
      <c r="AQ582" s="125"/>
      <c r="AR582" s="127"/>
      <c r="AS582" s="83"/>
      <c r="AT582" s="83"/>
      <c r="AU582" s="83"/>
      <c r="AV582" s="130"/>
    </row>
    <row r="583" spans="28:48" ht="14">
      <c r="AB583" s="123"/>
      <c r="AC583" s="124"/>
      <c r="AD583" s="123"/>
      <c r="AE583" s="124"/>
      <c r="AF583" s="124"/>
      <c r="AG583" s="124"/>
      <c r="AH583" s="123"/>
      <c r="AI583" s="123"/>
      <c r="AJ583" s="123"/>
      <c r="AK583" s="123"/>
      <c r="AL583" s="123"/>
      <c r="AM583" s="123"/>
      <c r="AN583" s="123"/>
      <c r="AO583" s="125"/>
      <c r="AP583" s="126"/>
      <c r="AQ583" s="125"/>
      <c r="AR583" s="127"/>
      <c r="AS583" s="83"/>
      <c r="AT583" s="83"/>
      <c r="AU583" s="83"/>
      <c r="AV583" s="130"/>
    </row>
    <row r="584" spans="28:48" ht="14">
      <c r="AB584" s="123"/>
      <c r="AC584" s="124"/>
      <c r="AD584" s="123"/>
      <c r="AE584" s="124"/>
      <c r="AF584" s="124"/>
      <c r="AG584" s="124"/>
      <c r="AH584" s="123"/>
      <c r="AI584" s="123"/>
      <c r="AJ584" s="123"/>
      <c r="AK584" s="123"/>
      <c r="AL584" s="123"/>
      <c r="AM584" s="123"/>
      <c r="AN584" s="123"/>
      <c r="AO584" s="125"/>
      <c r="AP584" s="126"/>
      <c r="AQ584" s="125"/>
      <c r="AR584" s="127"/>
      <c r="AS584" s="83"/>
      <c r="AT584" s="83"/>
      <c r="AU584" s="83"/>
      <c r="AV584" s="130"/>
    </row>
    <row r="585" spans="28:48" ht="14">
      <c r="AB585" s="123"/>
      <c r="AC585" s="124"/>
      <c r="AD585" s="123"/>
      <c r="AE585" s="124"/>
      <c r="AF585" s="124"/>
      <c r="AG585" s="124"/>
      <c r="AH585" s="123"/>
      <c r="AI585" s="123"/>
      <c r="AJ585" s="123"/>
      <c r="AK585" s="123"/>
      <c r="AL585" s="123"/>
      <c r="AM585" s="123"/>
      <c r="AN585" s="123"/>
      <c r="AO585" s="125"/>
      <c r="AP585" s="126"/>
      <c r="AQ585" s="125"/>
      <c r="AR585" s="127"/>
      <c r="AS585" s="83"/>
      <c r="AT585" s="83"/>
      <c r="AU585" s="83"/>
      <c r="AV585" s="130"/>
    </row>
    <row r="586" spans="28:48" ht="14">
      <c r="AB586" s="123"/>
      <c r="AC586" s="124"/>
      <c r="AD586" s="123"/>
      <c r="AE586" s="124"/>
      <c r="AF586" s="124"/>
      <c r="AG586" s="124"/>
      <c r="AH586" s="123"/>
      <c r="AI586" s="123"/>
      <c r="AJ586" s="123"/>
      <c r="AK586" s="123"/>
      <c r="AL586" s="123"/>
      <c r="AM586" s="123"/>
      <c r="AN586" s="123"/>
      <c r="AO586" s="125"/>
      <c r="AP586" s="126"/>
      <c r="AQ586" s="125"/>
      <c r="AR586" s="127"/>
      <c r="AS586" s="83"/>
      <c r="AT586" s="83"/>
      <c r="AU586" s="83"/>
      <c r="AV586" s="130"/>
    </row>
    <row r="587" spans="28:48" ht="14">
      <c r="AB587" s="123"/>
      <c r="AC587" s="124"/>
      <c r="AD587" s="123"/>
      <c r="AE587" s="124"/>
      <c r="AF587" s="124"/>
      <c r="AG587" s="124"/>
      <c r="AH587" s="123"/>
      <c r="AI587" s="123"/>
      <c r="AJ587" s="123"/>
      <c r="AK587" s="123"/>
      <c r="AL587" s="123"/>
      <c r="AM587" s="123"/>
      <c r="AN587" s="123"/>
      <c r="AO587" s="125"/>
      <c r="AP587" s="126"/>
      <c r="AQ587" s="125"/>
      <c r="AR587" s="127"/>
      <c r="AS587" s="83"/>
      <c r="AT587" s="83"/>
      <c r="AU587" s="83"/>
      <c r="AV587" s="130"/>
    </row>
    <row r="588" spans="28:48" ht="14">
      <c r="AB588" s="123"/>
      <c r="AC588" s="124"/>
      <c r="AD588" s="123"/>
      <c r="AE588" s="124"/>
      <c r="AF588" s="124"/>
      <c r="AG588" s="124"/>
      <c r="AH588" s="123"/>
      <c r="AI588" s="123"/>
      <c r="AJ588" s="123"/>
      <c r="AK588" s="123"/>
      <c r="AL588" s="123"/>
      <c r="AM588" s="123"/>
      <c r="AN588" s="123"/>
      <c r="AO588" s="125"/>
      <c r="AP588" s="126"/>
      <c r="AQ588" s="125"/>
      <c r="AR588" s="127"/>
      <c r="AS588" s="83"/>
      <c r="AT588" s="83"/>
      <c r="AU588" s="83"/>
      <c r="AV588" s="130"/>
    </row>
    <row r="589" spans="28:48" ht="14">
      <c r="AB589" s="123"/>
      <c r="AC589" s="124"/>
      <c r="AD589" s="123"/>
      <c r="AE589" s="124"/>
      <c r="AF589" s="124"/>
      <c r="AG589" s="124"/>
      <c r="AH589" s="123"/>
      <c r="AI589" s="123"/>
      <c r="AJ589" s="123"/>
      <c r="AK589" s="123"/>
      <c r="AL589" s="123"/>
      <c r="AM589" s="123"/>
      <c r="AN589" s="123"/>
      <c r="AO589" s="125"/>
      <c r="AP589" s="126"/>
      <c r="AQ589" s="125"/>
      <c r="AR589" s="127"/>
      <c r="AS589" s="83"/>
      <c r="AT589" s="83"/>
      <c r="AU589" s="83"/>
      <c r="AV589" s="130"/>
    </row>
    <row r="590" spans="28:48" ht="14">
      <c r="AB590" s="123"/>
      <c r="AC590" s="124"/>
      <c r="AD590" s="123"/>
      <c r="AE590" s="124"/>
      <c r="AF590" s="124"/>
      <c r="AG590" s="124"/>
      <c r="AH590" s="123"/>
      <c r="AI590" s="123"/>
      <c r="AJ590" s="123"/>
      <c r="AK590" s="123"/>
      <c r="AL590" s="123"/>
      <c r="AM590" s="123"/>
      <c r="AN590" s="123"/>
      <c r="AO590" s="125"/>
      <c r="AP590" s="126"/>
      <c r="AQ590" s="125"/>
      <c r="AR590" s="127"/>
      <c r="AS590" s="83"/>
      <c r="AT590" s="83"/>
      <c r="AU590" s="83"/>
      <c r="AV590" s="130"/>
    </row>
    <row r="591" spans="28:48" ht="14">
      <c r="AB591" s="123"/>
      <c r="AC591" s="124"/>
      <c r="AD591" s="123"/>
      <c r="AE591" s="124"/>
      <c r="AF591" s="124"/>
      <c r="AG591" s="124"/>
      <c r="AH591" s="123"/>
      <c r="AI591" s="123"/>
      <c r="AJ591" s="123"/>
      <c r="AK591" s="123"/>
      <c r="AL591" s="123"/>
      <c r="AM591" s="123"/>
      <c r="AN591" s="123"/>
      <c r="AO591" s="125"/>
      <c r="AP591" s="126"/>
      <c r="AQ591" s="125"/>
      <c r="AR591" s="127"/>
      <c r="AS591" s="83"/>
      <c r="AT591" s="83"/>
      <c r="AU591" s="83"/>
      <c r="AV591" s="130"/>
    </row>
    <row r="592" spans="28:48" ht="14">
      <c r="AB592" s="123"/>
      <c r="AC592" s="124"/>
      <c r="AD592" s="123"/>
      <c r="AE592" s="124"/>
      <c r="AF592" s="124"/>
      <c r="AG592" s="124"/>
      <c r="AH592" s="123"/>
      <c r="AI592" s="123"/>
      <c r="AJ592" s="123"/>
      <c r="AK592" s="123"/>
      <c r="AL592" s="123"/>
      <c r="AM592" s="123"/>
      <c r="AN592" s="123"/>
      <c r="AO592" s="125"/>
      <c r="AP592" s="126"/>
      <c r="AQ592" s="125"/>
      <c r="AR592" s="127"/>
      <c r="AS592" s="83"/>
      <c r="AT592" s="83"/>
      <c r="AU592" s="83"/>
      <c r="AV592" s="130"/>
    </row>
    <row r="593" spans="28:48" ht="14">
      <c r="AB593" s="123"/>
      <c r="AC593" s="124"/>
      <c r="AD593" s="123"/>
      <c r="AE593" s="124"/>
      <c r="AF593" s="124"/>
      <c r="AG593" s="124"/>
      <c r="AH593" s="123"/>
      <c r="AI593" s="123"/>
      <c r="AJ593" s="123"/>
      <c r="AK593" s="123"/>
      <c r="AL593" s="123"/>
      <c r="AM593" s="123"/>
      <c r="AN593" s="123"/>
      <c r="AO593" s="125"/>
      <c r="AP593" s="126"/>
      <c r="AQ593" s="125"/>
      <c r="AR593" s="127"/>
      <c r="AS593" s="83"/>
      <c r="AT593" s="83"/>
      <c r="AU593" s="83"/>
      <c r="AV593" s="130"/>
    </row>
    <row r="594" spans="28:48" ht="14">
      <c r="AB594" s="123"/>
      <c r="AC594" s="124"/>
      <c r="AD594" s="123"/>
      <c r="AE594" s="124"/>
      <c r="AF594" s="124"/>
      <c r="AG594" s="124"/>
      <c r="AH594" s="123"/>
      <c r="AI594" s="123"/>
      <c r="AJ594" s="123"/>
      <c r="AK594" s="123"/>
      <c r="AL594" s="123"/>
      <c r="AM594" s="123"/>
      <c r="AN594" s="123"/>
      <c r="AO594" s="125"/>
      <c r="AP594" s="126"/>
      <c r="AQ594" s="125"/>
      <c r="AR594" s="127"/>
      <c r="AS594" s="83"/>
      <c r="AT594" s="83"/>
      <c r="AU594" s="83"/>
      <c r="AV594" s="130"/>
    </row>
    <row r="595" spans="28:48" ht="14">
      <c r="AB595" s="123"/>
      <c r="AC595" s="124"/>
      <c r="AD595" s="123"/>
      <c r="AE595" s="124"/>
      <c r="AF595" s="124"/>
      <c r="AG595" s="124"/>
      <c r="AH595" s="123"/>
      <c r="AI595" s="123"/>
      <c r="AJ595" s="123"/>
      <c r="AK595" s="123"/>
      <c r="AL595" s="123"/>
      <c r="AM595" s="123"/>
      <c r="AN595" s="123"/>
      <c r="AO595" s="125"/>
      <c r="AP595" s="126"/>
      <c r="AQ595" s="125"/>
      <c r="AR595" s="127"/>
      <c r="AS595" s="83"/>
      <c r="AT595" s="83"/>
      <c r="AU595" s="83"/>
      <c r="AV595" s="130"/>
    </row>
    <row r="596" spans="28:48" ht="14">
      <c r="AB596" s="123"/>
      <c r="AC596" s="124"/>
      <c r="AD596" s="123"/>
      <c r="AE596" s="124"/>
      <c r="AF596" s="124"/>
      <c r="AG596" s="124"/>
      <c r="AH596" s="123"/>
      <c r="AI596" s="123"/>
      <c r="AJ596" s="123"/>
      <c r="AK596" s="123"/>
      <c r="AL596" s="123"/>
      <c r="AM596" s="123"/>
      <c r="AN596" s="123"/>
      <c r="AO596" s="125"/>
      <c r="AP596" s="126"/>
      <c r="AQ596" s="125"/>
      <c r="AR596" s="127"/>
      <c r="AS596" s="83"/>
      <c r="AT596" s="83"/>
      <c r="AU596" s="83"/>
      <c r="AV596" s="130"/>
    </row>
    <row r="597" spans="28:48" ht="14">
      <c r="AB597" s="123"/>
      <c r="AC597" s="124"/>
      <c r="AD597" s="123"/>
      <c r="AE597" s="124"/>
      <c r="AF597" s="124"/>
      <c r="AG597" s="124"/>
      <c r="AH597" s="123"/>
      <c r="AI597" s="123"/>
      <c r="AJ597" s="123"/>
      <c r="AK597" s="123"/>
      <c r="AL597" s="123"/>
      <c r="AM597" s="123"/>
      <c r="AN597" s="123"/>
      <c r="AO597" s="125"/>
      <c r="AP597" s="126"/>
      <c r="AQ597" s="125"/>
      <c r="AR597" s="127"/>
      <c r="AS597" s="83"/>
      <c r="AT597" s="83"/>
      <c r="AU597" s="83"/>
      <c r="AV597" s="130"/>
    </row>
    <row r="598" spans="28:48" ht="14">
      <c r="AB598" s="123"/>
      <c r="AC598" s="124"/>
      <c r="AD598" s="123"/>
      <c r="AE598" s="124"/>
      <c r="AF598" s="124"/>
      <c r="AG598" s="124"/>
      <c r="AH598" s="123"/>
      <c r="AI598" s="123"/>
      <c r="AJ598" s="123"/>
      <c r="AK598" s="123"/>
      <c r="AL598" s="123"/>
      <c r="AM598" s="123"/>
      <c r="AN598" s="123"/>
      <c r="AO598" s="125"/>
      <c r="AP598" s="126"/>
      <c r="AQ598" s="125"/>
      <c r="AR598" s="127"/>
      <c r="AS598" s="83"/>
      <c r="AT598" s="83"/>
      <c r="AU598" s="83"/>
      <c r="AV598" s="130"/>
    </row>
    <row r="599" spans="28:48" ht="14">
      <c r="AB599" s="123"/>
      <c r="AC599" s="124"/>
      <c r="AD599" s="123"/>
      <c r="AE599" s="124"/>
      <c r="AF599" s="124"/>
      <c r="AG599" s="124"/>
      <c r="AH599" s="123"/>
      <c r="AI599" s="123"/>
      <c r="AJ599" s="123"/>
      <c r="AK599" s="123"/>
      <c r="AL599" s="123"/>
      <c r="AM599" s="123"/>
      <c r="AN599" s="123"/>
      <c r="AO599" s="125"/>
      <c r="AP599" s="126"/>
      <c r="AQ599" s="125"/>
      <c r="AR599" s="127"/>
      <c r="AS599" s="83"/>
      <c r="AT599" s="83"/>
      <c r="AU599" s="83"/>
      <c r="AV599" s="130"/>
    </row>
    <row r="600" spans="28:48" ht="14">
      <c r="AB600" s="123"/>
      <c r="AC600" s="124"/>
      <c r="AD600" s="123"/>
      <c r="AE600" s="124"/>
      <c r="AF600" s="124"/>
      <c r="AG600" s="124"/>
      <c r="AH600" s="123"/>
      <c r="AI600" s="123"/>
      <c r="AJ600" s="123"/>
      <c r="AK600" s="123"/>
      <c r="AL600" s="123"/>
      <c r="AM600" s="123"/>
      <c r="AN600" s="123"/>
      <c r="AO600" s="125"/>
      <c r="AP600" s="126"/>
      <c r="AQ600" s="125"/>
      <c r="AR600" s="127"/>
      <c r="AS600" s="83"/>
      <c r="AT600" s="83"/>
      <c r="AU600" s="83"/>
      <c r="AV600" s="130"/>
    </row>
    <row r="601" spans="28:48" ht="14">
      <c r="AB601" s="123"/>
      <c r="AC601" s="124"/>
      <c r="AD601" s="123"/>
      <c r="AE601" s="124"/>
      <c r="AF601" s="124"/>
      <c r="AG601" s="124"/>
      <c r="AH601" s="123"/>
      <c r="AI601" s="123"/>
      <c r="AJ601" s="123"/>
      <c r="AK601" s="123"/>
      <c r="AL601" s="123"/>
      <c r="AM601" s="123"/>
      <c r="AN601" s="123"/>
      <c r="AO601" s="125"/>
      <c r="AP601" s="126"/>
      <c r="AQ601" s="125"/>
      <c r="AR601" s="127"/>
      <c r="AS601" s="83"/>
      <c r="AT601" s="83"/>
      <c r="AU601" s="83"/>
      <c r="AV601" s="130"/>
    </row>
    <row r="602" spans="28:48" ht="14">
      <c r="AB602" s="123"/>
      <c r="AC602" s="124"/>
      <c r="AD602" s="123"/>
      <c r="AE602" s="124"/>
      <c r="AF602" s="124"/>
      <c r="AG602" s="124"/>
      <c r="AH602" s="123"/>
      <c r="AI602" s="123"/>
      <c r="AJ602" s="123"/>
      <c r="AK602" s="123"/>
      <c r="AL602" s="123"/>
      <c r="AM602" s="123"/>
      <c r="AN602" s="123"/>
      <c r="AO602" s="125"/>
      <c r="AP602" s="126"/>
      <c r="AQ602" s="125"/>
      <c r="AR602" s="127"/>
      <c r="AS602" s="83"/>
      <c r="AT602" s="83"/>
      <c r="AU602" s="83"/>
      <c r="AV602" s="130"/>
    </row>
    <row r="603" spans="28:48" ht="14">
      <c r="AB603" s="123"/>
      <c r="AC603" s="124"/>
      <c r="AD603" s="123"/>
      <c r="AE603" s="124"/>
      <c r="AF603" s="124"/>
      <c r="AG603" s="124"/>
      <c r="AH603" s="123"/>
      <c r="AI603" s="123"/>
      <c r="AJ603" s="123"/>
      <c r="AK603" s="123"/>
      <c r="AL603" s="123"/>
      <c r="AM603" s="123"/>
      <c r="AN603" s="123"/>
      <c r="AO603" s="125"/>
      <c r="AP603" s="126"/>
      <c r="AQ603" s="125"/>
      <c r="AR603" s="127"/>
      <c r="AS603" s="83"/>
      <c r="AT603" s="83"/>
      <c r="AU603" s="83"/>
      <c r="AV603" s="130"/>
    </row>
    <row r="604" spans="28:48" ht="14">
      <c r="AB604" s="123"/>
      <c r="AC604" s="124"/>
      <c r="AD604" s="123"/>
      <c r="AE604" s="124"/>
      <c r="AF604" s="124"/>
      <c r="AG604" s="124"/>
      <c r="AH604" s="123"/>
      <c r="AI604" s="123"/>
      <c r="AJ604" s="123"/>
      <c r="AK604" s="123"/>
      <c r="AL604" s="123"/>
      <c r="AM604" s="123"/>
      <c r="AN604" s="123"/>
      <c r="AO604" s="125"/>
      <c r="AP604" s="126"/>
      <c r="AQ604" s="125"/>
      <c r="AR604" s="127"/>
      <c r="AS604" s="83"/>
      <c r="AT604" s="83"/>
      <c r="AU604" s="83"/>
      <c r="AV604" s="130"/>
    </row>
    <row r="605" spans="28:48" ht="14">
      <c r="AB605" s="123"/>
      <c r="AC605" s="124"/>
      <c r="AD605" s="123"/>
      <c r="AE605" s="124"/>
      <c r="AF605" s="124"/>
      <c r="AG605" s="124"/>
      <c r="AH605" s="123"/>
      <c r="AI605" s="123"/>
      <c r="AJ605" s="123"/>
      <c r="AK605" s="123"/>
      <c r="AL605" s="123"/>
      <c r="AM605" s="123"/>
      <c r="AN605" s="123"/>
      <c r="AO605" s="125"/>
      <c r="AP605" s="126"/>
      <c r="AQ605" s="125"/>
      <c r="AR605" s="127"/>
      <c r="AS605" s="83"/>
      <c r="AT605" s="83"/>
      <c r="AU605" s="83"/>
      <c r="AV605" s="130"/>
    </row>
    <row r="606" spans="28:48" ht="14">
      <c r="AB606" s="123"/>
      <c r="AC606" s="124"/>
      <c r="AD606" s="123"/>
      <c r="AE606" s="124"/>
      <c r="AF606" s="124"/>
      <c r="AG606" s="124"/>
      <c r="AH606" s="123"/>
      <c r="AI606" s="123"/>
      <c r="AJ606" s="123"/>
      <c r="AK606" s="123"/>
      <c r="AL606" s="123"/>
      <c r="AM606" s="123"/>
      <c r="AN606" s="123"/>
      <c r="AO606" s="125"/>
      <c r="AP606" s="126"/>
      <c r="AQ606" s="125"/>
      <c r="AR606" s="127"/>
      <c r="AS606" s="83"/>
      <c r="AT606" s="83"/>
      <c r="AU606" s="83"/>
      <c r="AV606" s="130"/>
    </row>
    <row r="607" spans="28:48" ht="14">
      <c r="AB607" s="123"/>
      <c r="AC607" s="124"/>
      <c r="AD607" s="123"/>
      <c r="AE607" s="124"/>
      <c r="AF607" s="124"/>
      <c r="AG607" s="124"/>
      <c r="AH607" s="123"/>
      <c r="AI607" s="123"/>
      <c r="AJ607" s="123"/>
      <c r="AK607" s="123"/>
      <c r="AL607" s="123"/>
      <c r="AM607" s="123"/>
      <c r="AN607" s="123"/>
      <c r="AO607" s="125"/>
      <c r="AP607" s="126"/>
      <c r="AQ607" s="125"/>
      <c r="AR607" s="127"/>
      <c r="AS607" s="83"/>
      <c r="AT607" s="83"/>
      <c r="AU607" s="83"/>
      <c r="AV607" s="130"/>
    </row>
    <row r="608" spans="28:48" ht="14">
      <c r="AB608" s="123"/>
      <c r="AC608" s="124"/>
      <c r="AD608" s="123"/>
      <c r="AE608" s="124"/>
      <c r="AF608" s="124"/>
      <c r="AG608" s="124"/>
      <c r="AH608" s="123"/>
      <c r="AI608" s="123"/>
      <c r="AJ608" s="123"/>
      <c r="AK608" s="123"/>
      <c r="AL608" s="123"/>
      <c r="AM608" s="123"/>
      <c r="AN608" s="123"/>
      <c r="AO608" s="125"/>
      <c r="AP608" s="126"/>
      <c r="AQ608" s="125"/>
      <c r="AR608" s="127"/>
      <c r="AS608" s="83"/>
      <c r="AT608" s="83"/>
      <c r="AU608" s="83"/>
      <c r="AV608" s="130"/>
    </row>
    <row r="609" spans="28:48" ht="14">
      <c r="AB609" s="123"/>
      <c r="AC609" s="124"/>
      <c r="AD609" s="123"/>
      <c r="AE609" s="124"/>
      <c r="AF609" s="124"/>
      <c r="AG609" s="124"/>
      <c r="AH609" s="123"/>
      <c r="AI609" s="123"/>
      <c r="AJ609" s="123"/>
      <c r="AK609" s="123"/>
      <c r="AL609" s="123"/>
      <c r="AM609" s="123"/>
      <c r="AN609" s="123"/>
      <c r="AO609" s="125"/>
      <c r="AP609" s="126"/>
      <c r="AQ609" s="125"/>
      <c r="AR609" s="127"/>
      <c r="AS609" s="83"/>
      <c r="AT609" s="83"/>
      <c r="AU609" s="83"/>
      <c r="AV609" s="130"/>
    </row>
    <row r="610" spans="28:48" ht="14">
      <c r="AB610" s="123"/>
      <c r="AC610" s="124"/>
      <c r="AD610" s="123"/>
      <c r="AE610" s="124"/>
      <c r="AF610" s="124"/>
      <c r="AG610" s="124"/>
      <c r="AH610" s="123"/>
      <c r="AI610" s="123"/>
      <c r="AJ610" s="123"/>
      <c r="AK610" s="123"/>
      <c r="AL610" s="123"/>
      <c r="AM610" s="123"/>
      <c r="AN610" s="123"/>
      <c r="AO610" s="125"/>
      <c r="AP610" s="126"/>
      <c r="AQ610" s="125"/>
      <c r="AR610" s="127"/>
      <c r="AS610" s="83"/>
      <c r="AT610" s="83"/>
      <c r="AU610" s="83"/>
      <c r="AV610" s="130"/>
    </row>
    <row r="611" spans="28:48" ht="14">
      <c r="AB611" s="123"/>
      <c r="AC611" s="124"/>
      <c r="AD611" s="123"/>
      <c r="AE611" s="124"/>
      <c r="AF611" s="124"/>
      <c r="AG611" s="124"/>
      <c r="AH611" s="123"/>
      <c r="AI611" s="123"/>
      <c r="AJ611" s="123"/>
      <c r="AK611" s="123"/>
      <c r="AL611" s="123"/>
      <c r="AM611" s="123"/>
      <c r="AN611" s="123"/>
      <c r="AO611" s="125"/>
      <c r="AP611" s="126"/>
      <c r="AQ611" s="125"/>
      <c r="AR611" s="127"/>
      <c r="AS611" s="83"/>
      <c r="AT611" s="83"/>
      <c r="AU611" s="83"/>
      <c r="AV611" s="130"/>
    </row>
    <row r="612" spans="28:48" ht="14">
      <c r="AB612" s="123"/>
      <c r="AC612" s="124"/>
      <c r="AD612" s="123"/>
      <c r="AE612" s="124"/>
      <c r="AF612" s="124"/>
      <c r="AG612" s="124"/>
      <c r="AH612" s="123"/>
      <c r="AI612" s="123"/>
      <c r="AJ612" s="123"/>
      <c r="AK612" s="123"/>
      <c r="AL612" s="123"/>
      <c r="AM612" s="123"/>
      <c r="AN612" s="123"/>
      <c r="AO612" s="125"/>
      <c r="AP612" s="126"/>
      <c r="AQ612" s="125"/>
      <c r="AR612" s="127"/>
      <c r="AS612" s="83"/>
      <c r="AT612" s="83"/>
      <c r="AU612" s="83"/>
      <c r="AV612" s="130"/>
    </row>
    <row r="613" spans="28:48" ht="14">
      <c r="AB613" s="123"/>
      <c r="AC613" s="124"/>
      <c r="AD613" s="123"/>
      <c r="AE613" s="124"/>
      <c r="AF613" s="124"/>
      <c r="AG613" s="124"/>
      <c r="AH613" s="123"/>
      <c r="AI613" s="123"/>
      <c r="AJ613" s="123"/>
      <c r="AK613" s="123"/>
      <c r="AL613" s="123"/>
      <c r="AM613" s="123"/>
      <c r="AN613" s="123"/>
      <c r="AO613" s="125"/>
      <c r="AP613" s="126"/>
      <c r="AQ613" s="125"/>
      <c r="AR613" s="127"/>
      <c r="AS613" s="83"/>
      <c r="AT613" s="83"/>
      <c r="AU613" s="83"/>
      <c r="AV613" s="130"/>
    </row>
    <row r="614" spans="28:48" ht="14">
      <c r="AB614" s="123"/>
      <c r="AC614" s="124"/>
      <c r="AD614" s="123"/>
      <c r="AE614" s="124"/>
      <c r="AF614" s="124"/>
      <c r="AG614" s="124"/>
      <c r="AH614" s="123"/>
      <c r="AI614" s="123"/>
      <c r="AJ614" s="123"/>
      <c r="AK614" s="123"/>
      <c r="AL614" s="123"/>
      <c r="AM614" s="123"/>
      <c r="AN614" s="123"/>
      <c r="AO614" s="125"/>
      <c r="AP614" s="126"/>
      <c r="AQ614" s="125"/>
      <c r="AR614" s="127"/>
      <c r="AS614" s="83"/>
      <c r="AT614" s="83"/>
      <c r="AU614" s="83"/>
      <c r="AV614" s="130"/>
    </row>
    <row r="615" spans="28:48" ht="14">
      <c r="AB615" s="123"/>
      <c r="AC615" s="124"/>
      <c r="AD615" s="123"/>
      <c r="AE615" s="124"/>
      <c r="AF615" s="124"/>
      <c r="AG615" s="124"/>
      <c r="AH615" s="123"/>
      <c r="AI615" s="123"/>
      <c r="AJ615" s="123"/>
      <c r="AK615" s="123"/>
      <c r="AL615" s="123"/>
      <c r="AM615" s="123"/>
      <c r="AN615" s="123"/>
      <c r="AO615" s="125"/>
      <c r="AP615" s="126"/>
      <c r="AQ615" s="125"/>
      <c r="AR615" s="127"/>
      <c r="AS615" s="83"/>
      <c r="AT615" s="83"/>
      <c r="AU615" s="83"/>
      <c r="AV615" s="130"/>
    </row>
    <row r="616" spans="28:48" ht="14">
      <c r="AB616" s="123"/>
      <c r="AC616" s="124"/>
      <c r="AD616" s="123"/>
      <c r="AE616" s="124"/>
      <c r="AF616" s="124"/>
      <c r="AG616" s="124"/>
      <c r="AH616" s="123"/>
      <c r="AI616" s="123"/>
      <c r="AJ616" s="123"/>
      <c r="AK616" s="123"/>
      <c r="AL616" s="123"/>
      <c r="AM616" s="123"/>
      <c r="AN616" s="123"/>
      <c r="AO616" s="125"/>
      <c r="AP616" s="126"/>
      <c r="AQ616" s="125"/>
      <c r="AR616" s="127"/>
      <c r="AS616" s="83"/>
      <c r="AT616" s="83"/>
      <c r="AU616" s="83"/>
      <c r="AV616" s="130"/>
    </row>
    <row r="617" spans="28:48" ht="14">
      <c r="AB617" s="123"/>
      <c r="AC617" s="124"/>
      <c r="AD617" s="123"/>
      <c r="AE617" s="124"/>
      <c r="AF617" s="124"/>
      <c r="AG617" s="124"/>
      <c r="AH617" s="123"/>
      <c r="AI617" s="123"/>
      <c r="AJ617" s="123"/>
      <c r="AK617" s="123"/>
      <c r="AL617" s="123"/>
      <c r="AM617" s="123"/>
      <c r="AN617" s="123"/>
      <c r="AO617" s="125"/>
      <c r="AP617" s="126"/>
      <c r="AQ617" s="125"/>
      <c r="AR617" s="127"/>
      <c r="AS617" s="83"/>
      <c r="AT617" s="83"/>
      <c r="AU617" s="83"/>
      <c r="AV617" s="130"/>
    </row>
    <row r="618" spans="28:48" ht="14">
      <c r="AB618" s="123"/>
      <c r="AC618" s="124"/>
      <c r="AD618" s="123"/>
      <c r="AE618" s="124"/>
      <c r="AF618" s="124"/>
      <c r="AG618" s="124"/>
      <c r="AH618" s="123"/>
      <c r="AI618" s="123"/>
      <c r="AJ618" s="123"/>
      <c r="AK618" s="123"/>
      <c r="AL618" s="123"/>
      <c r="AM618" s="123"/>
      <c r="AN618" s="123"/>
      <c r="AO618" s="125"/>
      <c r="AP618" s="126"/>
      <c r="AQ618" s="125"/>
      <c r="AR618" s="127"/>
      <c r="AS618" s="83"/>
      <c r="AT618" s="83"/>
      <c r="AU618" s="83"/>
      <c r="AV618" s="130"/>
    </row>
    <row r="619" spans="28:48" ht="14">
      <c r="AB619" s="123"/>
      <c r="AC619" s="124"/>
      <c r="AD619" s="123"/>
      <c r="AE619" s="124"/>
      <c r="AF619" s="124"/>
      <c r="AG619" s="124"/>
      <c r="AH619" s="123"/>
      <c r="AI619" s="123"/>
      <c r="AJ619" s="123"/>
      <c r="AK619" s="123"/>
      <c r="AL619" s="123"/>
      <c r="AM619" s="123"/>
      <c r="AN619" s="123"/>
      <c r="AO619" s="125"/>
      <c r="AP619" s="126"/>
      <c r="AQ619" s="125"/>
      <c r="AR619" s="127"/>
      <c r="AS619" s="83"/>
      <c r="AT619" s="83"/>
      <c r="AU619" s="83"/>
      <c r="AV619" s="130"/>
    </row>
    <row r="620" spans="28:48" ht="14">
      <c r="AB620" s="123"/>
      <c r="AC620" s="124"/>
      <c r="AD620" s="123"/>
      <c r="AE620" s="124"/>
      <c r="AF620" s="124"/>
      <c r="AG620" s="124"/>
      <c r="AH620" s="123"/>
      <c r="AI620" s="123"/>
      <c r="AJ620" s="123"/>
      <c r="AK620" s="123"/>
      <c r="AL620" s="123"/>
      <c r="AM620" s="123"/>
      <c r="AN620" s="123"/>
      <c r="AO620" s="125"/>
      <c r="AP620" s="126"/>
      <c r="AQ620" s="125"/>
      <c r="AR620" s="127"/>
      <c r="AS620" s="83"/>
      <c r="AT620" s="83"/>
      <c r="AU620" s="83"/>
      <c r="AV620" s="130"/>
    </row>
    <row r="621" spans="28:48" ht="14">
      <c r="AB621" s="123"/>
      <c r="AC621" s="124"/>
      <c r="AD621" s="123"/>
      <c r="AE621" s="124"/>
      <c r="AF621" s="124"/>
      <c r="AG621" s="124"/>
      <c r="AH621" s="123"/>
      <c r="AI621" s="123"/>
      <c r="AJ621" s="123"/>
      <c r="AK621" s="123"/>
      <c r="AL621" s="123"/>
      <c r="AM621" s="123"/>
      <c r="AN621" s="123"/>
      <c r="AO621" s="125"/>
      <c r="AP621" s="126"/>
      <c r="AQ621" s="125"/>
      <c r="AR621" s="127"/>
      <c r="AS621" s="83"/>
      <c r="AT621" s="83"/>
      <c r="AU621" s="83"/>
      <c r="AV621" s="130"/>
    </row>
    <row r="622" spans="28:48" ht="14">
      <c r="AB622" s="123"/>
      <c r="AC622" s="124"/>
      <c r="AD622" s="123"/>
      <c r="AE622" s="124"/>
      <c r="AF622" s="124"/>
      <c r="AG622" s="124"/>
      <c r="AH622" s="123"/>
      <c r="AI622" s="123"/>
      <c r="AJ622" s="123"/>
      <c r="AK622" s="123"/>
      <c r="AL622" s="123"/>
      <c r="AM622" s="123"/>
      <c r="AN622" s="123"/>
      <c r="AO622" s="125"/>
      <c r="AP622" s="126"/>
      <c r="AQ622" s="125"/>
      <c r="AR622" s="127"/>
      <c r="AS622" s="83"/>
      <c r="AT622" s="83"/>
      <c r="AU622" s="83"/>
      <c r="AV622" s="130"/>
    </row>
    <row r="623" spans="28:48" ht="14">
      <c r="AB623" s="123"/>
      <c r="AC623" s="124"/>
      <c r="AD623" s="123"/>
      <c r="AE623" s="124"/>
      <c r="AF623" s="124"/>
      <c r="AG623" s="124"/>
      <c r="AH623" s="123"/>
      <c r="AI623" s="123"/>
      <c r="AJ623" s="123"/>
      <c r="AK623" s="123"/>
      <c r="AL623" s="123"/>
      <c r="AM623" s="123"/>
      <c r="AN623" s="123"/>
      <c r="AO623" s="125"/>
      <c r="AP623" s="126"/>
      <c r="AQ623" s="125"/>
      <c r="AR623" s="127"/>
      <c r="AS623" s="83"/>
      <c r="AT623" s="83"/>
      <c r="AU623" s="83"/>
      <c r="AV623" s="130"/>
    </row>
    <row r="624" spans="28:48" ht="14">
      <c r="AB624" s="123"/>
      <c r="AC624" s="124"/>
      <c r="AD624" s="123"/>
      <c r="AE624" s="124"/>
      <c r="AF624" s="124"/>
      <c r="AG624" s="124"/>
      <c r="AH624" s="123"/>
      <c r="AI624" s="123"/>
      <c r="AJ624" s="123"/>
      <c r="AK624" s="123"/>
      <c r="AL624" s="123"/>
      <c r="AM624" s="123"/>
      <c r="AN624" s="123"/>
      <c r="AO624" s="125"/>
      <c r="AP624" s="126"/>
      <c r="AQ624" s="125"/>
      <c r="AR624" s="127"/>
      <c r="AS624" s="83"/>
      <c r="AT624" s="83"/>
      <c r="AU624" s="83"/>
      <c r="AV624" s="130"/>
    </row>
    <row r="625" spans="28:48" ht="14">
      <c r="AB625" s="123"/>
      <c r="AC625" s="124"/>
      <c r="AD625" s="123"/>
      <c r="AE625" s="124"/>
      <c r="AF625" s="124"/>
      <c r="AG625" s="124"/>
      <c r="AH625" s="123"/>
      <c r="AI625" s="123"/>
      <c r="AJ625" s="123"/>
      <c r="AK625" s="123"/>
      <c r="AL625" s="123"/>
      <c r="AM625" s="123"/>
      <c r="AN625" s="123"/>
      <c r="AO625" s="125"/>
      <c r="AP625" s="126"/>
      <c r="AQ625" s="125"/>
      <c r="AR625" s="127"/>
      <c r="AS625" s="83"/>
      <c r="AT625" s="83"/>
      <c r="AU625" s="83"/>
      <c r="AV625" s="130"/>
    </row>
    <row r="626" spans="28:48" ht="14">
      <c r="AB626" s="123"/>
      <c r="AC626" s="124"/>
      <c r="AD626" s="123"/>
      <c r="AE626" s="124"/>
      <c r="AF626" s="124"/>
      <c r="AG626" s="124"/>
      <c r="AH626" s="123"/>
      <c r="AI626" s="123"/>
      <c r="AJ626" s="123"/>
      <c r="AK626" s="123"/>
      <c r="AL626" s="123"/>
      <c r="AM626" s="123"/>
      <c r="AN626" s="123"/>
      <c r="AO626" s="125"/>
      <c r="AP626" s="126"/>
      <c r="AQ626" s="125"/>
      <c r="AR626" s="127"/>
      <c r="AS626" s="83"/>
      <c r="AT626" s="83"/>
      <c r="AU626" s="83"/>
      <c r="AV626" s="130"/>
    </row>
    <row r="627" spans="28:48" ht="14">
      <c r="AB627" s="123"/>
      <c r="AC627" s="124"/>
      <c r="AD627" s="123"/>
      <c r="AE627" s="124"/>
      <c r="AF627" s="124"/>
      <c r="AG627" s="124"/>
      <c r="AH627" s="123"/>
      <c r="AI627" s="123"/>
      <c r="AJ627" s="123"/>
      <c r="AK627" s="123"/>
      <c r="AL627" s="123"/>
      <c r="AM627" s="123"/>
      <c r="AN627" s="123"/>
      <c r="AO627" s="125"/>
      <c r="AP627" s="126"/>
      <c r="AQ627" s="125"/>
      <c r="AR627" s="127"/>
      <c r="AS627" s="83"/>
      <c r="AT627" s="83"/>
      <c r="AU627" s="83"/>
      <c r="AV627" s="130"/>
    </row>
    <row r="628" spans="28:48" ht="14">
      <c r="AB628" s="123"/>
      <c r="AC628" s="124"/>
      <c r="AD628" s="123"/>
      <c r="AE628" s="124"/>
      <c r="AF628" s="124"/>
      <c r="AG628" s="124"/>
      <c r="AH628" s="123"/>
      <c r="AI628" s="123"/>
      <c r="AJ628" s="123"/>
      <c r="AK628" s="123"/>
      <c r="AL628" s="123"/>
      <c r="AM628" s="123"/>
      <c r="AN628" s="123"/>
      <c r="AO628" s="125"/>
      <c r="AP628" s="126"/>
      <c r="AQ628" s="125"/>
      <c r="AR628" s="127"/>
      <c r="AS628" s="83"/>
      <c r="AT628" s="83"/>
      <c r="AU628" s="83"/>
      <c r="AV628" s="130"/>
    </row>
    <row r="629" spans="28:48" ht="14">
      <c r="AB629" s="123"/>
      <c r="AC629" s="124"/>
      <c r="AD629" s="123"/>
      <c r="AE629" s="124"/>
      <c r="AF629" s="124"/>
      <c r="AG629" s="124"/>
      <c r="AH629" s="123"/>
      <c r="AI629" s="123"/>
      <c r="AJ629" s="123"/>
      <c r="AK629" s="123"/>
      <c r="AL629" s="123"/>
      <c r="AM629" s="123"/>
      <c r="AN629" s="123"/>
      <c r="AO629" s="125"/>
      <c r="AP629" s="126"/>
      <c r="AQ629" s="125"/>
      <c r="AR629" s="127"/>
      <c r="AS629" s="83"/>
      <c r="AT629" s="83"/>
      <c r="AU629" s="83"/>
      <c r="AV629" s="130"/>
    </row>
    <row r="630" spans="28:48" ht="14">
      <c r="AB630" s="123"/>
      <c r="AC630" s="124"/>
      <c r="AD630" s="123"/>
      <c r="AE630" s="124"/>
      <c r="AF630" s="124"/>
      <c r="AG630" s="124"/>
      <c r="AH630" s="123"/>
      <c r="AI630" s="123"/>
      <c r="AJ630" s="123"/>
      <c r="AK630" s="123"/>
      <c r="AL630" s="123"/>
      <c r="AM630" s="123"/>
      <c r="AN630" s="123"/>
      <c r="AO630" s="125"/>
      <c r="AP630" s="126"/>
      <c r="AQ630" s="125"/>
      <c r="AR630" s="127"/>
      <c r="AS630" s="83"/>
      <c r="AT630" s="83"/>
      <c r="AU630" s="83"/>
      <c r="AV630" s="130"/>
    </row>
    <row r="631" spans="28:48" ht="14">
      <c r="AB631" s="123"/>
      <c r="AC631" s="124"/>
      <c r="AD631" s="123"/>
      <c r="AE631" s="124"/>
      <c r="AF631" s="124"/>
      <c r="AG631" s="124"/>
      <c r="AH631" s="123"/>
      <c r="AI631" s="123"/>
      <c r="AJ631" s="123"/>
      <c r="AK631" s="123"/>
      <c r="AL631" s="123"/>
      <c r="AM631" s="123"/>
      <c r="AN631" s="123"/>
      <c r="AO631" s="125"/>
      <c r="AP631" s="126"/>
      <c r="AQ631" s="125"/>
      <c r="AR631" s="127"/>
      <c r="AS631" s="83"/>
      <c r="AT631" s="83"/>
      <c r="AU631" s="83"/>
      <c r="AV631" s="130"/>
    </row>
    <row r="632" spans="28:48" ht="14">
      <c r="AB632" s="123"/>
      <c r="AC632" s="124"/>
      <c r="AD632" s="123"/>
      <c r="AE632" s="124"/>
      <c r="AF632" s="124"/>
      <c r="AG632" s="124"/>
      <c r="AH632" s="123"/>
      <c r="AI632" s="123"/>
      <c r="AJ632" s="123"/>
      <c r="AK632" s="123"/>
      <c r="AL632" s="123"/>
      <c r="AM632" s="123"/>
      <c r="AN632" s="123"/>
      <c r="AO632" s="125"/>
      <c r="AP632" s="126"/>
      <c r="AQ632" s="125"/>
      <c r="AR632" s="127"/>
      <c r="AS632" s="83"/>
      <c r="AT632" s="83"/>
      <c r="AU632" s="83"/>
      <c r="AV632" s="130"/>
    </row>
    <row r="633" spans="28:48" ht="14">
      <c r="AB633" s="123"/>
      <c r="AC633" s="124"/>
      <c r="AD633" s="123"/>
      <c r="AE633" s="124"/>
      <c r="AF633" s="124"/>
      <c r="AG633" s="124"/>
      <c r="AH633" s="123"/>
      <c r="AI633" s="123"/>
      <c r="AJ633" s="123"/>
      <c r="AK633" s="123"/>
      <c r="AL633" s="123"/>
      <c r="AM633" s="123"/>
      <c r="AN633" s="123"/>
      <c r="AO633" s="125"/>
      <c r="AP633" s="126"/>
      <c r="AQ633" s="125"/>
      <c r="AR633" s="127"/>
      <c r="AS633" s="83"/>
      <c r="AT633" s="83"/>
      <c r="AU633" s="83"/>
      <c r="AV633" s="130"/>
    </row>
    <row r="634" spans="28:48" ht="14">
      <c r="AB634" s="123"/>
      <c r="AC634" s="124"/>
      <c r="AD634" s="123"/>
      <c r="AE634" s="124"/>
      <c r="AF634" s="124"/>
      <c r="AG634" s="124"/>
      <c r="AH634" s="123"/>
      <c r="AI634" s="123"/>
      <c r="AJ634" s="123"/>
      <c r="AK634" s="123"/>
      <c r="AL634" s="123"/>
      <c r="AM634" s="123"/>
      <c r="AN634" s="123"/>
      <c r="AO634" s="125"/>
      <c r="AP634" s="126"/>
      <c r="AQ634" s="125"/>
      <c r="AR634" s="127"/>
      <c r="AS634" s="83"/>
      <c r="AT634" s="83"/>
      <c r="AU634" s="83"/>
      <c r="AV634" s="130"/>
    </row>
    <row r="635" spans="28:48" ht="14">
      <c r="AB635" s="123"/>
      <c r="AC635" s="124"/>
      <c r="AD635" s="123"/>
      <c r="AE635" s="124"/>
      <c r="AF635" s="124"/>
      <c r="AG635" s="124"/>
      <c r="AH635" s="123"/>
      <c r="AI635" s="123"/>
      <c r="AJ635" s="123"/>
      <c r="AK635" s="123"/>
      <c r="AL635" s="123"/>
      <c r="AM635" s="123"/>
      <c r="AN635" s="123"/>
      <c r="AO635" s="125"/>
      <c r="AP635" s="126"/>
      <c r="AQ635" s="125"/>
      <c r="AR635" s="127"/>
      <c r="AS635" s="83"/>
      <c r="AT635" s="83"/>
      <c r="AU635" s="83"/>
      <c r="AV635" s="130"/>
    </row>
    <row r="636" spans="28:48" ht="14">
      <c r="AB636" s="123"/>
      <c r="AC636" s="124"/>
      <c r="AD636" s="123"/>
      <c r="AE636" s="124"/>
      <c r="AF636" s="124"/>
      <c r="AG636" s="124"/>
      <c r="AH636" s="123"/>
      <c r="AI636" s="123"/>
      <c r="AJ636" s="123"/>
      <c r="AK636" s="123"/>
      <c r="AL636" s="123"/>
      <c r="AM636" s="123"/>
      <c r="AN636" s="123"/>
      <c r="AO636" s="125"/>
      <c r="AP636" s="126"/>
      <c r="AQ636" s="125"/>
      <c r="AR636" s="127"/>
      <c r="AS636" s="83"/>
      <c r="AT636" s="83"/>
      <c r="AU636" s="83"/>
      <c r="AV636" s="130"/>
    </row>
    <row r="637" spans="28:48" ht="14">
      <c r="AB637" s="123"/>
      <c r="AC637" s="124"/>
      <c r="AD637" s="123"/>
      <c r="AE637" s="124"/>
      <c r="AF637" s="124"/>
      <c r="AG637" s="124"/>
      <c r="AH637" s="123"/>
      <c r="AI637" s="123"/>
      <c r="AJ637" s="123"/>
      <c r="AK637" s="123"/>
      <c r="AL637" s="123"/>
      <c r="AM637" s="123"/>
      <c r="AN637" s="123"/>
      <c r="AO637" s="125"/>
      <c r="AP637" s="126"/>
      <c r="AQ637" s="125"/>
      <c r="AR637" s="127"/>
      <c r="AS637" s="83"/>
      <c r="AT637" s="83"/>
      <c r="AU637" s="83"/>
      <c r="AV637" s="130"/>
    </row>
    <row r="638" spans="28:48" ht="14">
      <c r="AB638" s="123"/>
      <c r="AC638" s="124"/>
      <c r="AD638" s="123"/>
      <c r="AE638" s="124"/>
      <c r="AF638" s="124"/>
      <c r="AG638" s="124"/>
      <c r="AH638" s="123"/>
      <c r="AI638" s="123"/>
      <c r="AJ638" s="123"/>
      <c r="AK638" s="123"/>
      <c r="AL638" s="123"/>
      <c r="AM638" s="123"/>
      <c r="AN638" s="123"/>
      <c r="AO638" s="125"/>
      <c r="AP638" s="126"/>
      <c r="AQ638" s="125"/>
      <c r="AR638" s="127"/>
      <c r="AS638" s="83"/>
      <c r="AT638" s="83"/>
      <c r="AU638" s="83"/>
      <c r="AV638" s="130"/>
    </row>
    <row r="639" spans="28:48" ht="14">
      <c r="AB639" s="123"/>
      <c r="AC639" s="124"/>
      <c r="AD639" s="123"/>
      <c r="AE639" s="124"/>
      <c r="AF639" s="124"/>
      <c r="AG639" s="124"/>
      <c r="AH639" s="123"/>
      <c r="AI639" s="123"/>
      <c r="AJ639" s="123"/>
      <c r="AK639" s="123"/>
      <c r="AL639" s="123"/>
      <c r="AM639" s="123"/>
      <c r="AN639" s="123"/>
      <c r="AO639" s="125"/>
      <c r="AP639" s="126"/>
      <c r="AQ639" s="125"/>
      <c r="AR639" s="127"/>
      <c r="AS639" s="83"/>
      <c r="AT639" s="83"/>
      <c r="AU639" s="83"/>
      <c r="AV639" s="130"/>
    </row>
    <row r="640" spans="28:48" ht="14">
      <c r="AB640" s="123"/>
      <c r="AC640" s="124"/>
      <c r="AD640" s="123"/>
      <c r="AE640" s="124"/>
      <c r="AF640" s="124"/>
      <c r="AG640" s="124"/>
      <c r="AH640" s="123"/>
      <c r="AI640" s="123"/>
      <c r="AJ640" s="123"/>
      <c r="AK640" s="123"/>
      <c r="AL640" s="123"/>
      <c r="AM640" s="123"/>
      <c r="AN640" s="123"/>
      <c r="AO640" s="125"/>
      <c r="AP640" s="126"/>
      <c r="AQ640" s="125"/>
      <c r="AR640" s="127"/>
      <c r="AS640" s="83"/>
      <c r="AT640" s="83"/>
      <c r="AU640" s="83"/>
      <c r="AV640" s="130"/>
    </row>
    <row r="641" spans="28:48" ht="14">
      <c r="AB641" s="123"/>
      <c r="AC641" s="124"/>
      <c r="AD641" s="123"/>
      <c r="AE641" s="124"/>
      <c r="AF641" s="124"/>
      <c r="AG641" s="124"/>
      <c r="AH641" s="123"/>
      <c r="AI641" s="123"/>
      <c r="AJ641" s="123"/>
      <c r="AK641" s="123"/>
      <c r="AL641" s="123"/>
      <c r="AM641" s="123"/>
      <c r="AN641" s="123"/>
      <c r="AO641" s="125"/>
      <c r="AP641" s="126"/>
      <c r="AQ641" s="125"/>
      <c r="AR641" s="127"/>
      <c r="AS641" s="83"/>
      <c r="AT641" s="83"/>
      <c r="AU641" s="83"/>
      <c r="AV641" s="130"/>
    </row>
    <row r="642" spans="28:48" ht="14">
      <c r="AB642" s="123"/>
      <c r="AC642" s="124"/>
      <c r="AD642" s="123"/>
      <c r="AE642" s="124"/>
      <c r="AF642" s="124"/>
      <c r="AG642" s="124"/>
      <c r="AH642" s="123"/>
      <c r="AI642" s="123"/>
      <c r="AJ642" s="123"/>
      <c r="AK642" s="123"/>
      <c r="AL642" s="123"/>
      <c r="AM642" s="123"/>
      <c r="AN642" s="123"/>
      <c r="AO642" s="125"/>
      <c r="AP642" s="126"/>
      <c r="AQ642" s="125"/>
      <c r="AR642" s="127"/>
      <c r="AS642" s="83"/>
      <c r="AT642" s="83"/>
      <c r="AU642" s="83"/>
      <c r="AV642" s="130"/>
    </row>
    <row r="643" spans="28:48" ht="14">
      <c r="AB643" s="123"/>
      <c r="AC643" s="124"/>
      <c r="AD643" s="123"/>
      <c r="AE643" s="124"/>
      <c r="AF643" s="124"/>
      <c r="AG643" s="124"/>
      <c r="AH643" s="123"/>
      <c r="AI643" s="123"/>
      <c r="AJ643" s="123"/>
      <c r="AK643" s="123"/>
      <c r="AL643" s="123"/>
      <c r="AM643" s="123"/>
      <c r="AN643" s="123"/>
      <c r="AO643" s="125"/>
      <c r="AP643" s="126"/>
      <c r="AQ643" s="125"/>
      <c r="AR643" s="127"/>
      <c r="AS643" s="83"/>
      <c r="AT643" s="83"/>
      <c r="AU643" s="83"/>
      <c r="AV643" s="130"/>
    </row>
    <row r="644" spans="28:48" ht="14">
      <c r="AB644" s="123"/>
      <c r="AC644" s="124"/>
      <c r="AD644" s="123"/>
      <c r="AE644" s="124"/>
      <c r="AF644" s="124"/>
      <c r="AG644" s="124"/>
      <c r="AH644" s="123"/>
      <c r="AI644" s="123"/>
      <c r="AJ644" s="123"/>
      <c r="AK644" s="123"/>
      <c r="AL644" s="123"/>
      <c r="AM644" s="123"/>
      <c r="AN644" s="123"/>
      <c r="AO644" s="125"/>
      <c r="AP644" s="126"/>
      <c r="AQ644" s="125"/>
      <c r="AR644" s="127"/>
      <c r="AS644" s="83"/>
      <c r="AT644" s="83"/>
      <c r="AU644" s="83"/>
      <c r="AV644" s="130"/>
    </row>
    <row r="645" spans="28:48" ht="14">
      <c r="AB645" s="123"/>
      <c r="AC645" s="124"/>
      <c r="AD645" s="123"/>
      <c r="AE645" s="124"/>
      <c r="AF645" s="124"/>
      <c r="AG645" s="124"/>
      <c r="AH645" s="123"/>
      <c r="AI645" s="123"/>
      <c r="AJ645" s="123"/>
      <c r="AK645" s="123"/>
      <c r="AL645" s="123"/>
      <c r="AM645" s="123"/>
      <c r="AN645" s="123"/>
      <c r="AO645" s="125"/>
      <c r="AP645" s="126"/>
      <c r="AQ645" s="125"/>
      <c r="AR645" s="127"/>
      <c r="AS645" s="83"/>
      <c r="AT645" s="83"/>
      <c r="AU645" s="83"/>
      <c r="AV645" s="130"/>
    </row>
    <row r="646" spans="28:48" ht="14">
      <c r="AB646" s="123"/>
      <c r="AC646" s="124"/>
      <c r="AD646" s="123"/>
      <c r="AE646" s="124"/>
      <c r="AF646" s="124"/>
      <c r="AG646" s="124"/>
      <c r="AH646" s="123"/>
      <c r="AI646" s="123"/>
      <c r="AJ646" s="123"/>
      <c r="AK646" s="123"/>
      <c r="AL646" s="123"/>
      <c r="AM646" s="123"/>
      <c r="AN646" s="123"/>
      <c r="AO646" s="125"/>
      <c r="AP646" s="126"/>
      <c r="AQ646" s="125"/>
      <c r="AR646" s="127"/>
      <c r="AS646" s="83"/>
      <c r="AT646" s="83"/>
      <c r="AU646" s="83"/>
      <c r="AV646" s="130"/>
    </row>
    <row r="647" spans="28:48" ht="14">
      <c r="AB647" s="123"/>
      <c r="AC647" s="124"/>
      <c r="AD647" s="123"/>
      <c r="AE647" s="124"/>
      <c r="AF647" s="124"/>
      <c r="AG647" s="124"/>
      <c r="AH647" s="123"/>
      <c r="AI647" s="123"/>
      <c r="AJ647" s="123"/>
      <c r="AK647" s="123"/>
      <c r="AL647" s="123"/>
      <c r="AM647" s="123"/>
      <c r="AN647" s="123"/>
      <c r="AO647" s="125"/>
      <c r="AP647" s="126"/>
      <c r="AQ647" s="125"/>
      <c r="AR647" s="127"/>
      <c r="AS647" s="83"/>
      <c r="AT647" s="83"/>
      <c r="AU647" s="83"/>
      <c r="AV647" s="130"/>
    </row>
    <row r="648" spans="28:48" ht="14">
      <c r="AB648" s="123"/>
      <c r="AC648" s="124"/>
      <c r="AD648" s="123"/>
      <c r="AE648" s="124"/>
      <c r="AF648" s="124"/>
      <c r="AG648" s="124"/>
      <c r="AH648" s="123"/>
      <c r="AI648" s="123"/>
      <c r="AJ648" s="123"/>
      <c r="AK648" s="123"/>
      <c r="AL648" s="123"/>
      <c r="AM648" s="123"/>
      <c r="AN648" s="123"/>
      <c r="AO648" s="125"/>
      <c r="AP648" s="126"/>
      <c r="AQ648" s="125"/>
      <c r="AR648" s="127"/>
      <c r="AS648" s="83"/>
      <c r="AT648" s="83"/>
      <c r="AU648" s="83"/>
      <c r="AV648" s="130"/>
    </row>
    <row r="649" spans="28:48" ht="14">
      <c r="AB649" s="123"/>
      <c r="AC649" s="124"/>
      <c r="AD649" s="123"/>
      <c r="AE649" s="124"/>
      <c r="AF649" s="124"/>
      <c r="AG649" s="124"/>
      <c r="AH649" s="123"/>
      <c r="AI649" s="123"/>
      <c r="AJ649" s="123"/>
      <c r="AK649" s="123"/>
      <c r="AL649" s="123"/>
      <c r="AM649" s="123"/>
      <c r="AN649" s="123"/>
      <c r="AO649" s="125"/>
      <c r="AP649" s="126"/>
      <c r="AQ649" s="125"/>
      <c r="AR649" s="127"/>
      <c r="AS649" s="83"/>
      <c r="AT649" s="83"/>
      <c r="AU649" s="83"/>
      <c r="AV649" s="130"/>
    </row>
    <row r="650" spans="28:48" ht="14">
      <c r="AB650" s="123"/>
      <c r="AC650" s="124"/>
      <c r="AD650" s="123"/>
      <c r="AE650" s="124"/>
      <c r="AF650" s="124"/>
      <c r="AG650" s="124"/>
      <c r="AH650" s="123"/>
      <c r="AI650" s="123"/>
      <c r="AJ650" s="123"/>
      <c r="AK650" s="123"/>
      <c r="AL650" s="123"/>
      <c r="AM650" s="123"/>
      <c r="AN650" s="123"/>
      <c r="AO650" s="125"/>
      <c r="AP650" s="126"/>
      <c r="AQ650" s="125"/>
      <c r="AR650" s="127"/>
      <c r="AS650" s="83"/>
      <c r="AT650" s="83"/>
      <c r="AU650" s="83"/>
      <c r="AV650" s="130"/>
    </row>
    <row r="651" spans="28:48" ht="14">
      <c r="AB651" s="123"/>
      <c r="AC651" s="124"/>
      <c r="AD651" s="123"/>
      <c r="AE651" s="124"/>
      <c r="AF651" s="124"/>
      <c r="AG651" s="124"/>
      <c r="AH651" s="123"/>
      <c r="AI651" s="123"/>
      <c r="AJ651" s="123"/>
      <c r="AK651" s="123"/>
      <c r="AL651" s="123"/>
      <c r="AM651" s="123"/>
      <c r="AN651" s="123"/>
      <c r="AO651" s="125"/>
      <c r="AP651" s="126"/>
      <c r="AQ651" s="125"/>
      <c r="AR651" s="127"/>
      <c r="AS651" s="83"/>
      <c r="AT651" s="83"/>
      <c r="AU651" s="83"/>
      <c r="AV651" s="130"/>
    </row>
    <row r="652" spans="28:48" ht="14">
      <c r="AB652" s="123"/>
      <c r="AC652" s="124"/>
      <c r="AD652" s="123"/>
      <c r="AE652" s="124"/>
      <c r="AF652" s="124"/>
      <c r="AG652" s="124"/>
      <c r="AH652" s="123"/>
      <c r="AI652" s="123"/>
      <c r="AJ652" s="123"/>
      <c r="AK652" s="123"/>
      <c r="AL652" s="123"/>
      <c r="AM652" s="123"/>
      <c r="AN652" s="123"/>
      <c r="AO652" s="125"/>
      <c r="AP652" s="126"/>
      <c r="AQ652" s="125"/>
      <c r="AR652" s="127"/>
      <c r="AS652" s="83"/>
      <c r="AT652" s="83"/>
      <c r="AU652" s="83"/>
      <c r="AV652" s="130"/>
    </row>
    <row r="653" spans="28:48" ht="14">
      <c r="AB653" s="123"/>
      <c r="AC653" s="124"/>
      <c r="AD653" s="123"/>
      <c r="AE653" s="124"/>
      <c r="AF653" s="124"/>
      <c r="AG653" s="124"/>
      <c r="AH653" s="123"/>
      <c r="AI653" s="123"/>
      <c r="AJ653" s="123"/>
      <c r="AK653" s="123"/>
      <c r="AL653" s="123"/>
      <c r="AM653" s="123"/>
      <c r="AN653" s="123"/>
      <c r="AO653" s="125"/>
      <c r="AP653" s="126"/>
      <c r="AQ653" s="125"/>
      <c r="AR653" s="127"/>
      <c r="AS653" s="83"/>
      <c r="AT653" s="83"/>
      <c r="AU653" s="83"/>
      <c r="AV653" s="130"/>
    </row>
    <row r="654" spans="28:48" ht="14">
      <c r="AB654" s="123"/>
      <c r="AC654" s="124"/>
      <c r="AD654" s="123"/>
      <c r="AE654" s="124"/>
      <c r="AF654" s="124"/>
      <c r="AG654" s="124"/>
      <c r="AH654" s="123"/>
      <c r="AI654" s="123"/>
      <c r="AJ654" s="123"/>
      <c r="AK654" s="123"/>
      <c r="AL654" s="123"/>
      <c r="AM654" s="123"/>
      <c r="AN654" s="123"/>
      <c r="AO654" s="125"/>
      <c r="AP654" s="126"/>
      <c r="AQ654" s="125"/>
      <c r="AR654" s="127"/>
      <c r="AS654" s="83"/>
      <c r="AT654" s="83"/>
      <c r="AU654" s="83"/>
      <c r="AV654" s="130"/>
    </row>
    <row r="655" spans="28:48" ht="14">
      <c r="AB655" s="123"/>
      <c r="AC655" s="124"/>
      <c r="AD655" s="123"/>
      <c r="AE655" s="124"/>
      <c r="AF655" s="124"/>
      <c r="AG655" s="124"/>
      <c r="AH655" s="123"/>
      <c r="AI655" s="123"/>
      <c r="AJ655" s="123"/>
      <c r="AK655" s="123"/>
      <c r="AL655" s="123"/>
      <c r="AM655" s="123"/>
      <c r="AN655" s="123"/>
      <c r="AO655" s="125"/>
      <c r="AP655" s="126"/>
      <c r="AQ655" s="125"/>
      <c r="AR655" s="127"/>
      <c r="AS655" s="83"/>
      <c r="AT655" s="83"/>
      <c r="AU655" s="83"/>
      <c r="AV655" s="130"/>
    </row>
    <row r="656" spans="28:48" ht="14">
      <c r="AB656" s="123"/>
      <c r="AC656" s="124"/>
      <c r="AD656" s="123"/>
      <c r="AE656" s="124"/>
      <c r="AF656" s="124"/>
      <c r="AG656" s="124"/>
      <c r="AH656" s="123"/>
      <c r="AI656" s="123"/>
      <c r="AJ656" s="123"/>
      <c r="AK656" s="123"/>
      <c r="AL656" s="123"/>
      <c r="AM656" s="123"/>
      <c r="AN656" s="123"/>
      <c r="AO656" s="125"/>
      <c r="AP656" s="126"/>
      <c r="AQ656" s="125"/>
      <c r="AR656" s="127"/>
      <c r="AS656" s="83"/>
      <c r="AT656" s="83"/>
      <c r="AU656" s="83"/>
      <c r="AV656" s="130"/>
    </row>
    <row r="657" spans="28:48" ht="14">
      <c r="AB657" s="123"/>
      <c r="AC657" s="124"/>
      <c r="AD657" s="123"/>
      <c r="AE657" s="124"/>
      <c r="AF657" s="124"/>
      <c r="AG657" s="124"/>
      <c r="AH657" s="123"/>
      <c r="AI657" s="123"/>
      <c r="AJ657" s="123"/>
      <c r="AK657" s="123"/>
      <c r="AL657" s="123"/>
      <c r="AM657" s="123"/>
      <c r="AN657" s="123"/>
      <c r="AO657" s="125"/>
      <c r="AP657" s="126"/>
      <c r="AQ657" s="125"/>
      <c r="AR657" s="127"/>
      <c r="AS657" s="83"/>
      <c r="AT657" s="83"/>
      <c r="AU657" s="83"/>
      <c r="AV657" s="130"/>
    </row>
    <row r="658" spans="28:48" ht="14">
      <c r="AB658" s="123"/>
      <c r="AC658" s="124"/>
      <c r="AD658" s="123"/>
      <c r="AE658" s="124"/>
      <c r="AF658" s="124"/>
      <c r="AG658" s="124"/>
      <c r="AH658" s="123"/>
      <c r="AI658" s="123"/>
      <c r="AJ658" s="123"/>
      <c r="AK658" s="123"/>
      <c r="AL658" s="123"/>
      <c r="AM658" s="123"/>
      <c r="AN658" s="123"/>
      <c r="AO658" s="125"/>
      <c r="AP658" s="126"/>
      <c r="AQ658" s="125"/>
      <c r="AR658" s="127"/>
      <c r="AS658" s="83"/>
      <c r="AT658" s="83"/>
      <c r="AU658" s="83"/>
      <c r="AV658" s="130"/>
    </row>
    <row r="659" spans="28:48" ht="14">
      <c r="AB659" s="123"/>
      <c r="AC659" s="124"/>
      <c r="AD659" s="123"/>
      <c r="AE659" s="124"/>
      <c r="AF659" s="124"/>
      <c r="AG659" s="124"/>
      <c r="AH659" s="123"/>
      <c r="AI659" s="123"/>
      <c r="AJ659" s="123"/>
      <c r="AK659" s="123"/>
      <c r="AL659" s="123"/>
      <c r="AM659" s="123"/>
      <c r="AN659" s="123"/>
      <c r="AO659" s="125"/>
      <c r="AP659" s="126"/>
      <c r="AQ659" s="125"/>
      <c r="AR659" s="127"/>
      <c r="AS659" s="83"/>
      <c r="AT659" s="83"/>
      <c r="AU659" s="83"/>
      <c r="AV659" s="130"/>
    </row>
    <row r="660" spans="28:48" ht="14">
      <c r="AB660" s="123"/>
      <c r="AC660" s="124"/>
      <c r="AD660" s="123"/>
      <c r="AE660" s="124"/>
      <c r="AF660" s="124"/>
      <c r="AG660" s="124"/>
      <c r="AH660" s="123"/>
      <c r="AI660" s="123"/>
      <c r="AJ660" s="123"/>
      <c r="AK660" s="123"/>
      <c r="AL660" s="123"/>
      <c r="AM660" s="123"/>
      <c r="AN660" s="123"/>
      <c r="AO660" s="125"/>
      <c r="AP660" s="126"/>
      <c r="AQ660" s="125"/>
      <c r="AR660" s="127"/>
      <c r="AS660" s="83"/>
      <c r="AT660" s="83"/>
      <c r="AU660" s="83"/>
      <c r="AV660" s="130"/>
    </row>
    <row r="661" spans="28:48" ht="14">
      <c r="AB661" s="123"/>
      <c r="AC661" s="124"/>
      <c r="AD661" s="123"/>
      <c r="AE661" s="124"/>
      <c r="AF661" s="124"/>
      <c r="AG661" s="124"/>
      <c r="AH661" s="123"/>
      <c r="AI661" s="123"/>
      <c r="AJ661" s="123"/>
      <c r="AK661" s="123"/>
      <c r="AL661" s="123"/>
      <c r="AM661" s="123"/>
      <c r="AN661" s="123"/>
      <c r="AO661" s="125"/>
      <c r="AP661" s="126"/>
      <c r="AQ661" s="125"/>
      <c r="AR661" s="127"/>
      <c r="AS661" s="83"/>
      <c r="AT661" s="83"/>
      <c r="AU661" s="83"/>
      <c r="AV661" s="130"/>
    </row>
    <row r="662" spans="28:48" ht="14">
      <c r="AB662" s="123"/>
      <c r="AC662" s="124"/>
      <c r="AD662" s="123"/>
      <c r="AE662" s="124"/>
      <c r="AF662" s="124"/>
      <c r="AG662" s="124"/>
      <c r="AH662" s="123"/>
      <c r="AI662" s="123"/>
      <c r="AJ662" s="123"/>
      <c r="AK662" s="123"/>
      <c r="AL662" s="123"/>
      <c r="AM662" s="123"/>
      <c r="AN662" s="123"/>
      <c r="AO662" s="125"/>
      <c r="AP662" s="126"/>
      <c r="AQ662" s="125"/>
      <c r="AR662" s="127"/>
      <c r="AS662" s="83"/>
      <c r="AT662" s="83"/>
      <c r="AU662" s="83"/>
      <c r="AV662" s="130"/>
    </row>
    <row r="663" spans="28:48" ht="14">
      <c r="AB663" s="123"/>
      <c r="AC663" s="124"/>
      <c r="AD663" s="123"/>
      <c r="AE663" s="124"/>
      <c r="AF663" s="124"/>
      <c r="AG663" s="124"/>
      <c r="AH663" s="123"/>
      <c r="AI663" s="123"/>
      <c r="AJ663" s="123"/>
      <c r="AK663" s="123"/>
      <c r="AL663" s="123"/>
      <c r="AM663" s="123"/>
      <c r="AN663" s="123"/>
      <c r="AO663" s="125"/>
      <c r="AP663" s="126"/>
      <c r="AQ663" s="125"/>
      <c r="AR663" s="127"/>
      <c r="AS663" s="83"/>
      <c r="AT663" s="83"/>
      <c r="AU663" s="83"/>
      <c r="AV663" s="130"/>
    </row>
    <row r="664" spans="28:48" ht="14">
      <c r="AB664" s="123"/>
      <c r="AC664" s="124"/>
      <c r="AD664" s="123"/>
      <c r="AE664" s="124"/>
      <c r="AF664" s="124"/>
      <c r="AG664" s="124"/>
      <c r="AH664" s="123"/>
      <c r="AI664" s="123"/>
      <c r="AJ664" s="123"/>
      <c r="AK664" s="123"/>
      <c r="AL664" s="123"/>
      <c r="AM664" s="123"/>
      <c r="AN664" s="123"/>
      <c r="AO664" s="125"/>
      <c r="AP664" s="126"/>
      <c r="AQ664" s="125"/>
      <c r="AR664" s="127"/>
      <c r="AS664" s="83"/>
      <c r="AT664" s="83"/>
      <c r="AU664" s="83"/>
      <c r="AV664" s="130"/>
    </row>
    <row r="665" spans="28:48" ht="14">
      <c r="AB665" s="123"/>
      <c r="AC665" s="124"/>
      <c r="AD665" s="123"/>
      <c r="AE665" s="124"/>
      <c r="AF665" s="124"/>
      <c r="AG665" s="124"/>
      <c r="AH665" s="123"/>
      <c r="AI665" s="123"/>
      <c r="AJ665" s="123"/>
      <c r="AK665" s="123"/>
      <c r="AL665" s="123"/>
      <c r="AM665" s="123"/>
      <c r="AN665" s="123"/>
      <c r="AO665" s="125"/>
      <c r="AP665" s="126"/>
      <c r="AQ665" s="125"/>
      <c r="AR665" s="127"/>
      <c r="AS665" s="83"/>
      <c r="AT665" s="83"/>
      <c r="AU665" s="83"/>
      <c r="AV665" s="130"/>
    </row>
    <row r="666" spans="28:48" ht="14">
      <c r="AB666" s="123"/>
      <c r="AC666" s="124"/>
      <c r="AD666" s="123"/>
      <c r="AE666" s="124"/>
      <c r="AF666" s="124"/>
      <c r="AG666" s="124"/>
      <c r="AH666" s="123"/>
      <c r="AI666" s="123"/>
      <c r="AJ666" s="123"/>
      <c r="AK666" s="123"/>
      <c r="AL666" s="123"/>
      <c r="AM666" s="123"/>
      <c r="AN666" s="123"/>
      <c r="AO666" s="125"/>
      <c r="AP666" s="126"/>
      <c r="AQ666" s="125"/>
      <c r="AR666" s="127"/>
      <c r="AS666" s="83"/>
      <c r="AT666" s="83"/>
      <c r="AU666" s="83"/>
      <c r="AV666" s="130"/>
    </row>
    <row r="667" spans="28:48" ht="14">
      <c r="AB667" s="123"/>
      <c r="AC667" s="124"/>
      <c r="AD667" s="123"/>
      <c r="AE667" s="124"/>
      <c r="AF667" s="124"/>
      <c r="AG667" s="124"/>
      <c r="AH667" s="123"/>
      <c r="AI667" s="123"/>
      <c r="AJ667" s="123"/>
      <c r="AK667" s="123"/>
      <c r="AL667" s="123"/>
      <c r="AM667" s="123"/>
      <c r="AN667" s="123"/>
      <c r="AO667" s="125"/>
      <c r="AP667" s="126"/>
      <c r="AQ667" s="125"/>
      <c r="AR667" s="127"/>
      <c r="AS667" s="83"/>
      <c r="AT667" s="83"/>
      <c r="AU667" s="83"/>
      <c r="AV667" s="130"/>
    </row>
    <row r="668" spans="28:48" ht="14">
      <c r="AB668" s="123"/>
      <c r="AC668" s="124"/>
      <c r="AD668" s="123"/>
      <c r="AE668" s="124"/>
      <c r="AF668" s="124"/>
      <c r="AG668" s="124"/>
      <c r="AH668" s="123"/>
      <c r="AI668" s="123"/>
      <c r="AJ668" s="123"/>
      <c r="AK668" s="123"/>
      <c r="AL668" s="123"/>
      <c r="AM668" s="123"/>
      <c r="AN668" s="123"/>
      <c r="AO668" s="125"/>
      <c r="AP668" s="126"/>
      <c r="AQ668" s="125"/>
      <c r="AR668" s="127"/>
      <c r="AS668" s="83"/>
      <c r="AT668" s="83"/>
      <c r="AU668" s="83"/>
      <c r="AV668" s="130"/>
    </row>
    <row r="669" spans="28:48" ht="14">
      <c r="AB669" s="123"/>
      <c r="AC669" s="124"/>
      <c r="AD669" s="123"/>
      <c r="AE669" s="124"/>
      <c r="AF669" s="124"/>
      <c r="AG669" s="124"/>
      <c r="AH669" s="123"/>
      <c r="AI669" s="123"/>
      <c r="AJ669" s="123"/>
      <c r="AK669" s="123"/>
      <c r="AL669" s="123"/>
      <c r="AM669" s="123"/>
      <c r="AN669" s="123"/>
      <c r="AO669" s="125"/>
      <c r="AP669" s="126"/>
      <c r="AQ669" s="125"/>
      <c r="AR669" s="127"/>
      <c r="AS669" s="83"/>
      <c r="AT669" s="83"/>
      <c r="AU669" s="83"/>
      <c r="AV669" s="130"/>
    </row>
    <row r="670" spans="28:48" ht="14">
      <c r="AB670" s="123"/>
      <c r="AC670" s="124"/>
      <c r="AD670" s="123"/>
      <c r="AE670" s="124"/>
      <c r="AF670" s="124"/>
      <c r="AG670" s="124"/>
      <c r="AH670" s="123"/>
      <c r="AI670" s="123"/>
      <c r="AJ670" s="123"/>
      <c r="AK670" s="123"/>
      <c r="AL670" s="123"/>
      <c r="AM670" s="123"/>
      <c r="AN670" s="123"/>
      <c r="AO670" s="125"/>
      <c r="AP670" s="126"/>
      <c r="AQ670" s="125"/>
      <c r="AR670" s="127"/>
      <c r="AS670" s="83"/>
      <c r="AT670" s="83"/>
      <c r="AU670" s="83"/>
      <c r="AV670" s="130"/>
    </row>
    <row r="671" spans="28:48" ht="14">
      <c r="AB671" s="123"/>
      <c r="AC671" s="124"/>
      <c r="AD671" s="123"/>
      <c r="AE671" s="124"/>
      <c r="AF671" s="124"/>
      <c r="AG671" s="124"/>
      <c r="AH671" s="123"/>
      <c r="AI671" s="123"/>
      <c r="AJ671" s="123"/>
      <c r="AK671" s="123"/>
      <c r="AL671" s="123"/>
      <c r="AM671" s="123"/>
      <c r="AN671" s="123"/>
      <c r="AO671" s="125"/>
      <c r="AP671" s="126"/>
      <c r="AQ671" s="125"/>
      <c r="AR671" s="127"/>
      <c r="AS671" s="83"/>
      <c r="AT671" s="83"/>
      <c r="AU671" s="83"/>
      <c r="AV671" s="130"/>
    </row>
    <row r="672" spans="28:48" ht="14">
      <c r="AB672" s="123"/>
      <c r="AC672" s="124"/>
      <c r="AD672" s="123"/>
      <c r="AE672" s="124"/>
      <c r="AF672" s="124"/>
      <c r="AG672" s="124"/>
      <c r="AH672" s="123"/>
      <c r="AI672" s="123"/>
      <c r="AJ672" s="123"/>
      <c r="AK672" s="123"/>
      <c r="AL672" s="123"/>
      <c r="AM672" s="123"/>
      <c r="AN672" s="123"/>
      <c r="AO672" s="125"/>
      <c r="AP672" s="126"/>
      <c r="AQ672" s="125"/>
      <c r="AR672" s="127"/>
      <c r="AS672" s="83"/>
      <c r="AT672" s="83"/>
      <c r="AU672" s="83"/>
      <c r="AV672" s="130"/>
    </row>
    <row r="673" spans="28:48" ht="14">
      <c r="AB673" s="123"/>
      <c r="AC673" s="124"/>
      <c r="AD673" s="123"/>
      <c r="AE673" s="124"/>
      <c r="AF673" s="124"/>
      <c r="AG673" s="124"/>
      <c r="AH673" s="123"/>
      <c r="AI673" s="123"/>
      <c r="AJ673" s="123"/>
      <c r="AK673" s="123"/>
      <c r="AL673" s="123"/>
      <c r="AM673" s="123"/>
      <c r="AN673" s="123"/>
      <c r="AO673" s="125"/>
      <c r="AP673" s="126"/>
      <c r="AQ673" s="125"/>
      <c r="AR673" s="127"/>
      <c r="AS673" s="83"/>
      <c r="AT673" s="83"/>
      <c r="AU673" s="83"/>
      <c r="AV673" s="130"/>
    </row>
    <row r="674" spans="28:48" ht="14">
      <c r="AB674" s="123"/>
      <c r="AC674" s="124"/>
      <c r="AD674" s="123"/>
      <c r="AE674" s="124"/>
      <c r="AF674" s="124"/>
      <c r="AG674" s="124"/>
      <c r="AH674" s="123"/>
      <c r="AI674" s="123"/>
      <c r="AJ674" s="123"/>
      <c r="AK674" s="123"/>
      <c r="AL674" s="123"/>
      <c r="AM674" s="123"/>
      <c r="AN674" s="123"/>
      <c r="AO674" s="125"/>
      <c r="AP674" s="126"/>
      <c r="AQ674" s="125"/>
      <c r="AR674" s="127"/>
      <c r="AS674" s="83"/>
      <c r="AT674" s="83"/>
      <c r="AU674" s="83"/>
      <c r="AV674" s="130"/>
    </row>
    <row r="675" spans="28:48" ht="14">
      <c r="AB675" s="123"/>
      <c r="AC675" s="124"/>
      <c r="AD675" s="123"/>
      <c r="AE675" s="124"/>
      <c r="AF675" s="124"/>
      <c r="AG675" s="124"/>
      <c r="AH675" s="123"/>
      <c r="AI675" s="123"/>
      <c r="AJ675" s="123"/>
      <c r="AK675" s="123"/>
      <c r="AL675" s="123"/>
      <c r="AM675" s="123"/>
      <c r="AN675" s="123"/>
      <c r="AO675" s="125"/>
      <c r="AP675" s="126"/>
      <c r="AQ675" s="125"/>
      <c r="AR675" s="127"/>
      <c r="AS675" s="83"/>
      <c r="AT675" s="83"/>
      <c r="AU675" s="83"/>
      <c r="AV675" s="130"/>
    </row>
    <row r="676" spans="28:48" ht="14">
      <c r="AB676" s="123"/>
      <c r="AC676" s="124"/>
      <c r="AD676" s="123"/>
      <c r="AE676" s="124"/>
      <c r="AF676" s="124"/>
      <c r="AG676" s="124"/>
      <c r="AH676" s="123"/>
      <c r="AI676" s="123"/>
      <c r="AJ676" s="123"/>
      <c r="AK676" s="123"/>
      <c r="AL676" s="123"/>
      <c r="AM676" s="123"/>
      <c r="AN676" s="123"/>
      <c r="AO676" s="125"/>
      <c r="AP676" s="126"/>
      <c r="AQ676" s="125"/>
      <c r="AR676" s="127"/>
      <c r="AS676" s="83"/>
      <c r="AT676" s="83"/>
      <c r="AU676" s="83"/>
      <c r="AV676" s="130"/>
    </row>
    <row r="677" spans="28:48" ht="14">
      <c r="AB677" s="123"/>
      <c r="AC677" s="124"/>
      <c r="AD677" s="123"/>
      <c r="AE677" s="124"/>
      <c r="AF677" s="124"/>
      <c r="AG677" s="124"/>
      <c r="AH677" s="123"/>
      <c r="AI677" s="123"/>
      <c r="AJ677" s="123"/>
      <c r="AK677" s="123"/>
      <c r="AL677" s="123"/>
      <c r="AM677" s="123"/>
      <c r="AN677" s="123"/>
      <c r="AO677" s="125"/>
      <c r="AP677" s="126"/>
      <c r="AQ677" s="125"/>
      <c r="AR677" s="127"/>
      <c r="AS677" s="83"/>
      <c r="AT677" s="83"/>
      <c r="AU677" s="83"/>
      <c r="AV677" s="130"/>
    </row>
    <row r="678" spans="28:48" ht="14">
      <c r="AB678" s="123"/>
      <c r="AC678" s="124"/>
      <c r="AD678" s="123"/>
      <c r="AE678" s="124"/>
      <c r="AF678" s="124"/>
      <c r="AG678" s="124"/>
      <c r="AH678" s="123"/>
      <c r="AI678" s="123"/>
      <c r="AJ678" s="123"/>
      <c r="AK678" s="123"/>
      <c r="AL678" s="123"/>
      <c r="AM678" s="123"/>
      <c r="AN678" s="123"/>
      <c r="AO678" s="125"/>
      <c r="AP678" s="126"/>
      <c r="AQ678" s="125"/>
      <c r="AR678" s="127"/>
      <c r="AS678" s="83"/>
      <c r="AT678" s="83"/>
      <c r="AU678" s="83"/>
      <c r="AV678" s="130"/>
    </row>
    <row r="679" spans="28:48" ht="14">
      <c r="AB679" s="123"/>
      <c r="AC679" s="124"/>
      <c r="AD679" s="123"/>
      <c r="AE679" s="124"/>
      <c r="AF679" s="124"/>
      <c r="AG679" s="124"/>
      <c r="AH679" s="123"/>
      <c r="AI679" s="123"/>
      <c r="AJ679" s="123"/>
      <c r="AK679" s="123"/>
      <c r="AL679" s="123"/>
      <c r="AM679" s="123"/>
      <c r="AN679" s="123"/>
      <c r="AO679" s="125"/>
      <c r="AP679" s="126"/>
      <c r="AQ679" s="125"/>
      <c r="AR679" s="127"/>
      <c r="AS679" s="83"/>
      <c r="AT679" s="83"/>
      <c r="AU679" s="83"/>
      <c r="AV679" s="130"/>
    </row>
    <row r="680" spans="28:48" ht="14">
      <c r="AB680" s="123"/>
      <c r="AC680" s="124"/>
      <c r="AD680" s="123"/>
      <c r="AE680" s="124"/>
      <c r="AF680" s="124"/>
      <c r="AG680" s="124"/>
      <c r="AH680" s="123"/>
      <c r="AI680" s="123"/>
      <c r="AJ680" s="123"/>
      <c r="AK680" s="123"/>
      <c r="AL680" s="123"/>
      <c r="AM680" s="123"/>
      <c r="AN680" s="123"/>
      <c r="AO680" s="125"/>
      <c r="AP680" s="126"/>
      <c r="AQ680" s="125"/>
      <c r="AR680" s="127"/>
      <c r="AS680" s="83"/>
      <c r="AT680" s="83"/>
      <c r="AU680" s="83"/>
      <c r="AV680" s="130"/>
    </row>
    <row r="681" spans="28:48" ht="14">
      <c r="AB681" s="123"/>
      <c r="AC681" s="124"/>
      <c r="AD681" s="123"/>
      <c r="AE681" s="124"/>
      <c r="AF681" s="124"/>
      <c r="AG681" s="124"/>
      <c r="AH681" s="123"/>
      <c r="AI681" s="123"/>
      <c r="AJ681" s="123"/>
      <c r="AK681" s="123"/>
      <c r="AL681" s="123"/>
      <c r="AM681" s="123"/>
      <c r="AN681" s="123"/>
      <c r="AO681" s="125"/>
      <c r="AP681" s="126"/>
      <c r="AQ681" s="125"/>
      <c r="AR681" s="127"/>
      <c r="AS681" s="83"/>
      <c r="AT681" s="83"/>
      <c r="AU681" s="83"/>
      <c r="AV681" s="130"/>
    </row>
    <row r="682" spans="28:48" ht="14">
      <c r="AB682" s="123"/>
      <c r="AC682" s="124"/>
      <c r="AD682" s="123"/>
      <c r="AE682" s="124"/>
      <c r="AF682" s="124"/>
      <c r="AG682" s="124"/>
      <c r="AH682" s="123"/>
      <c r="AI682" s="123"/>
      <c r="AJ682" s="123"/>
      <c r="AK682" s="123"/>
      <c r="AL682" s="123"/>
      <c r="AM682" s="123"/>
      <c r="AN682" s="123"/>
      <c r="AO682" s="125"/>
      <c r="AP682" s="126"/>
      <c r="AQ682" s="125"/>
      <c r="AR682" s="127"/>
      <c r="AS682" s="83"/>
      <c r="AT682" s="83"/>
      <c r="AU682" s="83"/>
      <c r="AV682" s="130"/>
    </row>
    <row r="683" spans="28:48" ht="14">
      <c r="AB683" s="123"/>
      <c r="AC683" s="124"/>
      <c r="AD683" s="123"/>
      <c r="AE683" s="124"/>
      <c r="AF683" s="124"/>
      <c r="AG683" s="124"/>
      <c r="AH683" s="123"/>
      <c r="AI683" s="123"/>
      <c r="AJ683" s="123"/>
      <c r="AK683" s="123"/>
      <c r="AL683" s="123"/>
      <c r="AM683" s="123"/>
      <c r="AN683" s="123"/>
      <c r="AO683" s="125"/>
      <c r="AP683" s="126"/>
      <c r="AQ683" s="125"/>
      <c r="AR683" s="127"/>
      <c r="AS683" s="83"/>
      <c r="AT683" s="83"/>
      <c r="AU683" s="83"/>
      <c r="AV683" s="130"/>
    </row>
    <row r="684" spans="28:48" ht="14">
      <c r="AB684" s="123"/>
      <c r="AC684" s="124"/>
      <c r="AD684" s="123"/>
      <c r="AE684" s="124"/>
      <c r="AF684" s="124"/>
      <c r="AG684" s="124"/>
      <c r="AH684" s="123"/>
      <c r="AI684" s="123"/>
      <c r="AJ684" s="123"/>
      <c r="AK684" s="123"/>
      <c r="AL684" s="123"/>
      <c r="AM684" s="123"/>
      <c r="AN684" s="123"/>
      <c r="AO684" s="125"/>
      <c r="AP684" s="126"/>
      <c r="AQ684" s="125"/>
      <c r="AR684" s="127"/>
      <c r="AS684" s="83"/>
      <c r="AT684" s="83"/>
      <c r="AU684" s="83"/>
      <c r="AV684" s="130"/>
    </row>
    <row r="685" spans="28:48" ht="14">
      <c r="AB685" s="123"/>
      <c r="AC685" s="124"/>
      <c r="AD685" s="123"/>
      <c r="AE685" s="124"/>
      <c r="AF685" s="124"/>
      <c r="AG685" s="124"/>
      <c r="AH685" s="123"/>
      <c r="AI685" s="123"/>
      <c r="AJ685" s="123"/>
      <c r="AK685" s="123"/>
      <c r="AL685" s="123"/>
      <c r="AM685" s="123"/>
      <c r="AN685" s="123"/>
      <c r="AO685" s="125"/>
      <c r="AP685" s="126"/>
      <c r="AQ685" s="125"/>
      <c r="AR685" s="127"/>
      <c r="AS685" s="83"/>
      <c r="AT685" s="83"/>
      <c r="AU685" s="83"/>
      <c r="AV685" s="130"/>
    </row>
    <row r="686" spans="28:48" ht="14">
      <c r="AB686" s="123"/>
      <c r="AC686" s="124"/>
      <c r="AD686" s="123"/>
      <c r="AE686" s="124"/>
      <c r="AF686" s="124"/>
      <c r="AG686" s="124"/>
      <c r="AH686" s="123"/>
      <c r="AI686" s="123"/>
      <c r="AJ686" s="123"/>
      <c r="AK686" s="123"/>
      <c r="AL686" s="123"/>
      <c r="AM686" s="123"/>
      <c r="AN686" s="123"/>
      <c r="AO686" s="125"/>
      <c r="AP686" s="126"/>
      <c r="AQ686" s="125"/>
      <c r="AR686" s="127"/>
      <c r="AS686" s="83"/>
      <c r="AT686" s="83"/>
      <c r="AU686" s="83"/>
      <c r="AV686" s="130"/>
    </row>
    <row r="687" spans="28:48" ht="14">
      <c r="AB687" s="123"/>
      <c r="AC687" s="124"/>
      <c r="AD687" s="123"/>
      <c r="AE687" s="124"/>
      <c r="AF687" s="124"/>
      <c r="AG687" s="124"/>
      <c r="AH687" s="123"/>
      <c r="AI687" s="123"/>
      <c r="AJ687" s="123"/>
      <c r="AK687" s="123"/>
      <c r="AL687" s="123"/>
      <c r="AM687" s="123"/>
      <c r="AN687" s="123"/>
      <c r="AO687" s="125"/>
      <c r="AP687" s="126"/>
      <c r="AQ687" s="125"/>
      <c r="AR687" s="127"/>
      <c r="AS687" s="83"/>
      <c r="AT687" s="83"/>
      <c r="AU687" s="83"/>
      <c r="AV687" s="130"/>
    </row>
    <row r="688" spans="28:48" ht="14">
      <c r="AB688" s="123"/>
      <c r="AC688" s="124"/>
      <c r="AD688" s="123"/>
      <c r="AE688" s="124"/>
      <c r="AF688" s="124"/>
      <c r="AG688" s="124"/>
      <c r="AH688" s="123"/>
      <c r="AI688" s="123"/>
      <c r="AJ688" s="123"/>
      <c r="AK688" s="123"/>
      <c r="AL688" s="123"/>
      <c r="AM688" s="123"/>
      <c r="AN688" s="123"/>
      <c r="AO688" s="125"/>
      <c r="AP688" s="126"/>
      <c r="AQ688" s="125"/>
      <c r="AR688" s="127"/>
      <c r="AS688" s="83"/>
      <c r="AT688" s="83"/>
      <c r="AU688" s="83"/>
      <c r="AV688" s="130"/>
    </row>
    <row r="689" spans="28:48" ht="14">
      <c r="AB689" s="123"/>
      <c r="AC689" s="124"/>
      <c r="AD689" s="123"/>
      <c r="AE689" s="124"/>
      <c r="AF689" s="124"/>
      <c r="AG689" s="124"/>
      <c r="AH689" s="123"/>
      <c r="AI689" s="123"/>
      <c r="AJ689" s="123"/>
      <c r="AK689" s="123"/>
      <c r="AL689" s="123"/>
      <c r="AM689" s="123"/>
      <c r="AN689" s="123"/>
      <c r="AO689" s="125"/>
      <c r="AP689" s="126"/>
      <c r="AQ689" s="125"/>
      <c r="AR689" s="127"/>
      <c r="AS689" s="83"/>
      <c r="AT689" s="83"/>
      <c r="AU689" s="83"/>
      <c r="AV689" s="130"/>
    </row>
    <row r="690" spans="28:48" ht="14">
      <c r="AB690" s="123"/>
      <c r="AC690" s="124"/>
      <c r="AD690" s="123"/>
      <c r="AE690" s="124"/>
      <c r="AF690" s="124"/>
      <c r="AG690" s="124"/>
      <c r="AH690" s="123"/>
      <c r="AI690" s="123"/>
      <c r="AJ690" s="123"/>
      <c r="AK690" s="123"/>
      <c r="AL690" s="123"/>
      <c r="AM690" s="123"/>
      <c r="AN690" s="123"/>
      <c r="AO690" s="125"/>
      <c r="AP690" s="126"/>
      <c r="AQ690" s="125"/>
      <c r="AR690" s="127"/>
      <c r="AS690" s="83"/>
      <c r="AT690" s="83"/>
      <c r="AU690" s="83"/>
      <c r="AV690" s="130"/>
    </row>
    <row r="691" spans="28:48" ht="14">
      <c r="AB691" s="123"/>
      <c r="AC691" s="124"/>
      <c r="AD691" s="123"/>
      <c r="AE691" s="124"/>
      <c r="AF691" s="124"/>
      <c r="AG691" s="124"/>
      <c r="AH691" s="123"/>
      <c r="AI691" s="123"/>
      <c r="AJ691" s="123"/>
      <c r="AK691" s="123"/>
      <c r="AL691" s="123"/>
      <c r="AM691" s="123"/>
      <c r="AN691" s="123"/>
      <c r="AO691" s="125"/>
      <c r="AP691" s="126"/>
      <c r="AQ691" s="125"/>
      <c r="AR691" s="127"/>
      <c r="AS691" s="83"/>
      <c r="AT691" s="83"/>
      <c r="AU691" s="83"/>
      <c r="AV691" s="130"/>
    </row>
    <row r="692" spans="28:48" ht="14">
      <c r="AB692" s="123"/>
      <c r="AC692" s="124"/>
      <c r="AD692" s="123"/>
      <c r="AE692" s="124"/>
      <c r="AF692" s="124"/>
      <c r="AG692" s="124"/>
      <c r="AH692" s="123"/>
      <c r="AI692" s="123"/>
      <c r="AJ692" s="123"/>
      <c r="AK692" s="123"/>
      <c r="AL692" s="123"/>
      <c r="AM692" s="123"/>
      <c r="AN692" s="123"/>
      <c r="AO692" s="125"/>
      <c r="AP692" s="126"/>
      <c r="AQ692" s="125"/>
      <c r="AR692" s="127"/>
      <c r="AS692" s="83"/>
      <c r="AT692" s="83"/>
      <c r="AU692" s="83"/>
      <c r="AV692" s="130"/>
    </row>
    <row r="693" spans="28:48" ht="14">
      <c r="AB693" s="123"/>
      <c r="AC693" s="124"/>
      <c r="AD693" s="123"/>
      <c r="AE693" s="124"/>
      <c r="AF693" s="124"/>
      <c r="AG693" s="124"/>
      <c r="AH693" s="123"/>
      <c r="AI693" s="123"/>
      <c r="AJ693" s="123"/>
      <c r="AK693" s="123"/>
      <c r="AL693" s="123"/>
      <c r="AM693" s="123"/>
      <c r="AN693" s="123"/>
      <c r="AO693" s="125"/>
      <c r="AP693" s="126"/>
      <c r="AQ693" s="125"/>
      <c r="AR693" s="127"/>
      <c r="AS693" s="83"/>
      <c r="AT693" s="83"/>
      <c r="AU693" s="83"/>
      <c r="AV693" s="130"/>
    </row>
    <row r="694" spans="28:48" ht="14">
      <c r="AB694" s="123"/>
      <c r="AC694" s="124"/>
      <c r="AD694" s="123"/>
      <c r="AE694" s="124"/>
      <c r="AF694" s="124"/>
      <c r="AG694" s="124"/>
      <c r="AH694" s="123"/>
      <c r="AI694" s="123"/>
      <c r="AJ694" s="123"/>
      <c r="AK694" s="123"/>
      <c r="AL694" s="123"/>
      <c r="AM694" s="123"/>
      <c r="AN694" s="123"/>
      <c r="AO694" s="125"/>
      <c r="AP694" s="126"/>
      <c r="AQ694" s="125"/>
      <c r="AR694" s="127"/>
      <c r="AS694" s="83"/>
      <c r="AT694" s="83"/>
      <c r="AU694" s="83"/>
      <c r="AV694" s="130"/>
    </row>
    <row r="695" spans="28:48" ht="14">
      <c r="AB695" s="123"/>
      <c r="AC695" s="124"/>
      <c r="AD695" s="123"/>
      <c r="AE695" s="124"/>
      <c r="AF695" s="124"/>
      <c r="AG695" s="124"/>
      <c r="AH695" s="123"/>
      <c r="AI695" s="123"/>
      <c r="AJ695" s="123"/>
      <c r="AK695" s="123"/>
      <c r="AL695" s="123"/>
      <c r="AM695" s="123"/>
      <c r="AN695" s="123"/>
      <c r="AO695" s="125"/>
      <c r="AP695" s="126"/>
      <c r="AQ695" s="125"/>
      <c r="AR695" s="127"/>
      <c r="AS695" s="83"/>
      <c r="AT695" s="83"/>
      <c r="AU695" s="83"/>
      <c r="AV695" s="130"/>
    </row>
    <row r="696" spans="28:48" ht="14">
      <c r="AB696" s="123"/>
      <c r="AC696" s="124"/>
      <c r="AD696" s="123"/>
      <c r="AE696" s="124"/>
      <c r="AF696" s="124"/>
      <c r="AG696" s="124"/>
      <c r="AH696" s="123"/>
      <c r="AI696" s="123"/>
      <c r="AJ696" s="123"/>
      <c r="AK696" s="123"/>
      <c r="AL696" s="123"/>
      <c r="AM696" s="123"/>
      <c r="AN696" s="123"/>
      <c r="AO696" s="125"/>
      <c r="AP696" s="126"/>
      <c r="AQ696" s="125"/>
      <c r="AR696" s="127"/>
      <c r="AS696" s="83"/>
      <c r="AT696" s="83"/>
      <c r="AU696" s="83"/>
      <c r="AV696" s="130"/>
    </row>
    <row r="697" spans="28:48" ht="14">
      <c r="AB697" s="123"/>
      <c r="AC697" s="124"/>
      <c r="AD697" s="123"/>
      <c r="AE697" s="124"/>
      <c r="AF697" s="124"/>
      <c r="AG697" s="124"/>
      <c r="AH697" s="123"/>
      <c r="AI697" s="123"/>
      <c r="AJ697" s="123"/>
      <c r="AK697" s="123"/>
      <c r="AL697" s="123"/>
      <c r="AM697" s="123"/>
      <c r="AN697" s="123"/>
      <c r="AO697" s="125"/>
      <c r="AP697" s="126"/>
      <c r="AQ697" s="125"/>
      <c r="AR697" s="127"/>
      <c r="AS697" s="83"/>
      <c r="AT697" s="83"/>
      <c r="AU697" s="83"/>
      <c r="AV697" s="130"/>
    </row>
    <row r="698" spans="28:48" ht="14">
      <c r="AB698" s="123"/>
      <c r="AC698" s="124"/>
      <c r="AD698" s="123"/>
      <c r="AE698" s="124"/>
      <c r="AF698" s="124"/>
      <c r="AG698" s="124"/>
      <c r="AH698" s="123"/>
      <c r="AI698" s="123"/>
      <c r="AJ698" s="123"/>
      <c r="AK698" s="123"/>
      <c r="AL698" s="123"/>
      <c r="AM698" s="123"/>
      <c r="AN698" s="123"/>
      <c r="AO698" s="125"/>
      <c r="AP698" s="126"/>
      <c r="AQ698" s="125"/>
      <c r="AR698" s="127"/>
      <c r="AS698" s="83"/>
      <c r="AT698" s="83"/>
      <c r="AU698" s="83"/>
      <c r="AV698" s="130"/>
    </row>
    <row r="699" spans="28:48" ht="14">
      <c r="AB699" s="123"/>
      <c r="AC699" s="124"/>
      <c r="AD699" s="123"/>
      <c r="AE699" s="124"/>
      <c r="AF699" s="124"/>
      <c r="AG699" s="124"/>
      <c r="AH699" s="123"/>
      <c r="AI699" s="123"/>
      <c r="AJ699" s="123"/>
      <c r="AK699" s="123"/>
      <c r="AL699" s="123"/>
      <c r="AM699" s="123"/>
      <c r="AN699" s="123"/>
      <c r="AO699" s="125"/>
      <c r="AP699" s="126"/>
      <c r="AQ699" s="125"/>
      <c r="AR699" s="127"/>
      <c r="AS699" s="83"/>
      <c r="AT699" s="83"/>
      <c r="AU699" s="83"/>
      <c r="AV699" s="130"/>
    </row>
    <row r="700" spans="28:48" ht="14">
      <c r="AB700" s="123"/>
      <c r="AC700" s="124"/>
      <c r="AD700" s="123"/>
      <c r="AE700" s="124"/>
      <c r="AF700" s="124"/>
      <c r="AG700" s="124"/>
      <c r="AH700" s="123"/>
      <c r="AI700" s="123"/>
      <c r="AJ700" s="123"/>
      <c r="AK700" s="123"/>
      <c r="AL700" s="123"/>
      <c r="AM700" s="123"/>
      <c r="AN700" s="123"/>
      <c r="AO700" s="125"/>
      <c r="AP700" s="126"/>
      <c r="AQ700" s="125"/>
      <c r="AR700" s="127"/>
      <c r="AS700" s="83"/>
      <c r="AT700" s="83"/>
      <c r="AU700" s="83"/>
      <c r="AV700" s="130"/>
    </row>
    <row r="701" spans="28:48" ht="14">
      <c r="AB701" s="123"/>
      <c r="AC701" s="124"/>
      <c r="AD701" s="123"/>
      <c r="AE701" s="124"/>
      <c r="AF701" s="124"/>
      <c r="AG701" s="124"/>
      <c r="AH701" s="123"/>
      <c r="AI701" s="123"/>
      <c r="AJ701" s="123"/>
      <c r="AK701" s="123"/>
      <c r="AL701" s="123"/>
      <c r="AM701" s="123"/>
      <c r="AN701" s="123"/>
      <c r="AO701" s="125"/>
      <c r="AP701" s="126"/>
      <c r="AQ701" s="125"/>
      <c r="AR701" s="127"/>
      <c r="AS701" s="83"/>
      <c r="AT701" s="83"/>
      <c r="AU701" s="83"/>
      <c r="AV701" s="130"/>
    </row>
    <row r="702" spans="28:48" ht="14">
      <c r="AB702" s="123"/>
      <c r="AC702" s="124"/>
      <c r="AD702" s="123"/>
      <c r="AE702" s="124"/>
      <c r="AF702" s="124"/>
      <c r="AG702" s="124"/>
      <c r="AH702" s="123"/>
      <c r="AI702" s="123"/>
      <c r="AJ702" s="123"/>
      <c r="AK702" s="123"/>
      <c r="AL702" s="123"/>
      <c r="AM702" s="123"/>
      <c r="AN702" s="123"/>
      <c r="AO702" s="125"/>
      <c r="AP702" s="126"/>
      <c r="AQ702" s="125"/>
      <c r="AR702" s="127"/>
      <c r="AS702" s="83"/>
      <c r="AT702" s="83"/>
      <c r="AU702" s="83"/>
      <c r="AV702" s="130"/>
    </row>
    <row r="703" spans="28:48" ht="14">
      <c r="AB703" s="123"/>
      <c r="AC703" s="124"/>
      <c r="AD703" s="123"/>
      <c r="AE703" s="124"/>
      <c r="AF703" s="124"/>
      <c r="AG703" s="124"/>
      <c r="AH703" s="123"/>
      <c r="AI703" s="123"/>
      <c r="AJ703" s="123"/>
      <c r="AK703" s="123"/>
      <c r="AL703" s="123"/>
      <c r="AM703" s="123"/>
      <c r="AN703" s="123"/>
      <c r="AO703" s="125"/>
      <c r="AP703" s="126"/>
      <c r="AQ703" s="125"/>
      <c r="AR703" s="127"/>
      <c r="AS703" s="83"/>
      <c r="AT703" s="83"/>
      <c r="AU703" s="83"/>
      <c r="AV703" s="130"/>
    </row>
    <row r="704" spans="28:48" ht="14">
      <c r="AB704" s="123"/>
      <c r="AC704" s="124"/>
      <c r="AD704" s="123"/>
      <c r="AE704" s="124"/>
      <c r="AF704" s="124"/>
      <c r="AG704" s="124"/>
      <c r="AH704" s="123"/>
      <c r="AI704" s="123"/>
      <c r="AJ704" s="123"/>
      <c r="AK704" s="123"/>
      <c r="AL704" s="123"/>
      <c r="AM704" s="123"/>
      <c r="AN704" s="123"/>
      <c r="AO704" s="125"/>
      <c r="AP704" s="126"/>
      <c r="AQ704" s="125"/>
      <c r="AR704" s="127"/>
      <c r="AS704" s="83"/>
      <c r="AT704" s="83"/>
      <c r="AU704" s="83"/>
      <c r="AV704" s="130"/>
    </row>
    <row r="705" spans="28:48" ht="14">
      <c r="AB705" s="123"/>
      <c r="AC705" s="124"/>
      <c r="AD705" s="123"/>
      <c r="AE705" s="124"/>
      <c r="AF705" s="124"/>
      <c r="AG705" s="124"/>
      <c r="AH705" s="123"/>
      <c r="AI705" s="123"/>
      <c r="AJ705" s="123"/>
      <c r="AK705" s="123"/>
      <c r="AL705" s="123"/>
      <c r="AM705" s="123"/>
      <c r="AN705" s="123"/>
      <c r="AO705" s="125"/>
      <c r="AP705" s="126"/>
      <c r="AQ705" s="125"/>
      <c r="AR705" s="127"/>
      <c r="AS705" s="83"/>
      <c r="AT705" s="83"/>
      <c r="AU705" s="83"/>
      <c r="AV705" s="130"/>
    </row>
    <row r="706" spans="28:48" ht="14">
      <c r="AB706" s="123"/>
      <c r="AC706" s="124"/>
      <c r="AD706" s="123"/>
      <c r="AE706" s="124"/>
      <c r="AF706" s="124"/>
      <c r="AG706" s="124"/>
      <c r="AH706" s="123"/>
      <c r="AI706" s="123"/>
      <c r="AJ706" s="123"/>
      <c r="AK706" s="123"/>
      <c r="AL706" s="123"/>
      <c r="AM706" s="123"/>
      <c r="AN706" s="123"/>
      <c r="AO706" s="125"/>
      <c r="AP706" s="126"/>
      <c r="AQ706" s="125"/>
      <c r="AR706" s="127"/>
      <c r="AS706" s="83"/>
      <c r="AT706" s="83"/>
      <c r="AU706" s="83"/>
      <c r="AV706" s="130"/>
    </row>
    <row r="707" spans="28:48" ht="14">
      <c r="AB707" s="123"/>
      <c r="AC707" s="124"/>
      <c r="AD707" s="123"/>
      <c r="AE707" s="124"/>
      <c r="AF707" s="124"/>
      <c r="AG707" s="124"/>
      <c r="AH707" s="123"/>
      <c r="AI707" s="123"/>
      <c r="AJ707" s="123"/>
      <c r="AK707" s="123"/>
      <c r="AL707" s="123"/>
      <c r="AM707" s="123"/>
      <c r="AN707" s="123"/>
      <c r="AO707" s="125"/>
      <c r="AP707" s="126"/>
      <c r="AQ707" s="125"/>
      <c r="AR707" s="127"/>
      <c r="AS707" s="83"/>
      <c r="AT707" s="83"/>
      <c r="AU707" s="83"/>
      <c r="AV707" s="130"/>
    </row>
    <row r="708" spans="28:48" ht="14">
      <c r="AB708" s="123"/>
      <c r="AC708" s="124"/>
      <c r="AD708" s="123"/>
      <c r="AE708" s="124"/>
      <c r="AF708" s="124"/>
      <c r="AG708" s="124"/>
      <c r="AH708" s="123"/>
      <c r="AI708" s="123"/>
      <c r="AJ708" s="123"/>
      <c r="AK708" s="123"/>
      <c r="AL708" s="123"/>
      <c r="AM708" s="123"/>
      <c r="AN708" s="123"/>
      <c r="AO708" s="125"/>
      <c r="AP708" s="126"/>
      <c r="AQ708" s="125"/>
      <c r="AR708" s="127"/>
      <c r="AS708" s="83"/>
      <c r="AT708" s="83"/>
      <c r="AU708" s="83"/>
      <c r="AV708" s="130"/>
    </row>
    <row r="709" spans="28:48" ht="14">
      <c r="AB709" s="123"/>
      <c r="AC709" s="124"/>
      <c r="AD709" s="123"/>
      <c r="AE709" s="124"/>
      <c r="AF709" s="124"/>
      <c r="AG709" s="124"/>
      <c r="AH709" s="123"/>
      <c r="AI709" s="123"/>
      <c r="AJ709" s="123"/>
      <c r="AK709" s="123"/>
      <c r="AL709" s="123"/>
      <c r="AM709" s="123"/>
      <c r="AN709" s="123"/>
      <c r="AO709" s="125"/>
      <c r="AP709" s="126"/>
      <c r="AQ709" s="125"/>
      <c r="AR709" s="127"/>
      <c r="AS709" s="83"/>
      <c r="AT709" s="83"/>
      <c r="AU709" s="83"/>
      <c r="AV709" s="130"/>
    </row>
    <row r="710" spans="28:48" ht="14">
      <c r="AB710" s="123"/>
      <c r="AC710" s="124"/>
      <c r="AD710" s="123"/>
      <c r="AE710" s="124"/>
      <c r="AF710" s="124"/>
      <c r="AG710" s="124"/>
      <c r="AH710" s="123"/>
      <c r="AI710" s="123"/>
      <c r="AJ710" s="123"/>
      <c r="AK710" s="123"/>
      <c r="AL710" s="123"/>
      <c r="AM710" s="123"/>
      <c r="AN710" s="123"/>
      <c r="AO710" s="125"/>
      <c r="AP710" s="126"/>
      <c r="AQ710" s="125"/>
      <c r="AR710" s="127"/>
      <c r="AS710" s="83"/>
      <c r="AT710" s="83"/>
      <c r="AU710" s="83"/>
      <c r="AV710" s="130"/>
    </row>
    <row r="711" spans="28:48" ht="14">
      <c r="AB711" s="123"/>
      <c r="AC711" s="124"/>
      <c r="AD711" s="123"/>
      <c r="AE711" s="124"/>
      <c r="AF711" s="124"/>
      <c r="AG711" s="124"/>
      <c r="AH711" s="123"/>
      <c r="AI711" s="123"/>
      <c r="AJ711" s="123"/>
      <c r="AK711" s="123"/>
      <c r="AL711" s="123"/>
      <c r="AM711" s="123"/>
      <c r="AN711" s="123"/>
      <c r="AO711" s="125"/>
      <c r="AP711" s="126"/>
      <c r="AQ711" s="125"/>
      <c r="AR711" s="127"/>
      <c r="AS711" s="83"/>
      <c r="AT711" s="83"/>
      <c r="AU711" s="83"/>
      <c r="AV711" s="130"/>
    </row>
    <row r="712" spans="28:48" ht="14">
      <c r="AB712" s="123"/>
      <c r="AC712" s="124"/>
      <c r="AD712" s="123"/>
      <c r="AE712" s="124"/>
      <c r="AF712" s="124"/>
      <c r="AG712" s="124"/>
      <c r="AH712" s="123"/>
      <c r="AI712" s="123"/>
      <c r="AJ712" s="123"/>
      <c r="AK712" s="123"/>
      <c r="AL712" s="123"/>
      <c r="AM712" s="123"/>
      <c r="AN712" s="123"/>
      <c r="AO712" s="125"/>
      <c r="AP712" s="126"/>
      <c r="AQ712" s="125"/>
      <c r="AR712" s="127"/>
      <c r="AS712" s="83"/>
      <c r="AT712" s="83"/>
      <c r="AU712" s="83"/>
      <c r="AV712" s="130"/>
    </row>
    <row r="713" spans="28:48" ht="14">
      <c r="AB713" s="123"/>
      <c r="AC713" s="124"/>
      <c r="AD713" s="123"/>
      <c r="AE713" s="124"/>
      <c r="AF713" s="124"/>
      <c r="AG713" s="124"/>
      <c r="AH713" s="123"/>
      <c r="AI713" s="123"/>
      <c r="AJ713" s="123"/>
      <c r="AK713" s="123"/>
      <c r="AL713" s="123"/>
      <c r="AM713" s="123"/>
      <c r="AN713" s="123"/>
      <c r="AO713" s="125"/>
      <c r="AP713" s="126"/>
      <c r="AQ713" s="125"/>
      <c r="AR713" s="127"/>
      <c r="AS713" s="83"/>
      <c r="AT713" s="83"/>
      <c r="AU713" s="83"/>
      <c r="AV713" s="130"/>
    </row>
    <row r="714" spans="28:48" ht="14">
      <c r="AB714" s="123"/>
      <c r="AC714" s="124"/>
      <c r="AD714" s="123"/>
      <c r="AE714" s="124"/>
      <c r="AF714" s="124"/>
      <c r="AG714" s="124"/>
      <c r="AH714" s="123"/>
      <c r="AI714" s="123"/>
      <c r="AJ714" s="123"/>
      <c r="AK714" s="123"/>
      <c r="AL714" s="123"/>
      <c r="AM714" s="123"/>
      <c r="AN714" s="123"/>
      <c r="AO714" s="125"/>
      <c r="AP714" s="126"/>
      <c r="AQ714" s="125"/>
      <c r="AR714" s="127"/>
      <c r="AS714" s="83"/>
      <c r="AT714" s="83"/>
      <c r="AU714" s="83"/>
      <c r="AV714" s="130"/>
    </row>
    <row r="715" spans="28:48" ht="14">
      <c r="AB715" s="123"/>
      <c r="AC715" s="124"/>
      <c r="AD715" s="123"/>
      <c r="AE715" s="124"/>
      <c r="AF715" s="124"/>
      <c r="AG715" s="124"/>
      <c r="AH715" s="123"/>
      <c r="AI715" s="123"/>
      <c r="AJ715" s="123"/>
      <c r="AK715" s="123"/>
      <c r="AL715" s="123"/>
      <c r="AM715" s="123"/>
      <c r="AN715" s="123"/>
      <c r="AO715" s="125"/>
      <c r="AP715" s="126"/>
      <c r="AQ715" s="125"/>
      <c r="AR715" s="127"/>
      <c r="AS715" s="83"/>
      <c r="AT715" s="83"/>
      <c r="AU715" s="83"/>
      <c r="AV715" s="130"/>
    </row>
    <row r="716" spans="28:48" ht="14">
      <c r="AB716" s="123"/>
      <c r="AC716" s="124"/>
      <c r="AD716" s="123"/>
      <c r="AE716" s="124"/>
      <c r="AF716" s="124"/>
      <c r="AG716" s="124"/>
      <c r="AH716" s="123"/>
      <c r="AI716" s="123"/>
      <c r="AJ716" s="123"/>
      <c r="AK716" s="123"/>
      <c r="AL716" s="123"/>
      <c r="AM716" s="123"/>
      <c r="AN716" s="123"/>
      <c r="AO716" s="125"/>
      <c r="AP716" s="126"/>
      <c r="AQ716" s="125"/>
      <c r="AR716" s="127"/>
      <c r="AS716" s="83"/>
      <c r="AT716" s="83"/>
      <c r="AU716" s="83"/>
      <c r="AV716" s="130"/>
    </row>
    <row r="717" spans="28:48" ht="14">
      <c r="AB717" s="123"/>
      <c r="AC717" s="124"/>
      <c r="AD717" s="123"/>
      <c r="AE717" s="124"/>
      <c r="AF717" s="124"/>
      <c r="AG717" s="124"/>
      <c r="AH717" s="123"/>
      <c r="AI717" s="123"/>
      <c r="AJ717" s="123"/>
      <c r="AK717" s="123"/>
      <c r="AL717" s="123"/>
      <c r="AM717" s="123"/>
      <c r="AN717" s="123"/>
      <c r="AO717" s="125"/>
      <c r="AP717" s="126"/>
      <c r="AQ717" s="125"/>
      <c r="AR717" s="127"/>
      <c r="AS717" s="83"/>
      <c r="AT717" s="83"/>
      <c r="AU717" s="83"/>
      <c r="AV717" s="130"/>
    </row>
    <row r="718" spans="28:48" ht="14">
      <c r="AB718" s="123"/>
      <c r="AC718" s="124"/>
      <c r="AD718" s="123"/>
      <c r="AE718" s="124"/>
      <c r="AF718" s="124"/>
      <c r="AG718" s="124"/>
      <c r="AH718" s="123"/>
      <c r="AI718" s="123"/>
      <c r="AJ718" s="123"/>
      <c r="AK718" s="123"/>
      <c r="AL718" s="123"/>
      <c r="AM718" s="123"/>
      <c r="AN718" s="123"/>
      <c r="AO718" s="125"/>
      <c r="AP718" s="126"/>
      <c r="AQ718" s="125"/>
      <c r="AR718" s="127"/>
      <c r="AS718" s="83"/>
      <c r="AT718" s="83"/>
      <c r="AU718" s="83"/>
      <c r="AV718" s="130"/>
    </row>
    <row r="719" spans="28:48" ht="14">
      <c r="AB719" s="123"/>
      <c r="AC719" s="124"/>
      <c r="AD719" s="123"/>
      <c r="AE719" s="124"/>
      <c r="AF719" s="124"/>
      <c r="AG719" s="124"/>
      <c r="AH719" s="123"/>
      <c r="AI719" s="123"/>
      <c r="AJ719" s="123"/>
      <c r="AK719" s="123"/>
      <c r="AL719" s="123"/>
      <c r="AM719" s="123"/>
      <c r="AN719" s="123"/>
      <c r="AO719" s="125"/>
      <c r="AP719" s="126"/>
      <c r="AQ719" s="125"/>
      <c r="AR719" s="127"/>
      <c r="AS719" s="83"/>
      <c r="AT719" s="83"/>
      <c r="AU719" s="83"/>
      <c r="AV719" s="130"/>
    </row>
    <row r="720" spans="28:48" ht="14">
      <c r="AB720" s="123"/>
      <c r="AC720" s="124"/>
      <c r="AD720" s="123"/>
      <c r="AE720" s="124"/>
      <c r="AF720" s="124"/>
      <c r="AG720" s="124"/>
      <c r="AH720" s="123"/>
      <c r="AI720" s="123"/>
      <c r="AJ720" s="123"/>
      <c r="AK720" s="123"/>
      <c r="AL720" s="123"/>
      <c r="AM720" s="123"/>
      <c r="AN720" s="123"/>
      <c r="AO720" s="125"/>
      <c r="AP720" s="126"/>
      <c r="AQ720" s="125"/>
      <c r="AR720" s="127"/>
      <c r="AS720" s="83"/>
      <c r="AT720" s="83"/>
      <c r="AU720" s="83"/>
      <c r="AV720" s="130"/>
    </row>
    <row r="721" spans="28:48" ht="14">
      <c r="AB721" s="123"/>
      <c r="AC721" s="124"/>
      <c r="AD721" s="123"/>
      <c r="AE721" s="124"/>
      <c r="AF721" s="124"/>
      <c r="AG721" s="124"/>
      <c r="AH721" s="123"/>
      <c r="AI721" s="123"/>
      <c r="AJ721" s="123"/>
      <c r="AK721" s="123"/>
      <c r="AL721" s="123"/>
      <c r="AM721" s="123"/>
      <c r="AN721" s="123"/>
      <c r="AO721" s="125"/>
      <c r="AP721" s="126"/>
      <c r="AQ721" s="125"/>
      <c r="AR721" s="127"/>
      <c r="AS721" s="83"/>
      <c r="AT721" s="83"/>
      <c r="AU721" s="83"/>
      <c r="AV721" s="130"/>
    </row>
    <row r="722" spans="28:48" ht="14">
      <c r="AB722" s="123"/>
      <c r="AC722" s="124"/>
      <c r="AD722" s="123"/>
      <c r="AE722" s="124"/>
      <c r="AF722" s="124"/>
      <c r="AG722" s="124"/>
      <c r="AH722" s="123"/>
      <c r="AI722" s="123"/>
      <c r="AJ722" s="123"/>
      <c r="AK722" s="123"/>
      <c r="AL722" s="123"/>
      <c r="AM722" s="123"/>
      <c r="AN722" s="123"/>
      <c r="AO722" s="125"/>
      <c r="AP722" s="126"/>
      <c r="AQ722" s="125"/>
      <c r="AR722" s="127"/>
      <c r="AS722" s="83"/>
      <c r="AT722" s="83"/>
      <c r="AU722" s="83"/>
      <c r="AV722" s="130"/>
    </row>
    <row r="723" spans="28:48" ht="14">
      <c r="AB723" s="123"/>
      <c r="AC723" s="124"/>
      <c r="AD723" s="123"/>
      <c r="AE723" s="124"/>
      <c r="AF723" s="124"/>
      <c r="AG723" s="124"/>
      <c r="AH723" s="123"/>
      <c r="AI723" s="123"/>
      <c r="AJ723" s="123"/>
      <c r="AK723" s="123"/>
      <c r="AL723" s="123"/>
      <c r="AM723" s="123"/>
      <c r="AN723" s="123"/>
      <c r="AO723" s="125"/>
      <c r="AP723" s="126"/>
      <c r="AQ723" s="125"/>
      <c r="AR723" s="127"/>
      <c r="AS723" s="83"/>
      <c r="AT723" s="83"/>
      <c r="AU723" s="83"/>
      <c r="AV723" s="130"/>
    </row>
    <row r="724" spans="28:48" ht="14">
      <c r="AB724" s="123"/>
      <c r="AC724" s="124"/>
      <c r="AD724" s="123"/>
      <c r="AE724" s="124"/>
      <c r="AF724" s="124"/>
      <c r="AG724" s="124"/>
      <c r="AH724" s="123"/>
      <c r="AI724" s="123"/>
      <c r="AJ724" s="123"/>
      <c r="AK724" s="123"/>
      <c r="AL724" s="123"/>
      <c r="AM724" s="123"/>
      <c r="AN724" s="123"/>
      <c r="AO724" s="125"/>
      <c r="AP724" s="126"/>
      <c r="AQ724" s="125"/>
      <c r="AR724" s="127"/>
      <c r="AS724" s="83"/>
      <c r="AT724" s="83"/>
      <c r="AU724" s="83"/>
      <c r="AV724" s="130"/>
    </row>
    <row r="725" spans="28:48" ht="14">
      <c r="AB725" s="123"/>
      <c r="AC725" s="124"/>
      <c r="AD725" s="123"/>
      <c r="AE725" s="124"/>
      <c r="AF725" s="124"/>
      <c r="AG725" s="124"/>
      <c r="AH725" s="123"/>
      <c r="AI725" s="123"/>
      <c r="AJ725" s="123"/>
      <c r="AK725" s="123"/>
      <c r="AL725" s="123"/>
      <c r="AM725" s="123"/>
      <c r="AN725" s="123"/>
      <c r="AO725" s="125"/>
      <c r="AP725" s="126"/>
      <c r="AQ725" s="125"/>
      <c r="AR725" s="127"/>
      <c r="AS725" s="83"/>
      <c r="AT725" s="83"/>
      <c r="AU725" s="83"/>
      <c r="AV725" s="130"/>
    </row>
    <row r="726" spans="28:48" ht="14">
      <c r="AB726" s="123"/>
      <c r="AC726" s="124"/>
      <c r="AD726" s="123"/>
      <c r="AE726" s="124"/>
      <c r="AF726" s="124"/>
      <c r="AG726" s="124"/>
      <c r="AH726" s="123"/>
      <c r="AI726" s="123"/>
      <c r="AJ726" s="123"/>
      <c r="AK726" s="123"/>
      <c r="AL726" s="123"/>
      <c r="AM726" s="123"/>
      <c r="AN726" s="123"/>
      <c r="AO726" s="125"/>
      <c r="AP726" s="126"/>
      <c r="AQ726" s="125"/>
      <c r="AR726" s="127"/>
      <c r="AS726" s="83"/>
      <c r="AT726" s="83"/>
      <c r="AU726" s="83"/>
      <c r="AV726" s="130"/>
    </row>
    <row r="727" spans="28:48" ht="14">
      <c r="AB727" s="123"/>
      <c r="AC727" s="124"/>
      <c r="AD727" s="123"/>
      <c r="AE727" s="124"/>
      <c r="AF727" s="124"/>
      <c r="AG727" s="124"/>
      <c r="AH727" s="123"/>
      <c r="AI727" s="123"/>
      <c r="AJ727" s="123"/>
      <c r="AK727" s="123"/>
      <c r="AL727" s="123"/>
      <c r="AM727" s="123"/>
      <c r="AN727" s="123"/>
      <c r="AO727" s="125"/>
      <c r="AP727" s="126"/>
      <c r="AQ727" s="125"/>
      <c r="AR727" s="127"/>
      <c r="AS727" s="83"/>
      <c r="AT727" s="83"/>
      <c r="AU727" s="83"/>
      <c r="AV727" s="130"/>
    </row>
    <row r="728" spans="28:48" ht="14">
      <c r="AB728" s="123"/>
      <c r="AC728" s="124"/>
      <c r="AD728" s="123"/>
      <c r="AE728" s="124"/>
      <c r="AF728" s="124"/>
      <c r="AG728" s="124"/>
      <c r="AH728" s="123"/>
      <c r="AI728" s="123"/>
      <c r="AJ728" s="123"/>
      <c r="AK728" s="123"/>
      <c r="AL728" s="123"/>
      <c r="AM728" s="123"/>
      <c r="AN728" s="123"/>
      <c r="AO728" s="125"/>
      <c r="AP728" s="126"/>
      <c r="AQ728" s="125"/>
      <c r="AR728" s="127"/>
      <c r="AS728" s="83"/>
      <c r="AT728" s="83"/>
      <c r="AU728" s="83"/>
      <c r="AV728" s="130"/>
    </row>
    <row r="729" spans="28:48" ht="14">
      <c r="AB729" s="123"/>
      <c r="AC729" s="124"/>
      <c r="AD729" s="123"/>
      <c r="AE729" s="124"/>
      <c r="AF729" s="124"/>
      <c r="AG729" s="124"/>
      <c r="AH729" s="123"/>
      <c r="AI729" s="123"/>
      <c r="AJ729" s="123"/>
      <c r="AK729" s="123"/>
      <c r="AL729" s="123"/>
      <c r="AM729" s="123"/>
      <c r="AN729" s="123"/>
      <c r="AO729" s="125"/>
      <c r="AP729" s="126"/>
      <c r="AQ729" s="125"/>
      <c r="AR729" s="127"/>
      <c r="AS729" s="83"/>
      <c r="AT729" s="83"/>
      <c r="AU729" s="83"/>
      <c r="AV729" s="130"/>
    </row>
    <row r="730" spans="28:48" ht="14">
      <c r="AB730" s="123"/>
      <c r="AC730" s="124"/>
      <c r="AD730" s="123"/>
      <c r="AE730" s="124"/>
      <c r="AF730" s="124"/>
      <c r="AG730" s="124"/>
      <c r="AH730" s="123"/>
      <c r="AI730" s="123"/>
      <c r="AJ730" s="123"/>
      <c r="AK730" s="123"/>
      <c r="AL730" s="123"/>
      <c r="AM730" s="123"/>
      <c r="AN730" s="123"/>
      <c r="AO730" s="125"/>
      <c r="AP730" s="126"/>
      <c r="AQ730" s="125"/>
      <c r="AR730" s="127"/>
      <c r="AS730" s="83"/>
      <c r="AT730" s="83"/>
      <c r="AU730" s="83"/>
      <c r="AV730" s="130"/>
    </row>
    <row r="731" spans="28:48" ht="14">
      <c r="AB731" s="123"/>
      <c r="AC731" s="124"/>
      <c r="AD731" s="123"/>
      <c r="AE731" s="124"/>
      <c r="AF731" s="124"/>
      <c r="AG731" s="124"/>
      <c r="AH731" s="123"/>
      <c r="AI731" s="123"/>
      <c r="AJ731" s="123"/>
      <c r="AK731" s="123"/>
      <c r="AL731" s="123"/>
      <c r="AM731" s="123"/>
      <c r="AN731" s="123"/>
      <c r="AO731" s="125"/>
      <c r="AP731" s="126"/>
      <c r="AQ731" s="125"/>
      <c r="AR731" s="127"/>
      <c r="AS731" s="83"/>
      <c r="AT731" s="83"/>
      <c r="AU731" s="83"/>
      <c r="AV731" s="130"/>
    </row>
    <row r="732" spans="28:48" ht="14">
      <c r="AB732" s="123"/>
      <c r="AC732" s="124"/>
      <c r="AD732" s="123"/>
      <c r="AE732" s="124"/>
      <c r="AF732" s="124"/>
      <c r="AG732" s="124"/>
      <c r="AH732" s="123"/>
      <c r="AI732" s="123"/>
      <c r="AJ732" s="123"/>
      <c r="AK732" s="123"/>
      <c r="AL732" s="123"/>
      <c r="AM732" s="123"/>
      <c r="AN732" s="123"/>
      <c r="AO732" s="125"/>
      <c r="AP732" s="126"/>
      <c r="AQ732" s="125"/>
      <c r="AR732" s="127"/>
      <c r="AS732" s="83"/>
      <c r="AT732" s="83"/>
      <c r="AU732" s="83"/>
      <c r="AV732" s="130"/>
    </row>
    <row r="733" spans="28:48" ht="14">
      <c r="AB733" s="123"/>
      <c r="AC733" s="124"/>
      <c r="AD733" s="123"/>
      <c r="AE733" s="124"/>
      <c r="AF733" s="124"/>
      <c r="AG733" s="124"/>
      <c r="AH733" s="123"/>
      <c r="AI733" s="123"/>
      <c r="AJ733" s="123"/>
      <c r="AK733" s="123"/>
      <c r="AL733" s="123"/>
      <c r="AM733" s="123"/>
      <c r="AN733" s="123"/>
      <c r="AO733" s="125"/>
      <c r="AP733" s="126"/>
      <c r="AQ733" s="125"/>
      <c r="AR733" s="127"/>
      <c r="AS733" s="83"/>
      <c r="AT733" s="83"/>
      <c r="AU733" s="83"/>
      <c r="AV733" s="130"/>
    </row>
    <row r="734" spans="28:48" ht="14">
      <c r="AB734" s="123"/>
      <c r="AC734" s="124"/>
      <c r="AD734" s="123"/>
      <c r="AE734" s="124"/>
      <c r="AF734" s="124"/>
      <c r="AG734" s="124"/>
      <c r="AH734" s="123"/>
      <c r="AI734" s="123"/>
      <c r="AJ734" s="123"/>
      <c r="AK734" s="123"/>
      <c r="AL734" s="123"/>
      <c r="AM734" s="123"/>
      <c r="AN734" s="123"/>
      <c r="AO734" s="125"/>
      <c r="AP734" s="126"/>
      <c r="AQ734" s="125"/>
      <c r="AR734" s="127"/>
      <c r="AS734" s="83"/>
      <c r="AT734" s="83"/>
      <c r="AU734" s="83"/>
      <c r="AV734" s="130"/>
    </row>
    <row r="735" spans="28:48" ht="14">
      <c r="AB735" s="123"/>
      <c r="AC735" s="124"/>
      <c r="AD735" s="123"/>
      <c r="AE735" s="124"/>
      <c r="AF735" s="124"/>
      <c r="AG735" s="124"/>
      <c r="AH735" s="123"/>
      <c r="AI735" s="123"/>
      <c r="AJ735" s="123"/>
      <c r="AK735" s="123"/>
      <c r="AL735" s="123"/>
      <c r="AM735" s="123"/>
      <c r="AN735" s="123"/>
      <c r="AO735" s="125"/>
      <c r="AP735" s="126"/>
      <c r="AQ735" s="125"/>
      <c r="AR735" s="127"/>
      <c r="AS735" s="83"/>
      <c r="AT735" s="83"/>
      <c r="AU735" s="83"/>
      <c r="AV735" s="130"/>
    </row>
    <row r="736" spans="28:48" ht="14">
      <c r="AB736" s="123"/>
      <c r="AC736" s="124"/>
      <c r="AD736" s="123"/>
      <c r="AE736" s="124"/>
      <c r="AF736" s="124"/>
      <c r="AG736" s="124"/>
      <c r="AH736" s="123"/>
      <c r="AI736" s="123"/>
      <c r="AJ736" s="123"/>
      <c r="AK736" s="123"/>
      <c r="AL736" s="123"/>
      <c r="AM736" s="123"/>
      <c r="AN736" s="123"/>
      <c r="AO736" s="125"/>
      <c r="AP736" s="126"/>
      <c r="AQ736" s="125"/>
      <c r="AR736" s="127"/>
      <c r="AS736" s="83"/>
      <c r="AT736" s="83"/>
      <c r="AU736" s="83"/>
      <c r="AV736" s="130"/>
    </row>
    <row r="737" spans="28:48" ht="14">
      <c r="AB737" s="123"/>
      <c r="AC737" s="124"/>
      <c r="AD737" s="123"/>
      <c r="AE737" s="124"/>
      <c r="AF737" s="124"/>
      <c r="AG737" s="124"/>
      <c r="AH737" s="123"/>
      <c r="AI737" s="123"/>
      <c r="AJ737" s="123"/>
      <c r="AK737" s="123"/>
      <c r="AL737" s="123"/>
      <c r="AM737" s="123"/>
      <c r="AN737" s="123"/>
      <c r="AO737" s="125"/>
      <c r="AP737" s="126"/>
      <c r="AQ737" s="125"/>
      <c r="AR737" s="127"/>
      <c r="AS737" s="83"/>
      <c r="AT737" s="83"/>
      <c r="AU737" s="83"/>
      <c r="AV737" s="130"/>
    </row>
    <row r="738" spans="28:48" ht="14">
      <c r="AB738" s="123"/>
      <c r="AC738" s="124"/>
      <c r="AD738" s="123"/>
      <c r="AE738" s="124"/>
      <c r="AF738" s="124"/>
      <c r="AG738" s="124"/>
      <c r="AH738" s="123"/>
      <c r="AI738" s="123"/>
      <c r="AJ738" s="123"/>
      <c r="AK738" s="123"/>
      <c r="AL738" s="123"/>
      <c r="AM738" s="123"/>
      <c r="AN738" s="123"/>
      <c r="AO738" s="125"/>
      <c r="AP738" s="126"/>
      <c r="AQ738" s="125"/>
      <c r="AR738" s="127"/>
      <c r="AS738" s="83"/>
      <c r="AT738" s="83"/>
      <c r="AU738" s="83"/>
      <c r="AV738" s="130"/>
    </row>
    <row r="739" spans="28:48" ht="14">
      <c r="AB739" s="123"/>
      <c r="AC739" s="124"/>
      <c r="AD739" s="123"/>
      <c r="AE739" s="124"/>
      <c r="AF739" s="124"/>
      <c r="AG739" s="124"/>
      <c r="AH739" s="123"/>
      <c r="AI739" s="123"/>
      <c r="AJ739" s="123"/>
      <c r="AK739" s="123"/>
      <c r="AL739" s="123"/>
      <c r="AM739" s="123"/>
      <c r="AN739" s="123"/>
      <c r="AO739" s="125"/>
      <c r="AP739" s="126"/>
      <c r="AQ739" s="125"/>
      <c r="AR739" s="127"/>
      <c r="AS739" s="83"/>
      <c r="AT739" s="83"/>
      <c r="AU739" s="83"/>
      <c r="AV739" s="130"/>
    </row>
    <row r="740" spans="28:48" ht="14">
      <c r="AB740" s="123"/>
      <c r="AC740" s="124"/>
      <c r="AD740" s="123"/>
      <c r="AE740" s="124"/>
      <c r="AF740" s="124"/>
      <c r="AG740" s="124"/>
      <c r="AH740" s="123"/>
      <c r="AI740" s="123"/>
      <c r="AJ740" s="123"/>
      <c r="AK740" s="123"/>
      <c r="AL740" s="123"/>
      <c r="AM740" s="123"/>
      <c r="AN740" s="123"/>
      <c r="AO740" s="125"/>
      <c r="AP740" s="126"/>
      <c r="AQ740" s="125"/>
      <c r="AR740" s="127"/>
      <c r="AS740" s="83"/>
      <c r="AT740" s="83"/>
      <c r="AU740" s="83"/>
      <c r="AV740" s="130"/>
    </row>
    <row r="741" spans="28:48" ht="14">
      <c r="AB741" s="123"/>
      <c r="AC741" s="124"/>
      <c r="AD741" s="123"/>
      <c r="AE741" s="124"/>
      <c r="AF741" s="124"/>
      <c r="AG741" s="124"/>
      <c r="AH741" s="123"/>
      <c r="AI741" s="123"/>
      <c r="AJ741" s="123"/>
      <c r="AK741" s="123"/>
      <c r="AL741" s="123"/>
      <c r="AM741" s="123"/>
      <c r="AN741" s="123"/>
      <c r="AO741" s="125"/>
      <c r="AP741" s="126"/>
      <c r="AQ741" s="125"/>
      <c r="AR741" s="127"/>
      <c r="AS741" s="83"/>
      <c r="AT741" s="83"/>
      <c r="AU741" s="83"/>
      <c r="AV741" s="130"/>
    </row>
    <row r="742" spans="28:48" ht="14">
      <c r="AB742" s="123"/>
      <c r="AC742" s="124"/>
      <c r="AD742" s="123"/>
      <c r="AE742" s="124"/>
      <c r="AF742" s="124"/>
      <c r="AG742" s="124"/>
      <c r="AH742" s="123"/>
      <c r="AI742" s="123"/>
      <c r="AJ742" s="123"/>
      <c r="AK742" s="123"/>
      <c r="AL742" s="123"/>
      <c r="AM742" s="123"/>
      <c r="AN742" s="123"/>
      <c r="AO742" s="125"/>
      <c r="AP742" s="126"/>
      <c r="AQ742" s="125"/>
      <c r="AR742" s="127"/>
      <c r="AS742" s="83"/>
      <c r="AT742" s="83"/>
      <c r="AU742" s="83"/>
      <c r="AV742" s="130"/>
    </row>
    <row r="743" spans="28:48" ht="14">
      <c r="AB743" s="123"/>
      <c r="AC743" s="124"/>
      <c r="AD743" s="123"/>
      <c r="AE743" s="124"/>
      <c r="AF743" s="124"/>
      <c r="AG743" s="124"/>
      <c r="AH743" s="123"/>
      <c r="AI743" s="123"/>
      <c r="AJ743" s="123"/>
      <c r="AK743" s="123"/>
      <c r="AL743" s="123"/>
      <c r="AM743" s="123"/>
      <c r="AN743" s="123"/>
      <c r="AO743" s="125"/>
      <c r="AP743" s="126"/>
      <c r="AQ743" s="125"/>
      <c r="AR743" s="127"/>
      <c r="AS743" s="83"/>
      <c r="AT743" s="83"/>
      <c r="AU743" s="83"/>
      <c r="AV743" s="130"/>
    </row>
    <row r="744" spans="28:48" ht="14">
      <c r="AB744" s="123"/>
      <c r="AC744" s="124"/>
      <c r="AD744" s="123"/>
      <c r="AE744" s="124"/>
      <c r="AF744" s="124"/>
      <c r="AG744" s="124"/>
      <c r="AH744" s="123"/>
      <c r="AI744" s="123"/>
      <c r="AJ744" s="123"/>
      <c r="AK744" s="123"/>
      <c r="AL744" s="123"/>
      <c r="AM744" s="123"/>
      <c r="AN744" s="123"/>
      <c r="AO744" s="125"/>
      <c r="AP744" s="126"/>
      <c r="AQ744" s="125"/>
      <c r="AR744" s="127"/>
      <c r="AS744" s="83"/>
      <c r="AT744" s="83"/>
      <c r="AU744" s="83"/>
      <c r="AV744" s="130"/>
    </row>
    <row r="745" spans="28:48" ht="14">
      <c r="AB745" s="123"/>
      <c r="AC745" s="124"/>
      <c r="AD745" s="123"/>
      <c r="AE745" s="124"/>
      <c r="AF745" s="124"/>
      <c r="AG745" s="124"/>
      <c r="AH745" s="123"/>
      <c r="AI745" s="123"/>
      <c r="AJ745" s="123"/>
      <c r="AK745" s="123"/>
      <c r="AL745" s="123"/>
      <c r="AM745" s="123"/>
      <c r="AN745" s="123"/>
      <c r="AO745" s="125"/>
      <c r="AP745" s="126"/>
      <c r="AQ745" s="125"/>
      <c r="AR745" s="127"/>
      <c r="AS745" s="83"/>
      <c r="AT745" s="83"/>
      <c r="AU745" s="83"/>
      <c r="AV745" s="130"/>
    </row>
    <row r="746" spans="28:48" ht="14">
      <c r="AB746" s="123"/>
      <c r="AC746" s="124"/>
      <c r="AD746" s="123"/>
      <c r="AE746" s="124"/>
      <c r="AF746" s="124"/>
      <c r="AG746" s="124"/>
      <c r="AH746" s="123"/>
      <c r="AI746" s="123"/>
      <c r="AJ746" s="123"/>
      <c r="AK746" s="123"/>
      <c r="AL746" s="123"/>
      <c r="AM746" s="123"/>
      <c r="AN746" s="123"/>
      <c r="AO746" s="125"/>
      <c r="AP746" s="126"/>
      <c r="AQ746" s="125"/>
      <c r="AR746" s="127"/>
      <c r="AS746" s="83"/>
      <c r="AT746" s="83"/>
      <c r="AU746" s="83"/>
      <c r="AV746" s="130"/>
    </row>
    <row r="747" spans="28:48" ht="14">
      <c r="AB747" s="123"/>
      <c r="AC747" s="124"/>
      <c r="AD747" s="123"/>
      <c r="AE747" s="124"/>
      <c r="AF747" s="124"/>
      <c r="AG747" s="124"/>
      <c r="AH747" s="123"/>
      <c r="AI747" s="123"/>
      <c r="AJ747" s="123"/>
      <c r="AK747" s="123"/>
      <c r="AL747" s="123"/>
      <c r="AM747" s="123"/>
      <c r="AN747" s="123"/>
      <c r="AO747" s="125"/>
      <c r="AP747" s="126"/>
      <c r="AQ747" s="125"/>
      <c r="AR747" s="127"/>
      <c r="AS747" s="83"/>
      <c r="AT747" s="83"/>
      <c r="AU747" s="83"/>
      <c r="AV747" s="130"/>
    </row>
    <row r="748" spans="28:48" ht="14">
      <c r="AB748" s="123"/>
      <c r="AC748" s="124"/>
      <c r="AD748" s="123"/>
      <c r="AE748" s="124"/>
      <c r="AF748" s="124"/>
      <c r="AG748" s="124"/>
      <c r="AH748" s="123"/>
      <c r="AI748" s="123"/>
      <c r="AJ748" s="123"/>
      <c r="AK748" s="123"/>
      <c r="AL748" s="123"/>
      <c r="AM748" s="123"/>
      <c r="AN748" s="123"/>
      <c r="AO748" s="125"/>
      <c r="AP748" s="126"/>
      <c r="AQ748" s="125"/>
      <c r="AR748" s="127"/>
      <c r="AS748" s="83"/>
      <c r="AT748" s="83"/>
      <c r="AU748" s="83"/>
      <c r="AV748" s="130"/>
    </row>
    <row r="749" spans="28:48" ht="14">
      <c r="AB749" s="123"/>
      <c r="AC749" s="124"/>
      <c r="AD749" s="123"/>
      <c r="AE749" s="124"/>
      <c r="AF749" s="124"/>
      <c r="AG749" s="124"/>
      <c r="AH749" s="123"/>
      <c r="AI749" s="123"/>
      <c r="AJ749" s="123"/>
      <c r="AK749" s="123"/>
      <c r="AL749" s="123"/>
      <c r="AM749" s="123"/>
      <c r="AN749" s="123"/>
      <c r="AO749" s="125"/>
      <c r="AP749" s="126"/>
      <c r="AQ749" s="125"/>
      <c r="AR749" s="127"/>
      <c r="AS749" s="83"/>
      <c r="AT749" s="83"/>
      <c r="AU749" s="83"/>
      <c r="AV749" s="130"/>
    </row>
    <row r="750" spans="28:48" ht="14">
      <c r="AB750" s="123"/>
      <c r="AC750" s="124"/>
      <c r="AD750" s="123"/>
      <c r="AE750" s="124"/>
      <c r="AF750" s="124"/>
      <c r="AG750" s="124"/>
      <c r="AH750" s="123"/>
      <c r="AI750" s="123"/>
      <c r="AJ750" s="123"/>
      <c r="AK750" s="123"/>
      <c r="AL750" s="123"/>
      <c r="AM750" s="123"/>
      <c r="AN750" s="123"/>
      <c r="AO750" s="125"/>
      <c r="AP750" s="126"/>
      <c r="AQ750" s="125"/>
      <c r="AR750" s="127"/>
      <c r="AS750" s="83"/>
      <c r="AT750" s="83"/>
      <c r="AU750" s="83"/>
      <c r="AV750" s="130"/>
    </row>
    <row r="751" spans="28:48" ht="14">
      <c r="AB751" s="123"/>
      <c r="AC751" s="124"/>
      <c r="AD751" s="123"/>
      <c r="AE751" s="124"/>
      <c r="AF751" s="124"/>
      <c r="AG751" s="124"/>
      <c r="AH751" s="123"/>
      <c r="AI751" s="123"/>
      <c r="AJ751" s="123"/>
      <c r="AK751" s="123"/>
      <c r="AL751" s="123"/>
      <c r="AM751" s="123"/>
      <c r="AN751" s="123"/>
      <c r="AO751" s="125"/>
      <c r="AP751" s="126"/>
      <c r="AQ751" s="125"/>
      <c r="AR751" s="127"/>
      <c r="AS751" s="83"/>
      <c r="AT751" s="83"/>
      <c r="AU751" s="83"/>
      <c r="AV751" s="130"/>
    </row>
    <row r="752" spans="28:48" ht="14">
      <c r="AB752" s="123"/>
      <c r="AC752" s="124"/>
      <c r="AD752" s="123"/>
      <c r="AE752" s="124"/>
      <c r="AF752" s="124"/>
      <c r="AG752" s="124"/>
      <c r="AH752" s="123"/>
      <c r="AI752" s="123"/>
      <c r="AJ752" s="123"/>
      <c r="AK752" s="123"/>
      <c r="AL752" s="123"/>
      <c r="AM752" s="123"/>
      <c r="AN752" s="123"/>
      <c r="AO752" s="125"/>
      <c r="AP752" s="126"/>
      <c r="AQ752" s="125"/>
      <c r="AR752" s="127"/>
      <c r="AS752" s="83"/>
      <c r="AT752" s="83"/>
      <c r="AU752" s="83"/>
      <c r="AV752" s="130"/>
    </row>
    <row r="753" spans="28:48" ht="14">
      <c r="AB753" s="123"/>
      <c r="AC753" s="124"/>
      <c r="AD753" s="123"/>
      <c r="AE753" s="124"/>
      <c r="AF753" s="124"/>
      <c r="AG753" s="124"/>
      <c r="AH753" s="123"/>
      <c r="AI753" s="123"/>
      <c r="AJ753" s="123"/>
      <c r="AK753" s="123"/>
      <c r="AL753" s="123"/>
      <c r="AM753" s="123"/>
      <c r="AN753" s="123"/>
      <c r="AO753" s="125"/>
      <c r="AP753" s="126"/>
      <c r="AQ753" s="125"/>
      <c r="AR753" s="127"/>
      <c r="AS753" s="83"/>
      <c r="AT753" s="83"/>
      <c r="AU753" s="83"/>
      <c r="AV753" s="130"/>
    </row>
    <row r="754" spans="28:48" ht="14">
      <c r="AB754" s="123"/>
      <c r="AC754" s="124"/>
      <c r="AD754" s="123"/>
      <c r="AE754" s="124"/>
      <c r="AF754" s="124"/>
      <c r="AG754" s="124"/>
      <c r="AH754" s="123"/>
      <c r="AI754" s="123"/>
      <c r="AJ754" s="123"/>
      <c r="AK754" s="123"/>
      <c r="AL754" s="123"/>
      <c r="AM754" s="123"/>
      <c r="AN754" s="123"/>
      <c r="AO754" s="125"/>
      <c r="AP754" s="126"/>
      <c r="AQ754" s="125"/>
      <c r="AR754" s="127"/>
      <c r="AS754" s="83"/>
      <c r="AT754" s="83"/>
      <c r="AU754" s="83"/>
      <c r="AV754" s="130"/>
    </row>
    <row r="755" spans="28:48" ht="14">
      <c r="AB755" s="123"/>
      <c r="AC755" s="124"/>
      <c r="AD755" s="123"/>
      <c r="AE755" s="124"/>
      <c r="AF755" s="124"/>
      <c r="AG755" s="124"/>
      <c r="AH755" s="123"/>
      <c r="AI755" s="123"/>
      <c r="AJ755" s="123"/>
      <c r="AK755" s="123"/>
      <c r="AL755" s="123"/>
      <c r="AM755" s="123"/>
      <c r="AN755" s="123"/>
      <c r="AO755" s="125"/>
      <c r="AP755" s="126"/>
      <c r="AQ755" s="125"/>
      <c r="AR755" s="127"/>
      <c r="AS755" s="83"/>
      <c r="AT755" s="83"/>
      <c r="AU755" s="83"/>
      <c r="AV755" s="130"/>
    </row>
    <row r="756" spans="28:48" ht="14">
      <c r="AB756" s="123"/>
      <c r="AC756" s="124"/>
      <c r="AD756" s="123"/>
      <c r="AE756" s="124"/>
      <c r="AF756" s="124"/>
      <c r="AG756" s="124"/>
      <c r="AH756" s="123"/>
      <c r="AI756" s="123"/>
      <c r="AJ756" s="123"/>
      <c r="AK756" s="123"/>
      <c r="AL756" s="123"/>
      <c r="AM756" s="123"/>
      <c r="AN756" s="123"/>
      <c r="AO756" s="125"/>
      <c r="AP756" s="126"/>
      <c r="AQ756" s="125"/>
      <c r="AR756" s="127"/>
      <c r="AS756" s="83"/>
      <c r="AT756" s="83"/>
      <c r="AU756" s="83"/>
      <c r="AV756" s="130"/>
    </row>
    <row r="757" spans="28:48" ht="14">
      <c r="AB757" s="123"/>
      <c r="AC757" s="124"/>
      <c r="AD757" s="123"/>
      <c r="AE757" s="124"/>
      <c r="AF757" s="124"/>
      <c r="AG757" s="124"/>
      <c r="AH757" s="123"/>
      <c r="AI757" s="123"/>
      <c r="AJ757" s="123"/>
      <c r="AK757" s="123"/>
      <c r="AL757" s="123"/>
      <c r="AM757" s="123"/>
      <c r="AN757" s="123"/>
      <c r="AO757" s="125"/>
      <c r="AP757" s="126"/>
      <c r="AQ757" s="125"/>
      <c r="AR757" s="127"/>
      <c r="AS757" s="83"/>
      <c r="AT757" s="83"/>
      <c r="AU757" s="83"/>
      <c r="AV757" s="130"/>
    </row>
    <row r="758" spans="28:48" ht="14">
      <c r="AB758" s="123"/>
      <c r="AC758" s="124"/>
      <c r="AD758" s="123"/>
      <c r="AE758" s="124"/>
      <c r="AF758" s="124"/>
      <c r="AG758" s="124"/>
      <c r="AH758" s="123"/>
      <c r="AI758" s="123"/>
      <c r="AJ758" s="123"/>
      <c r="AK758" s="123"/>
      <c r="AL758" s="123"/>
      <c r="AM758" s="123"/>
      <c r="AN758" s="123"/>
      <c r="AO758" s="125"/>
      <c r="AP758" s="126"/>
      <c r="AQ758" s="125"/>
      <c r="AR758" s="127"/>
      <c r="AS758" s="83"/>
      <c r="AT758" s="83"/>
      <c r="AU758" s="83"/>
      <c r="AV758" s="130"/>
    </row>
    <row r="759" spans="28:48" ht="14">
      <c r="AB759" s="123"/>
      <c r="AC759" s="124"/>
      <c r="AD759" s="123"/>
      <c r="AE759" s="124"/>
      <c r="AF759" s="124"/>
      <c r="AG759" s="124"/>
      <c r="AH759" s="123"/>
      <c r="AI759" s="123"/>
      <c r="AJ759" s="123"/>
      <c r="AK759" s="123"/>
      <c r="AL759" s="123"/>
      <c r="AM759" s="123"/>
      <c r="AN759" s="123"/>
      <c r="AO759" s="125"/>
      <c r="AP759" s="126"/>
      <c r="AQ759" s="125"/>
      <c r="AR759" s="127"/>
      <c r="AS759" s="83"/>
      <c r="AT759" s="83"/>
      <c r="AU759" s="83"/>
      <c r="AV759" s="130"/>
    </row>
    <row r="760" spans="28:48" ht="14">
      <c r="AB760" s="123"/>
      <c r="AC760" s="124"/>
      <c r="AD760" s="123"/>
      <c r="AE760" s="124"/>
      <c r="AF760" s="124"/>
      <c r="AG760" s="124"/>
      <c r="AH760" s="123"/>
      <c r="AI760" s="123"/>
      <c r="AJ760" s="123"/>
      <c r="AK760" s="123"/>
      <c r="AL760" s="123"/>
      <c r="AM760" s="123"/>
      <c r="AN760" s="123"/>
      <c r="AO760" s="125"/>
      <c r="AP760" s="126"/>
      <c r="AQ760" s="125"/>
      <c r="AR760" s="127"/>
      <c r="AS760" s="83"/>
      <c r="AT760" s="83"/>
      <c r="AU760" s="83"/>
      <c r="AV760" s="130"/>
    </row>
    <row r="761" spans="28:48" ht="14">
      <c r="AB761" s="123"/>
      <c r="AC761" s="124"/>
      <c r="AD761" s="123"/>
      <c r="AE761" s="124"/>
      <c r="AF761" s="124"/>
      <c r="AG761" s="124"/>
      <c r="AH761" s="123"/>
      <c r="AI761" s="123"/>
      <c r="AJ761" s="123"/>
      <c r="AK761" s="123"/>
      <c r="AL761" s="123"/>
      <c r="AM761" s="123"/>
      <c r="AN761" s="123"/>
      <c r="AO761" s="125"/>
      <c r="AP761" s="126"/>
      <c r="AQ761" s="125"/>
      <c r="AR761" s="127"/>
      <c r="AS761" s="83"/>
      <c r="AT761" s="83"/>
      <c r="AU761" s="83"/>
      <c r="AV761" s="130"/>
    </row>
    <row r="762" spans="28:48" ht="14">
      <c r="AB762" s="123"/>
      <c r="AC762" s="124"/>
      <c r="AD762" s="123"/>
      <c r="AE762" s="124"/>
      <c r="AF762" s="124"/>
      <c r="AG762" s="124"/>
      <c r="AH762" s="123"/>
      <c r="AI762" s="123"/>
      <c r="AJ762" s="123"/>
      <c r="AK762" s="123"/>
      <c r="AL762" s="123"/>
      <c r="AM762" s="123"/>
      <c r="AN762" s="123"/>
      <c r="AO762" s="125"/>
      <c r="AP762" s="126"/>
      <c r="AQ762" s="125"/>
      <c r="AR762" s="127"/>
      <c r="AS762" s="83"/>
      <c r="AT762" s="83"/>
      <c r="AU762" s="83"/>
      <c r="AV762" s="130"/>
    </row>
    <row r="763" spans="28:48" ht="14">
      <c r="AB763" s="123"/>
      <c r="AC763" s="124"/>
      <c r="AD763" s="123"/>
      <c r="AE763" s="124"/>
      <c r="AF763" s="124"/>
      <c r="AG763" s="124"/>
      <c r="AH763" s="123"/>
      <c r="AI763" s="123"/>
      <c r="AJ763" s="123"/>
      <c r="AK763" s="123"/>
      <c r="AL763" s="123"/>
      <c r="AM763" s="123"/>
      <c r="AN763" s="123"/>
      <c r="AO763" s="125"/>
      <c r="AP763" s="126"/>
      <c r="AQ763" s="125"/>
      <c r="AR763" s="127"/>
      <c r="AS763" s="83"/>
      <c r="AT763" s="83"/>
      <c r="AU763" s="83"/>
      <c r="AV763" s="130"/>
    </row>
    <row r="764" spans="28:48" ht="14">
      <c r="AB764" s="123"/>
      <c r="AC764" s="124"/>
      <c r="AD764" s="123"/>
      <c r="AE764" s="124"/>
      <c r="AF764" s="124"/>
      <c r="AG764" s="124"/>
      <c r="AH764" s="123"/>
      <c r="AI764" s="123"/>
      <c r="AJ764" s="123"/>
      <c r="AK764" s="123"/>
      <c r="AL764" s="123"/>
      <c r="AM764" s="123"/>
      <c r="AN764" s="123"/>
      <c r="AO764" s="125"/>
      <c r="AP764" s="126"/>
      <c r="AQ764" s="125"/>
      <c r="AR764" s="127"/>
      <c r="AS764" s="83"/>
      <c r="AT764" s="83"/>
      <c r="AU764" s="83"/>
      <c r="AV764" s="130"/>
    </row>
    <row r="765" spans="28:48" ht="14">
      <c r="AB765" s="123"/>
      <c r="AC765" s="124"/>
      <c r="AD765" s="123"/>
      <c r="AE765" s="124"/>
      <c r="AF765" s="124"/>
      <c r="AG765" s="124"/>
      <c r="AH765" s="123"/>
      <c r="AI765" s="123"/>
      <c r="AJ765" s="123"/>
      <c r="AK765" s="123"/>
      <c r="AL765" s="123"/>
      <c r="AM765" s="123"/>
      <c r="AN765" s="123"/>
      <c r="AO765" s="125"/>
      <c r="AP765" s="126"/>
      <c r="AQ765" s="125"/>
      <c r="AR765" s="127"/>
      <c r="AS765" s="83"/>
      <c r="AT765" s="83"/>
      <c r="AU765" s="83"/>
      <c r="AV765" s="130"/>
    </row>
    <row r="766" spans="28:48" ht="14">
      <c r="AB766" s="123"/>
      <c r="AC766" s="124"/>
      <c r="AD766" s="123"/>
      <c r="AE766" s="124"/>
      <c r="AF766" s="124"/>
      <c r="AG766" s="124"/>
      <c r="AH766" s="123"/>
      <c r="AI766" s="123"/>
      <c r="AJ766" s="123"/>
      <c r="AK766" s="123"/>
      <c r="AL766" s="123"/>
      <c r="AM766" s="123"/>
      <c r="AN766" s="123"/>
      <c r="AO766" s="125"/>
      <c r="AP766" s="126"/>
      <c r="AQ766" s="125"/>
      <c r="AR766" s="127"/>
      <c r="AS766" s="83"/>
      <c r="AT766" s="83"/>
      <c r="AU766" s="83"/>
      <c r="AV766" s="130"/>
    </row>
    <row r="767" spans="28:48" ht="14">
      <c r="AB767" s="123"/>
      <c r="AC767" s="124"/>
      <c r="AD767" s="123"/>
      <c r="AE767" s="124"/>
      <c r="AF767" s="124"/>
      <c r="AG767" s="124"/>
      <c r="AH767" s="123"/>
      <c r="AI767" s="123"/>
      <c r="AJ767" s="123"/>
      <c r="AK767" s="123"/>
      <c r="AL767" s="123"/>
      <c r="AM767" s="123"/>
      <c r="AN767" s="123"/>
      <c r="AO767" s="125"/>
      <c r="AP767" s="126"/>
      <c r="AQ767" s="125"/>
      <c r="AR767" s="127"/>
      <c r="AS767" s="83"/>
      <c r="AT767" s="83"/>
      <c r="AU767" s="83"/>
      <c r="AV767" s="130"/>
    </row>
    <row r="768" spans="28:48" ht="14">
      <c r="AB768" s="123"/>
      <c r="AC768" s="124"/>
      <c r="AD768" s="123"/>
      <c r="AE768" s="124"/>
      <c r="AF768" s="124"/>
      <c r="AG768" s="124"/>
      <c r="AH768" s="123"/>
      <c r="AI768" s="123"/>
      <c r="AJ768" s="123"/>
      <c r="AK768" s="123"/>
      <c r="AL768" s="123"/>
      <c r="AM768" s="123"/>
      <c r="AN768" s="123"/>
      <c r="AO768" s="125"/>
      <c r="AP768" s="126"/>
      <c r="AQ768" s="125"/>
      <c r="AR768" s="127"/>
      <c r="AS768" s="83"/>
      <c r="AT768" s="83"/>
      <c r="AU768" s="83"/>
      <c r="AV768" s="130"/>
    </row>
    <row r="769" spans="28:48" ht="14">
      <c r="AB769" s="123"/>
      <c r="AC769" s="124"/>
      <c r="AD769" s="123"/>
      <c r="AE769" s="124"/>
      <c r="AF769" s="124"/>
      <c r="AG769" s="124"/>
      <c r="AH769" s="123"/>
      <c r="AI769" s="123"/>
      <c r="AJ769" s="123"/>
      <c r="AK769" s="123"/>
      <c r="AL769" s="123"/>
      <c r="AM769" s="123"/>
      <c r="AN769" s="123"/>
      <c r="AO769" s="125"/>
      <c r="AP769" s="126"/>
      <c r="AQ769" s="125"/>
      <c r="AR769" s="127"/>
      <c r="AS769" s="83"/>
      <c r="AT769" s="83"/>
      <c r="AU769" s="83"/>
      <c r="AV769" s="130"/>
    </row>
    <row r="770" spans="28:48" ht="14">
      <c r="AB770" s="123"/>
      <c r="AC770" s="124"/>
      <c r="AD770" s="123"/>
      <c r="AE770" s="124"/>
      <c r="AF770" s="124"/>
      <c r="AG770" s="124"/>
      <c r="AH770" s="123"/>
      <c r="AI770" s="123"/>
      <c r="AJ770" s="123"/>
      <c r="AK770" s="123"/>
      <c r="AL770" s="123"/>
      <c r="AM770" s="123"/>
      <c r="AN770" s="123"/>
      <c r="AO770" s="125"/>
      <c r="AP770" s="126"/>
      <c r="AQ770" s="125"/>
      <c r="AR770" s="127"/>
      <c r="AS770" s="83"/>
      <c r="AT770" s="83"/>
      <c r="AU770" s="83"/>
      <c r="AV770" s="130"/>
    </row>
    <row r="771" spans="28:48" ht="14">
      <c r="AB771" s="123"/>
      <c r="AC771" s="124"/>
      <c r="AD771" s="123"/>
      <c r="AE771" s="124"/>
      <c r="AF771" s="124"/>
      <c r="AG771" s="124"/>
      <c r="AH771" s="123"/>
      <c r="AI771" s="123"/>
      <c r="AJ771" s="123"/>
      <c r="AK771" s="123"/>
      <c r="AL771" s="123"/>
      <c r="AM771" s="123"/>
      <c r="AN771" s="123"/>
      <c r="AO771" s="125"/>
      <c r="AP771" s="126"/>
      <c r="AQ771" s="125"/>
      <c r="AR771" s="127"/>
      <c r="AS771" s="83"/>
      <c r="AT771" s="83"/>
      <c r="AU771" s="83"/>
      <c r="AV771" s="130"/>
    </row>
    <row r="772" spans="28:48" ht="14">
      <c r="AB772" s="123"/>
      <c r="AC772" s="124"/>
      <c r="AD772" s="123"/>
      <c r="AE772" s="124"/>
      <c r="AF772" s="124"/>
      <c r="AG772" s="124"/>
      <c r="AH772" s="123"/>
      <c r="AI772" s="123"/>
      <c r="AJ772" s="123"/>
      <c r="AK772" s="123"/>
      <c r="AL772" s="123"/>
      <c r="AM772" s="123"/>
      <c r="AN772" s="123"/>
      <c r="AO772" s="125"/>
      <c r="AP772" s="126"/>
      <c r="AQ772" s="125"/>
      <c r="AR772" s="127"/>
      <c r="AS772" s="83"/>
      <c r="AT772" s="83"/>
      <c r="AU772" s="83"/>
      <c r="AV772" s="130"/>
    </row>
    <row r="773" spans="28:48" ht="14">
      <c r="AB773" s="123"/>
      <c r="AC773" s="124"/>
      <c r="AD773" s="123"/>
      <c r="AE773" s="124"/>
      <c r="AF773" s="124"/>
      <c r="AG773" s="124"/>
      <c r="AH773" s="123"/>
      <c r="AI773" s="123"/>
      <c r="AJ773" s="123"/>
      <c r="AK773" s="123"/>
      <c r="AL773" s="123"/>
      <c r="AM773" s="123"/>
      <c r="AN773" s="123"/>
      <c r="AO773" s="125"/>
      <c r="AP773" s="126"/>
      <c r="AQ773" s="125"/>
      <c r="AR773" s="127"/>
      <c r="AS773" s="83"/>
      <c r="AT773" s="83"/>
      <c r="AU773" s="83"/>
      <c r="AV773" s="130"/>
    </row>
    <row r="774" spans="28:48" ht="14">
      <c r="AB774" s="123"/>
      <c r="AC774" s="124"/>
      <c r="AD774" s="123"/>
      <c r="AE774" s="124"/>
      <c r="AF774" s="124"/>
      <c r="AG774" s="124"/>
      <c r="AH774" s="123"/>
      <c r="AI774" s="123"/>
      <c r="AJ774" s="123"/>
      <c r="AK774" s="123"/>
      <c r="AL774" s="123"/>
      <c r="AM774" s="123"/>
      <c r="AN774" s="123"/>
      <c r="AO774" s="125"/>
      <c r="AP774" s="126"/>
      <c r="AQ774" s="125"/>
      <c r="AR774" s="127"/>
      <c r="AS774" s="83"/>
      <c r="AT774" s="83"/>
      <c r="AU774" s="83"/>
      <c r="AV774" s="130"/>
    </row>
    <row r="775" spans="28:48" ht="14">
      <c r="AB775" s="123"/>
      <c r="AC775" s="124"/>
      <c r="AD775" s="123"/>
      <c r="AE775" s="124"/>
      <c r="AF775" s="124"/>
      <c r="AG775" s="124"/>
      <c r="AH775" s="123"/>
      <c r="AI775" s="123"/>
      <c r="AJ775" s="123"/>
      <c r="AK775" s="123"/>
      <c r="AL775" s="123"/>
      <c r="AM775" s="123"/>
      <c r="AN775" s="123"/>
      <c r="AO775" s="125"/>
      <c r="AP775" s="126"/>
      <c r="AQ775" s="125"/>
      <c r="AR775" s="127"/>
      <c r="AS775" s="83"/>
      <c r="AT775" s="83"/>
      <c r="AU775" s="83"/>
      <c r="AV775" s="130"/>
    </row>
    <row r="776" spans="28:48" ht="14">
      <c r="AB776" s="123"/>
      <c r="AC776" s="124"/>
      <c r="AD776" s="123"/>
      <c r="AE776" s="124"/>
      <c r="AF776" s="124"/>
      <c r="AG776" s="124"/>
      <c r="AH776" s="123"/>
      <c r="AI776" s="123"/>
      <c r="AJ776" s="123"/>
      <c r="AK776" s="123"/>
      <c r="AL776" s="123"/>
      <c r="AM776" s="123"/>
      <c r="AN776" s="123"/>
      <c r="AO776" s="125"/>
      <c r="AP776" s="126"/>
      <c r="AQ776" s="125"/>
      <c r="AR776" s="127"/>
      <c r="AS776" s="83"/>
      <c r="AT776" s="83"/>
      <c r="AU776" s="83"/>
      <c r="AV776" s="130"/>
    </row>
    <row r="777" spans="28:48" ht="14">
      <c r="AB777" s="123"/>
      <c r="AC777" s="124"/>
      <c r="AD777" s="123"/>
      <c r="AE777" s="124"/>
      <c r="AF777" s="124"/>
      <c r="AG777" s="124"/>
      <c r="AH777" s="123"/>
      <c r="AI777" s="123"/>
      <c r="AJ777" s="123"/>
      <c r="AK777" s="123"/>
      <c r="AL777" s="123"/>
      <c r="AM777" s="123"/>
      <c r="AN777" s="123"/>
      <c r="AO777" s="125"/>
      <c r="AP777" s="126"/>
      <c r="AQ777" s="125"/>
      <c r="AR777" s="127"/>
      <c r="AS777" s="83"/>
      <c r="AT777" s="83"/>
      <c r="AU777" s="83"/>
      <c r="AV777" s="130"/>
    </row>
    <row r="778" spans="28:48" ht="14">
      <c r="AB778" s="123"/>
      <c r="AC778" s="124"/>
      <c r="AD778" s="123"/>
      <c r="AE778" s="124"/>
      <c r="AF778" s="124"/>
      <c r="AG778" s="124"/>
      <c r="AH778" s="123"/>
      <c r="AI778" s="123"/>
      <c r="AJ778" s="123"/>
      <c r="AK778" s="123"/>
      <c r="AL778" s="123"/>
      <c r="AM778" s="123"/>
      <c r="AN778" s="123"/>
      <c r="AO778" s="125"/>
      <c r="AP778" s="126"/>
      <c r="AQ778" s="125"/>
      <c r="AR778" s="127"/>
      <c r="AS778" s="83"/>
      <c r="AT778" s="83"/>
      <c r="AU778" s="83"/>
      <c r="AV778" s="130"/>
    </row>
    <row r="779" spans="28:48" ht="14">
      <c r="AB779" s="123"/>
      <c r="AC779" s="124"/>
      <c r="AD779" s="123"/>
      <c r="AE779" s="124"/>
      <c r="AF779" s="124"/>
      <c r="AG779" s="124"/>
      <c r="AH779" s="123"/>
      <c r="AI779" s="123"/>
      <c r="AJ779" s="123"/>
      <c r="AK779" s="123"/>
      <c r="AL779" s="123"/>
      <c r="AM779" s="123"/>
      <c r="AN779" s="123"/>
      <c r="AO779" s="125"/>
      <c r="AP779" s="126"/>
      <c r="AQ779" s="125"/>
      <c r="AR779" s="127"/>
      <c r="AS779" s="83"/>
      <c r="AT779" s="83"/>
      <c r="AU779" s="83"/>
      <c r="AV779" s="130"/>
    </row>
    <row r="780" spans="28:48" ht="14">
      <c r="AB780" s="123"/>
      <c r="AC780" s="124"/>
      <c r="AD780" s="123"/>
      <c r="AE780" s="124"/>
      <c r="AF780" s="124"/>
      <c r="AG780" s="124"/>
      <c r="AH780" s="123"/>
      <c r="AI780" s="123"/>
      <c r="AJ780" s="123"/>
      <c r="AK780" s="123"/>
      <c r="AL780" s="123"/>
      <c r="AM780" s="123"/>
      <c r="AN780" s="123"/>
      <c r="AO780" s="125"/>
      <c r="AP780" s="126"/>
      <c r="AQ780" s="125"/>
      <c r="AR780" s="127"/>
      <c r="AS780" s="83"/>
      <c r="AT780" s="83"/>
      <c r="AU780" s="83"/>
      <c r="AV780" s="130"/>
    </row>
    <row r="781" spans="28:48" ht="14">
      <c r="AB781" s="123"/>
      <c r="AC781" s="124"/>
      <c r="AD781" s="123"/>
      <c r="AE781" s="124"/>
      <c r="AF781" s="124"/>
      <c r="AG781" s="124"/>
      <c r="AH781" s="123"/>
      <c r="AI781" s="123"/>
      <c r="AJ781" s="123"/>
      <c r="AK781" s="123"/>
      <c r="AL781" s="123"/>
      <c r="AM781" s="123"/>
      <c r="AN781" s="123"/>
      <c r="AO781" s="125"/>
      <c r="AP781" s="126"/>
      <c r="AQ781" s="125"/>
      <c r="AR781" s="127"/>
      <c r="AS781" s="83"/>
      <c r="AT781" s="83"/>
      <c r="AU781" s="83"/>
      <c r="AV781" s="130"/>
    </row>
    <row r="782" spans="28:48" ht="14">
      <c r="AB782" s="123"/>
      <c r="AC782" s="124"/>
      <c r="AD782" s="123"/>
      <c r="AE782" s="124"/>
      <c r="AF782" s="124"/>
      <c r="AG782" s="124"/>
      <c r="AH782" s="123"/>
      <c r="AI782" s="123"/>
      <c r="AJ782" s="123"/>
      <c r="AK782" s="123"/>
      <c r="AL782" s="123"/>
      <c r="AM782" s="123"/>
      <c r="AN782" s="123"/>
      <c r="AO782" s="125"/>
      <c r="AP782" s="126"/>
      <c r="AQ782" s="125"/>
      <c r="AR782" s="127"/>
      <c r="AS782" s="83"/>
      <c r="AT782" s="83"/>
      <c r="AU782" s="83"/>
      <c r="AV782" s="130"/>
    </row>
    <row r="783" spans="28:48" ht="14">
      <c r="AB783" s="123"/>
      <c r="AC783" s="124"/>
      <c r="AD783" s="123"/>
      <c r="AE783" s="124"/>
      <c r="AF783" s="124"/>
      <c r="AG783" s="124"/>
      <c r="AH783" s="123"/>
      <c r="AI783" s="123"/>
      <c r="AJ783" s="123"/>
      <c r="AK783" s="123"/>
      <c r="AL783" s="123"/>
      <c r="AM783" s="123"/>
      <c r="AN783" s="123"/>
      <c r="AO783" s="125"/>
      <c r="AP783" s="126"/>
      <c r="AQ783" s="125"/>
      <c r="AR783" s="127"/>
      <c r="AS783" s="83"/>
      <c r="AT783" s="83"/>
      <c r="AU783" s="83"/>
      <c r="AV783" s="130"/>
    </row>
    <row r="784" spans="28:48" ht="14">
      <c r="AB784" s="123"/>
      <c r="AC784" s="124"/>
      <c r="AD784" s="123"/>
      <c r="AE784" s="124"/>
      <c r="AF784" s="124"/>
      <c r="AG784" s="124"/>
      <c r="AH784" s="123"/>
      <c r="AI784" s="123"/>
      <c r="AJ784" s="123"/>
      <c r="AK784" s="123"/>
      <c r="AL784" s="123"/>
      <c r="AM784" s="123"/>
      <c r="AN784" s="123"/>
      <c r="AO784" s="125"/>
      <c r="AP784" s="126"/>
      <c r="AQ784" s="125"/>
      <c r="AR784" s="127"/>
      <c r="AS784" s="83"/>
      <c r="AT784" s="83"/>
      <c r="AU784" s="83"/>
      <c r="AV784" s="130"/>
    </row>
    <row r="785" spans="28:48" ht="14">
      <c r="AB785" s="123"/>
      <c r="AC785" s="124"/>
      <c r="AD785" s="123"/>
      <c r="AE785" s="124"/>
      <c r="AF785" s="124"/>
      <c r="AG785" s="124"/>
      <c r="AH785" s="123"/>
      <c r="AI785" s="123"/>
      <c r="AJ785" s="123"/>
      <c r="AK785" s="123"/>
      <c r="AL785" s="123"/>
      <c r="AM785" s="123"/>
      <c r="AN785" s="123"/>
      <c r="AO785" s="125"/>
      <c r="AP785" s="126"/>
      <c r="AQ785" s="125"/>
      <c r="AR785" s="127"/>
      <c r="AS785" s="83"/>
      <c r="AT785" s="83"/>
      <c r="AU785" s="83"/>
      <c r="AV785" s="130"/>
    </row>
    <row r="786" spans="28:48" ht="14">
      <c r="AB786" s="123"/>
      <c r="AC786" s="124"/>
      <c r="AD786" s="123"/>
      <c r="AE786" s="124"/>
      <c r="AF786" s="124"/>
      <c r="AG786" s="124"/>
      <c r="AH786" s="123"/>
      <c r="AI786" s="123"/>
      <c r="AJ786" s="123"/>
      <c r="AK786" s="123"/>
      <c r="AL786" s="123"/>
      <c r="AM786" s="123"/>
      <c r="AN786" s="123"/>
      <c r="AO786" s="125"/>
      <c r="AP786" s="126"/>
      <c r="AQ786" s="125"/>
      <c r="AR786" s="127"/>
      <c r="AS786" s="83"/>
      <c r="AT786" s="83"/>
      <c r="AU786" s="83"/>
      <c r="AV786" s="130"/>
    </row>
    <row r="787" spans="28:48" ht="14">
      <c r="AB787" s="123"/>
      <c r="AC787" s="124"/>
      <c r="AD787" s="123"/>
      <c r="AE787" s="124"/>
      <c r="AF787" s="124"/>
      <c r="AG787" s="124"/>
      <c r="AH787" s="123"/>
      <c r="AI787" s="123"/>
      <c r="AJ787" s="123"/>
      <c r="AK787" s="123"/>
      <c r="AL787" s="123"/>
      <c r="AM787" s="123"/>
      <c r="AN787" s="123"/>
      <c r="AO787" s="125"/>
      <c r="AP787" s="126"/>
      <c r="AQ787" s="125"/>
      <c r="AR787" s="127"/>
      <c r="AS787" s="83"/>
      <c r="AT787" s="83"/>
      <c r="AU787" s="83"/>
      <c r="AV787" s="130"/>
    </row>
    <row r="788" spans="28:48" ht="14">
      <c r="AB788" s="123"/>
      <c r="AC788" s="124"/>
      <c r="AD788" s="123"/>
      <c r="AE788" s="124"/>
      <c r="AF788" s="124"/>
      <c r="AG788" s="124"/>
      <c r="AH788" s="123"/>
      <c r="AI788" s="123"/>
      <c r="AJ788" s="123"/>
      <c r="AK788" s="123"/>
      <c r="AL788" s="123"/>
      <c r="AM788" s="123"/>
      <c r="AN788" s="123"/>
      <c r="AO788" s="125"/>
      <c r="AP788" s="126"/>
      <c r="AQ788" s="125"/>
      <c r="AR788" s="127"/>
      <c r="AS788" s="83"/>
      <c r="AT788" s="83"/>
      <c r="AU788" s="83"/>
      <c r="AV788" s="130"/>
    </row>
    <row r="789" spans="28:48" ht="14">
      <c r="AB789" s="123"/>
      <c r="AC789" s="124"/>
      <c r="AD789" s="123"/>
      <c r="AE789" s="124"/>
      <c r="AF789" s="124"/>
      <c r="AG789" s="124"/>
      <c r="AH789" s="123"/>
      <c r="AI789" s="123"/>
      <c r="AJ789" s="123"/>
      <c r="AK789" s="123"/>
      <c r="AL789" s="123"/>
      <c r="AM789" s="123"/>
      <c r="AN789" s="123"/>
      <c r="AO789" s="125"/>
      <c r="AP789" s="126"/>
      <c r="AQ789" s="125"/>
      <c r="AR789" s="127"/>
      <c r="AS789" s="83"/>
      <c r="AT789" s="83"/>
      <c r="AU789" s="83"/>
      <c r="AV789" s="130"/>
    </row>
    <row r="790" spans="28:48" ht="14">
      <c r="AB790" s="123"/>
      <c r="AC790" s="124"/>
      <c r="AD790" s="123"/>
      <c r="AE790" s="124"/>
      <c r="AF790" s="124"/>
      <c r="AG790" s="124"/>
      <c r="AH790" s="123"/>
      <c r="AI790" s="123"/>
      <c r="AJ790" s="123"/>
      <c r="AK790" s="123"/>
      <c r="AL790" s="123"/>
      <c r="AM790" s="123"/>
      <c r="AN790" s="123"/>
      <c r="AO790" s="125"/>
      <c r="AP790" s="126"/>
      <c r="AQ790" s="125"/>
      <c r="AR790" s="127"/>
      <c r="AS790" s="83"/>
      <c r="AT790" s="83"/>
      <c r="AU790" s="83"/>
      <c r="AV790" s="130"/>
    </row>
    <row r="791" spans="28:48" ht="14">
      <c r="AB791" s="123"/>
      <c r="AC791" s="124"/>
      <c r="AD791" s="123"/>
      <c r="AE791" s="124"/>
      <c r="AF791" s="124"/>
      <c r="AG791" s="124"/>
      <c r="AH791" s="123"/>
      <c r="AI791" s="123"/>
      <c r="AJ791" s="123"/>
      <c r="AK791" s="123"/>
      <c r="AL791" s="123"/>
      <c r="AM791" s="123"/>
      <c r="AN791" s="123"/>
      <c r="AO791" s="125"/>
      <c r="AP791" s="126"/>
      <c r="AQ791" s="125"/>
      <c r="AR791" s="127"/>
      <c r="AS791" s="83"/>
      <c r="AT791" s="83"/>
      <c r="AU791" s="83"/>
      <c r="AV791" s="130"/>
    </row>
    <row r="792" spans="28:48" ht="14">
      <c r="AB792" s="123"/>
      <c r="AC792" s="124"/>
      <c r="AD792" s="123"/>
      <c r="AE792" s="124"/>
      <c r="AF792" s="124"/>
      <c r="AG792" s="124"/>
      <c r="AH792" s="123"/>
      <c r="AI792" s="123"/>
      <c r="AJ792" s="123"/>
      <c r="AK792" s="123"/>
      <c r="AL792" s="123"/>
      <c r="AM792" s="123"/>
      <c r="AN792" s="123"/>
      <c r="AO792" s="125"/>
      <c r="AP792" s="126"/>
      <c r="AQ792" s="125"/>
      <c r="AR792" s="127"/>
      <c r="AS792" s="83"/>
      <c r="AT792" s="83"/>
      <c r="AU792" s="83"/>
      <c r="AV792" s="130"/>
    </row>
    <row r="793" spans="28:48" ht="14">
      <c r="AB793" s="123"/>
      <c r="AC793" s="124"/>
      <c r="AD793" s="123"/>
      <c r="AE793" s="124"/>
      <c r="AF793" s="124"/>
      <c r="AG793" s="124"/>
      <c r="AH793" s="123"/>
      <c r="AI793" s="123"/>
      <c r="AJ793" s="123"/>
      <c r="AK793" s="123"/>
      <c r="AL793" s="123"/>
      <c r="AM793" s="123"/>
      <c r="AN793" s="123"/>
      <c r="AO793" s="125"/>
      <c r="AP793" s="126"/>
      <c r="AQ793" s="125"/>
      <c r="AR793" s="127"/>
      <c r="AS793" s="83"/>
      <c r="AT793" s="83"/>
      <c r="AU793" s="83"/>
      <c r="AV793" s="130"/>
    </row>
    <row r="794" spans="28:48" ht="14">
      <c r="AB794" s="123"/>
      <c r="AC794" s="124"/>
      <c r="AD794" s="123"/>
      <c r="AE794" s="124"/>
      <c r="AF794" s="124"/>
      <c r="AG794" s="124"/>
      <c r="AH794" s="123"/>
      <c r="AI794" s="123"/>
      <c r="AJ794" s="123"/>
      <c r="AK794" s="123"/>
      <c r="AL794" s="123"/>
      <c r="AM794" s="123"/>
      <c r="AN794" s="123"/>
      <c r="AO794" s="125"/>
      <c r="AP794" s="126"/>
      <c r="AQ794" s="125"/>
      <c r="AR794" s="127"/>
      <c r="AS794" s="83"/>
      <c r="AT794" s="83"/>
      <c r="AU794" s="83"/>
      <c r="AV794" s="130"/>
    </row>
    <row r="795" spans="28:48" ht="14">
      <c r="AB795" s="123"/>
      <c r="AC795" s="124"/>
      <c r="AD795" s="123"/>
      <c r="AE795" s="124"/>
      <c r="AF795" s="124"/>
      <c r="AG795" s="124"/>
      <c r="AH795" s="123"/>
      <c r="AI795" s="123"/>
      <c r="AJ795" s="123"/>
      <c r="AK795" s="123"/>
      <c r="AL795" s="123"/>
      <c r="AM795" s="123"/>
      <c r="AN795" s="123"/>
      <c r="AO795" s="125"/>
      <c r="AP795" s="126"/>
      <c r="AQ795" s="125"/>
      <c r="AR795" s="127"/>
      <c r="AS795" s="83"/>
      <c r="AT795" s="83"/>
      <c r="AU795" s="83"/>
      <c r="AV795" s="130"/>
    </row>
    <row r="796" spans="28:48" ht="14">
      <c r="AB796" s="123"/>
      <c r="AC796" s="124"/>
      <c r="AD796" s="123"/>
      <c r="AE796" s="124"/>
      <c r="AF796" s="124"/>
      <c r="AG796" s="124"/>
      <c r="AH796" s="123"/>
      <c r="AI796" s="123"/>
      <c r="AJ796" s="123"/>
      <c r="AK796" s="123"/>
      <c r="AL796" s="123"/>
      <c r="AM796" s="123"/>
      <c r="AN796" s="123"/>
      <c r="AO796" s="125"/>
      <c r="AP796" s="126"/>
      <c r="AQ796" s="125"/>
      <c r="AR796" s="127"/>
      <c r="AS796" s="83"/>
      <c r="AT796" s="83"/>
      <c r="AU796" s="83"/>
      <c r="AV796" s="130"/>
    </row>
    <row r="797" spans="28:48" ht="14">
      <c r="AB797" s="123"/>
      <c r="AC797" s="124"/>
      <c r="AD797" s="123"/>
      <c r="AE797" s="124"/>
      <c r="AF797" s="124"/>
      <c r="AG797" s="124"/>
      <c r="AH797" s="123"/>
      <c r="AI797" s="123"/>
      <c r="AJ797" s="123"/>
      <c r="AK797" s="123"/>
      <c r="AL797" s="123"/>
      <c r="AM797" s="123"/>
      <c r="AN797" s="123"/>
      <c r="AO797" s="125"/>
      <c r="AP797" s="126"/>
      <c r="AQ797" s="125"/>
      <c r="AR797" s="127"/>
      <c r="AS797" s="83"/>
      <c r="AT797" s="83"/>
      <c r="AU797" s="83"/>
      <c r="AV797" s="130"/>
    </row>
    <row r="798" spans="28:48" ht="14">
      <c r="AB798" s="123"/>
      <c r="AC798" s="124"/>
      <c r="AD798" s="123"/>
      <c r="AE798" s="124"/>
      <c r="AF798" s="124"/>
      <c r="AG798" s="124"/>
      <c r="AH798" s="123"/>
      <c r="AI798" s="123"/>
      <c r="AJ798" s="123"/>
      <c r="AK798" s="123"/>
      <c r="AL798" s="123"/>
      <c r="AM798" s="123"/>
      <c r="AN798" s="123"/>
      <c r="AO798" s="125"/>
      <c r="AP798" s="126"/>
      <c r="AQ798" s="125"/>
      <c r="AR798" s="127"/>
      <c r="AS798" s="83"/>
      <c r="AT798" s="83"/>
      <c r="AU798" s="83"/>
      <c r="AV798" s="130"/>
    </row>
    <row r="799" spans="28:48" ht="14">
      <c r="AB799" s="123"/>
      <c r="AC799" s="124"/>
      <c r="AD799" s="123"/>
      <c r="AE799" s="124"/>
      <c r="AF799" s="124"/>
      <c r="AG799" s="124"/>
      <c r="AH799" s="123"/>
      <c r="AI799" s="123"/>
      <c r="AJ799" s="123"/>
      <c r="AK799" s="123"/>
      <c r="AL799" s="123"/>
      <c r="AM799" s="123"/>
      <c r="AN799" s="123"/>
      <c r="AO799" s="125"/>
      <c r="AP799" s="126"/>
      <c r="AQ799" s="125"/>
      <c r="AR799" s="127"/>
      <c r="AS799" s="83"/>
      <c r="AT799" s="83"/>
      <c r="AU799" s="83"/>
      <c r="AV799" s="130"/>
    </row>
    <row r="800" spans="28:48" ht="14">
      <c r="AB800" s="123"/>
      <c r="AC800" s="124"/>
      <c r="AD800" s="123"/>
      <c r="AE800" s="124"/>
      <c r="AF800" s="124"/>
      <c r="AG800" s="124"/>
      <c r="AH800" s="123"/>
      <c r="AI800" s="123"/>
      <c r="AJ800" s="123"/>
      <c r="AK800" s="123"/>
      <c r="AL800" s="123"/>
      <c r="AM800" s="123"/>
      <c r="AN800" s="123"/>
      <c r="AO800" s="125"/>
      <c r="AP800" s="126"/>
      <c r="AQ800" s="125"/>
      <c r="AR800" s="127"/>
      <c r="AS800" s="83"/>
      <c r="AT800" s="83"/>
      <c r="AU800" s="83"/>
      <c r="AV800" s="130"/>
    </row>
    <row r="801" spans="28:48" ht="14">
      <c r="AB801" s="123"/>
      <c r="AC801" s="124"/>
      <c r="AD801" s="123"/>
      <c r="AE801" s="124"/>
      <c r="AF801" s="124"/>
      <c r="AG801" s="124"/>
      <c r="AH801" s="123"/>
      <c r="AI801" s="123"/>
      <c r="AJ801" s="123"/>
      <c r="AK801" s="123"/>
      <c r="AL801" s="123"/>
      <c r="AM801" s="123"/>
      <c r="AN801" s="123"/>
      <c r="AO801" s="125"/>
      <c r="AP801" s="126"/>
      <c r="AQ801" s="125"/>
      <c r="AR801" s="127"/>
      <c r="AS801" s="83"/>
      <c r="AT801" s="83"/>
      <c r="AU801" s="83"/>
      <c r="AV801" s="130"/>
    </row>
    <row r="802" spans="28:48" ht="14">
      <c r="AB802" s="123"/>
      <c r="AC802" s="124"/>
      <c r="AD802" s="123"/>
      <c r="AE802" s="124"/>
      <c r="AF802" s="124"/>
      <c r="AG802" s="124"/>
      <c r="AH802" s="123"/>
      <c r="AI802" s="123"/>
      <c r="AJ802" s="123"/>
      <c r="AK802" s="123"/>
      <c r="AL802" s="123"/>
      <c r="AM802" s="123"/>
      <c r="AN802" s="123"/>
      <c r="AO802" s="125"/>
      <c r="AP802" s="126"/>
      <c r="AQ802" s="125"/>
      <c r="AR802" s="127"/>
      <c r="AS802" s="83"/>
      <c r="AT802" s="83"/>
      <c r="AU802" s="83"/>
      <c r="AV802" s="130"/>
    </row>
    <row r="803" spans="28:48" ht="14">
      <c r="AB803" s="123"/>
      <c r="AC803" s="124"/>
      <c r="AD803" s="123"/>
      <c r="AE803" s="124"/>
      <c r="AF803" s="124"/>
      <c r="AG803" s="124"/>
      <c r="AH803" s="123"/>
      <c r="AI803" s="123"/>
      <c r="AJ803" s="123"/>
      <c r="AK803" s="123"/>
      <c r="AL803" s="123"/>
      <c r="AM803" s="123"/>
      <c r="AN803" s="123"/>
      <c r="AO803" s="125"/>
      <c r="AP803" s="126"/>
      <c r="AQ803" s="125"/>
      <c r="AR803" s="127"/>
      <c r="AS803" s="83"/>
      <c r="AT803" s="83"/>
      <c r="AU803" s="83"/>
      <c r="AV803" s="130"/>
    </row>
    <row r="804" spans="28:48" ht="14">
      <c r="AB804" s="123"/>
      <c r="AC804" s="124"/>
      <c r="AD804" s="123"/>
      <c r="AE804" s="124"/>
      <c r="AF804" s="124"/>
      <c r="AG804" s="124"/>
      <c r="AH804" s="123"/>
      <c r="AI804" s="123"/>
      <c r="AJ804" s="123"/>
      <c r="AK804" s="123"/>
      <c r="AL804" s="123"/>
      <c r="AM804" s="123"/>
      <c r="AN804" s="123"/>
      <c r="AO804" s="125"/>
      <c r="AP804" s="126"/>
      <c r="AQ804" s="125"/>
      <c r="AR804" s="127"/>
      <c r="AS804" s="83"/>
      <c r="AT804" s="83"/>
      <c r="AU804" s="83"/>
      <c r="AV804" s="130"/>
    </row>
    <row r="805" spans="28:48" ht="14">
      <c r="AB805" s="123"/>
      <c r="AC805" s="124"/>
      <c r="AD805" s="123"/>
      <c r="AE805" s="124"/>
      <c r="AF805" s="124"/>
      <c r="AG805" s="124"/>
      <c r="AH805" s="123"/>
      <c r="AI805" s="123"/>
      <c r="AJ805" s="123"/>
      <c r="AK805" s="123"/>
      <c r="AL805" s="123"/>
      <c r="AM805" s="123"/>
      <c r="AN805" s="123"/>
      <c r="AO805" s="125"/>
      <c r="AP805" s="126"/>
      <c r="AQ805" s="125"/>
      <c r="AR805" s="127"/>
      <c r="AS805" s="83"/>
      <c r="AT805" s="83"/>
      <c r="AU805" s="83"/>
      <c r="AV805" s="130"/>
    </row>
    <row r="806" spans="28:48" ht="14">
      <c r="AB806" s="123"/>
      <c r="AC806" s="124"/>
      <c r="AD806" s="123"/>
      <c r="AE806" s="124"/>
      <c r="AF806" s="124"/>
      <c r="AG806" s="124"/>
      <c r="AH806" s="123"/>
      <c r="AI806" s="123"/>
      <c r="AJ806" s="123"/>
      <c r="AK806" s="123"/>
      <c r="AL806" s="123"/>
      <c r="AM806" s="123"/>
      <c r="AN806" s="123"/>
      <c r="AO806" s="125"/>
      <c r="AP806" s="126"/>
      <c r="AQ806" s="125"/>
      <c r="AR806" s="127"/>
      <c r="AS806" s="83"/>
      <c r="AT806" s="83"/>
      <c r="AU806" s="83"/>
      <c r="AV806" s="130"/>
    </row>
    <row r="807" spans="28:48" ht="14">
      <c r="AB807" s="123"/>
      <c r="AC807" s="124"/>
      <c r="AD807" s="123"/>
      <c r="AE807" s="124"/>
      <c r="AF807" s="124"/>
      <c r="AG807" s="124"/>
      <c r="AH807" s="123"/>
      <c r="AI807" s="123"/>
      <c r="AJ807" s="123"/>
      <c r="AK807" s="123"/>
      <c r="AL807" s="123"/>
      <c r="AM807" s="123"/>
      <c r="AN807" s="123"/>
      <c r="AO807" s="125"/>
      <c r="AP807" s="126"/>
      <c r="AQ807" s="125"/>
      <c r="AR807" s="127"/>
      <c r="AS807" s="83"/>
      <c r="AT807" s="83"/>
      <c r="AU807" s="83"/>
      <c r="AV807" s="130"/>
    </row>
    <row r="808" spans="28:48" ht="14">
      <c r="AB808" s="123"/>
      <c r="AC808" s="124"/>
      <c r="AD808" s="123"/>
      <c r="AE808" s="124"/>
      <c r="AF808" s="124"/>
      <c r="AG808" s="124"/>
      <c r="AH808" s="123"/>
      <c r="AI808" s="123"/>
      <c r="AJ808" s="123"/>
      <c r="AK808" s="123"/>
      <c r="AL808" s="123"/>
      <c r="AM808" s="123"/>
      <c r="AN808" s="123"/>
      <c r="AO808" s="125"/>
      <c r="AP808" s="126"/>
      <c r="AQ808" s="125"/>
      <c r="AR808" s="127"/>
      <c r="AS808" s="83"/>
      <c r="AT808" s="83"/>
      <c r="AU808" s="83"/>
      <c r="AV808" s="130"/>
    </row>
    <row r="809" spans="28:48" ht="14">
      <c r="AB809" s="123"/>
      <c r="AC809" s="124"/>
      <c r="AD809" s="123"/>
      <c r="AE809" s="124"/>
      <c r="AF809" s="124"/>
      <c r="AG809" s="124"/>
      <c r="AH809" s="123"/>
      <c r="AI809" s="123"/>
      <c r="AJ809" s="123"/>
      <c r="AK809" s="123"/>
      <c r="AL809" s="123"/>
      <c r="AM809" s="123"/>
      <c r="AN809" s="123"/>
      <c r="AO809" s="125"/>
      <c r="AP809" s="126"/>
      <c r="AQ809" s="125"/>
      <c r="AR809" s="127"/>
      <c r="AS809" s="83"/>
      <c r="AT809" s="83"/>
      <c r="AU809" s="83"/>
      <c r="AV809" s="130"/>
    </row>
    <row r="810" spans="28:48" ht="14">
      <c r="AB810" s="123"/>
      <c r="AC810" s="124"/>
      <c r="AD810" s="123"/>
      <c r="AE810" s="124"/>
      <c r="AF810" s="124"/>
      <c r="AG810" s="124"/>
      <c r="AH810" s="123"/>
      <c r="AI810" s="123"/>
      <c r="AJ810" s="123"/>
      <c r="AK810" s="123"/>
      <c r="AL810" s="123"/>
      <c r="AM810" s="123"/>
      <c r="AN810" s="123"/>
      <c r="AO810" s="125"/>
      <c r="AP810" s="126"/>
      <c r="AQ810" s="125"/>
      <c r="AR810" s="127"/>
      <c r="AS810" s="83"/>
      <c r="AT810" s="83"/>
      <c r="AU810" s="83"/>
      <c r="AV810" s="130"/>
    </row>
    <row r="811" spans="28:48" ht="14">
      <c r="AB811" s="123"/>
      <c r="AC811" s="124"/>
      <c r="AD811" s="123"/>
      <c r="AE811" s="124"/>
      <c r="AF811" s="124"/>
      <c r="AG811" s="124"/>
      <c r="AH811" s="123"/>
      <c r="AI811" s="123"/>
      <c r="AJ811" s="123"/>
      <c r="AK811" s="123"/>
      <c r="AL811" s="123"/>
      <c r="AM811" s="123"/>
      <c r="AN811" s="123"/>
      <c r="AO811" s="125"/>
      <c r="AP811" s="126"/>
      <c r="AQ811" s="125"/>
      <c r="AR811" s="127"/>
      <c r="AS811" s="83"/>
      <c r="AT811" s="83"/>
      <c r="AU811" s="83"/>
      <c r="AV811" s="130"/>
    </row>
    <row r="812" spans="28:48" ht="14">
      <c r="AB812" s="123"/>
      <c r="AC812" s="124"/>
      <c r="AD812" s="123"/>
      <c r="AE812" s="124"/>
      <c r="AF812" s="124"/>
      <c r="AG812" s="124"/>
      <c r="AH812" s="123"/>
      <c r="AI812" s="123"/>
      <c r="AJ812" s="123"/>
      <c r="AK812" s="123"/>
      <c r="AL812" s="123"/>
      <c r="AM812" s="123"/>
      <c r="AN812" s="123"/>
      <c r="AO812" s="125"/>
      <c r="AP812" s="126"/>
      <c r="AQ812" s="125"/>
      <c r="AR812" s="127"/>
      <c r="AS812" s="83"/>
      <c r="AT812" s="83"/>
      <c r="AU812" s="83"/>
      <c r="AV812" s="130"/>
    </row>
    <row r="813" spans="28:48" ht="14">
      <c r="AB813" s="123"/>
      <c r="AC813" s="124"/>
      <c r="AD813" s="123"/>
      <c r="AE813" s="124"/>
      <c r="AF813" s="124"/>
      <c r="AG813" s="124"/>
      <c r="AH813" s="123"/>
      <c r="AI813" s="123"/>
      <c r="AJ813" s="123"/>
      <c r="AK813" s="123"/>
      <c r="AL813" s="123"/>
      <c r="AM813" s="123"/>
      <c r="AN813" s="123"/>
      <c r="AO813" s="125"/>
      <c r="AP813" s="126"/>
      <c r="AQ813" s="125"/>
      <c r="AR813" s="127"/>
      <c r="AS813" s="83"/>
      <c r="AT813" s="83"/>
      <c r="AU813" s="83"/>
      <c r="AV813" s="130"/>
    </row>
    <row r="814" spans="28:48" ht="14">
      <c r="AB814" s="123"/>
      <c r="AC814" s="124"/>
      <c r="AD814" s="123"/>
      <c r="AE814" s="124"/>
      <c r="AF814" s="124"/>
      <c r="AG814" s="124"/>
      <c r="AH814" s="123"/>
      <c r="AI814" s="123"/>
      <c r="AJ814" s="123"/>
      <c r="AK814" s="123"/>
      <c r="AL814" s="123"/>
      <c r="AM814" s="123"/>
      <c r="AN814" s="123"/>
      <c r="AO814" s="125"/>
      <c r="AP814" s="126"/>
      <c r="AQ814" s="125"/>
      <c r="AR814" s="127"/>
      <c r="AS814" s="83"/>
      <c r="AT814" s="83"/>
      <c r="AU814" s="83"/>
      <c r="AV814" s="130"/>
    </row>
    <row r="815" spans="28:48" ht="14">
      <c r="AB815" s="123"/>
      <c r="AC815" s="124"/>
      <c r="AD815" s="123"/>
      <c r="AE815" s="124"/>
      <c r="AF815" s="124"/>
      <c r="AG815" s="124"/>
      <c r="AH815" s="123"/>
      <c r="AI815" s="123"/>
      <c r="AJ815" s="123"/>
      <c r="AK815" s="123"/>
      <c r="AL815" s="123"/>
      <c r="AM815" s="123"/>
      <c r="AN815" s="123"/>
      <c r="AO815" s="125"/>
      <c r="AP815" s="126"/>
      <c r="AQ815" s="125"/>
      <c r="AR815" s="127"/>
      <c r="AS815" s="83"/>
      <c r="AT815" s="83"/>
      <c r="AU815" s="83"/>
      <c r="AV815" s="130"/>
    </row>
    <row r="816" spans="28:48" ht="14">
      <c r="AB816" s="123"/>
      <c r="AC816" s="124"/>
      <c r="AD816" s="123"/>
      <c r="AE816" s="124"/>
      <c r="AF816" s="124"/>
      <c r="AG816" s="124"/>
      <c r="AH816" s="123"/>
      <c r="AI816" s="123"/>
      <c r="AJ816" s="123"/>
      <c r="AK816" s="123"/>
      <c r="AL816" s="123"/>
      <c r="AM816" s="123"/>
      <c r="AN816" s="123"/>
      <c r="AO816" s="125"/>
      <c r="AP816" s="126"/>
      <c r="AQ816" s="125"/>
      <c r="AR816" s="127"/>
      <c r="AS816" s="83"/>
      <c r="AT816" s="83"/>
      <c r="AU816" s="83"/>
      <c r="AV816" s="130"/>
    </row>
    <row r="817" spans="28:48" ht="14">
      <c r="AB817" s="123"/>
      <c r="AC817" s="124"/>
      <c r="AD817" s="123"/>
      <c r="AE817" s="124"/>
      <c r="AF817" s="124"/>
      <c r="AG817" s="124"/>
      <c r="AH817" s="123"/>
      <c r="AI817" s="123"/>
      <c r="AJ817" s="123"/>
      <c r="AK817" s="123"/>
      <c r="AL817" s="123"/>
      <c r="AM817" s="123"/>
      <c r="AN817" s="123"/>
      <c r="AO817" s="125"/>
      <c r="AP817" s="126"/>
      <c r="AQ817" s="125"/>
      <c r="AR817" s="127"/>
      <c r="AS817" s="83"/>
      <c r="AT817" s="83"/>
      <c r="AU817" s="83"/>
      <c r="AV817" s="130"/>
    </row>
    <row r="818" spans="28:48" ht="14">
      <c r="AB818" s="123"/>
      <c r="AC818" s="124"/>
      <c r="AD818" s="123"/>
      <c r="AE818" s="124"/>
      <c r="AF818" s="124"/>
      <c r="AG818" s="124"/>
      <c r="AH818" s="123"/>
      <c r="AI818" s="123"/>
      <c r="AJ818" s="123"/>
      <c r="AK818" s="123"/>
      <c r="AL818" s="123"/>
      <c r="AM818" s="123"/>
      <c r="AN818" s="123"/>
      <c r="AO818" s="125"/>
      <c r="AP818" s="126"/>
      <c r="AQ818" s="125"/>
      <c r="AR818" s="127"/>
      <c r="AS818" s="83"/>
      <c r="AT818" s="83"/>
      <c r="AU818" s="83"/>
      <c r="AV818" s="130"/>
    </row>
    <row r="819" spans="28:48" ht="14">
      <c r="AB819" s="123"/>
      <c r="AC819" s="124"/>
      <c r="AD819" s="123"/>
      <c r="AE819" s="124"/>
      <c r="AF819" s="124"/>
      <c r="AG819" s="124"/>
      <c r="AH819" s="123"/>
      <c r="AI819" s="123"/>
      <c r="AJ819" s="123"/>
      <c r="AK819" s="123"/>
      <c r="AL819" s="123"/>
      <c r="AM819" s="123"/>
      <c r="AN819" s="123"/>
      <c r="AO819" s="125"/>
      <c r="AP819" s="126"/>
      <c r="AQ819" s="125"/>
      <c r="AR819" s="127"/>
      <c r="AS819" s="83"/>
      <c r="AT819" s="83"/>
      <c r="AU819" s="83"/>
      <c r="AV819" s="130"/>
    </row>
    <row r="820" spans="28:48" ht="14">
      <c r="AB820" s="123"/>
      <c r="AC820" s="124"/>
      <c r="AD820" s="123"/>
      <c r="AE820" s="124"/>
      <c r="AF820" s="124"/>
      <c r="AG820" s="124"/>
      <c r="AH820" s="123"/>
      <c r="AI820" s="123"/>
      <c r="AJ820" s="123"/>
      <c r="AK820" s="123"/>
      <c r="AL820" s="123"/>
      <c r="AM820" s="123"/>
      <c r="AN820" s="123"/>
      <c r="AO820" s="125"/>
      <c r="AP820" s="126"/>
      <c r="AQ820" s="125"/>
      <c r="AR820" s="127"/>
      <c r="AS820" s="83"/>
      <c r="AT820" s="83"/>
      <c r="AU820" s="83"/>
      <c r="AV820" s="130"/>
    </row>
    <row r="821" spans="28:48" ht="14">
      <c r="AB821" s="123"/>
      <c r="AC821" s="124"/>
      <c r="AD821" s="123"/>
      <c r="AE821" s="124"/>
      <c r="AF821" s="124"/>
      <c r="AG821" s="124"/>
      <c r="AH821" s="123"/>
      <c r="AI821" s="123"/>
      <c r="AJ821" s="123"/>
      <c r="AK821" s="123"/>
      <c r="AL821" s="123"/>
      <c r="AM821" s="123"/>
      <c r="AN821" s="123"/>
      <c r="AO821" s="125"/>
      <c r="AP821" s="126"/>
      <c r="AQ821" s="125"/>
      <c r="AR821" s="127"/>
      <c r="AS821" s="83"/>
      <c r="AT821" s="83"/>
      <c r="AU821" s="83"/>
      <c r="AV821" s="130"/>
    </row>
    <row r="822" spans="28:48" ht="14">
      <c r="AB822" s="123"/>
      <c r="AC822" s="124"/>
      <c r="AD822" s="123"/>
      <c r="AE822" s="124"/>
      <c r="AF822" s="124"/>
      <c r="AG822" s="124"/>
      <c r="AH822" s="123"/>
      <c r="AI822" s="123"/>
      <c r="AJ822" s="123"/>
      <c r="AK822" s="123"/>
      <c r="AL822" s="123"/>
      <c r="AM822" s="123"/>
      <c r="AN822" s="123"/>
      <c r="AO822" s="125"/>
      <c r="AP822" s="126"/>
      <c r="AQ822" s="125"/>
      <c r="AR822" s="127"/>
      <c r="AS822" s="83"/>
      <c r="AT822" s="83"/>
      <c r="AU822" s="83"/>
      <c r="AV822" s="130"/>
    </row>
    <row r="823" spans="28:48" ht="14">
      <c r="AB823" s="123"/>
      <c r="AC823" s="124"/>
      <c r="AD823" s="123"/>
      <c r="AE823" s="124"/>
      <c r="AF823" s="124"/>
      <c r="AG823" s="124"/>
      <c r="AH823" s="123"/>
      <c r="AI823" s="123"/>
      <c r="AJ823" s="123"/>
      <c r="AK823" s="123"/>
      <c r="AL823" s="123"/>
      <c r="AM823" s="123"/>
      <c r="AN823" s="123"/>
      <c r="AO823" s="125"/>
      <c r="AP823" s="126"/>
      <c r="AQ823" s="125"/>
      <c r="AR823" s="127"/>
      <c r="AS823" s="83"/>
      <c r="AT823" s="83"/>
      <c r="AU823" s="83"/>
      <c r="AV823" s="130"/>
    </row>
    <row r="824" spans="28:48" ht="14">
      <c r="AB824" s="123"/>
      <c r="AC824" s="124"/>
      <c r="AD824" s="123"/>
      <c r="AE824" s="124"/>
      <c r="AF824" s="124"/>
      <c r="AG824" s="124"/>
      <c r="AH824" s="123"/>
      <c r="AI824" s="123"/>
      <c r="AJ824" s="123"/>
      <c r="AK824" s="123"/>
      <c r="AL824" s="123"/>
      <c r="AM824" s="123"/>
      <c r="AN824" s="123"/>
      <c r="AO824" s="125"/>
      <c r="AP824" s="126"/>
      <c r="AQ824" s="125"/>
      <c r="AR824" s="127"/>
      <c r="AS824" s="83"/>
      <c r="AT824" s="83"/>
      <c r="AU824" s="83"/>
      <c r="AV824" s="130"/>
    </row>
    <row r="825" spans="28:48" ht="14">
      <c r="AB825" s="123"/>
      <c r="AC825" s="124"/>
      <c r="AD825" s="123"/>
      <c r="AE825" s="124"/>
      <c r="AF825" s="124"/>
      <c r="AG825" s="124"/>
      <c r="AH825" s="123"/>
      <c r="AI825" s="123"/>
      <c r="AJ825" s="123"/>
      <c r="AK825" s="123"/>
      <c r="AL825" s="123"/>
      <c r="AM825" s="123"/>
      <c r="AN825" s="123"/>
      <c r="AO825" s="125"/>
      <c r="AP825" s="126"/>
      <c r="AQ825" s="125"/>
      <c r="AR825" s="127"/>
      <c r="AS825" s="83"/>
      <c r="AT825" s="83"/>
      <c r="AU825" s="83"/>
      <c r="AV825" s="130"/>
    </row>
    <row r="826" spans="28:48" ht="14">
      <c r="AB826" s="123"/>
      <c r="AC826" s="124"/>
      <c r="AD826" s="123"/>
      <c r="AE826" s="124"/>
      <c r="AF826" s="124"/>
      <c r="AG826" s="124"/>
      <c r="AH826" s="123"/>
      <c r="AI826" s="123"/>
      <c r="AJ826" s="123"/>
      <c r="AK826" s="123"/>
      <c r="AL826" s="123"/>
      <c r="AM826" s="123"/>
      <c r="AN826" s="123"/>
      <c r="AO826" s="125"/>
      <c r="AP826" s="126"/>
      <c r="AQ826" s="125"/>
      <c r="AR826" s="127"/>
      <c r="AS826" s="83"/>
      <c r="AT826" s="83"/>
      <c r="AU826" s="83"/>
      <c r="AV826" s="130"/>
    </row>
    <row r="827" spans="28:48" ht="14">
      <c r="AB827" s="123"/>
      <c r="AC827" s="124"/>
      <c r="AD827" s="123"/>
      <c r="AE827" s="124"/>
      <c r="AF827" s="124"/>
      <c r="AG827" s="124"/>
      <c r="AH827" s="123"/>
      <c r="AI827" s="123"/>
      <c r="AJ827" s="123"/>
      <c r="AK827" s="123"/>
      <c r="AL827" s="123"/>
      <c r="AM827" s="123"/>
      <c r="AN827" s="123"/>
      <c r="AO827" s="125"/>
      <c r="AP827" s="126"/>
      <c r="AQ827" s="125"/>
      <c r="AR827" s="127"/>
      <c r="AS827" s="83"/>
      <c r="AT827" s="83"/>
      <c r="AU827" s="83"/>
      <c r="AV827" s="130"/>
    </row>
    <row r="828" spans="28:48" ht="14">
      <c r="AB828" s="123"/>
      <c r="AC828" s="124"/>
      <c r="AD828" s="123"/>
      <c r="AE828" s="124"/>
      <c r="AF828" s="124"/>
      <c r="AG828" s="124"/>
      <c r="AH828" s="123"/>
      <c r="AI828" s="123"/>
      <c r="AJ828" s="123"/>
      <c r="AK828" s="123"/>
      <c r="AL828" s="123"/>
      <c r="AM828" s="123"/>
      <c r="AN828" s="123"/>
      <c r="AO828" s="125"/>
      <c r="AP828" s="126"/>
      <c r="AQ828" s="125"/>
      <c r="AR828" s="127"/>
      <c r="AS828" s="83"/>
      <c r="AT828" s="83"/>
      <c r="AU828" s="83"/>
      <c r="AV828" s="130"/>
    </row>
    <row r="829" spans="28:48" ht="14">
      <c r="AB829" s="123"/>
      <c r="AC829" s="124"/>
      <c r="AD829" s="123"/>
      <c r="AE829" s="124"/>
      <c r="AF829" s="124"/>
      <c r="AG829" s="124"/>
      <c r="AH829" s="123"/>
      <c r="AI829" s="123"/>
      <c r="AJ829" s="123"/>
      <c r="AK829" s="123"/>
      <c r="AL829" s="123"/>
      <c r="AM829" s="123"/>
      <c r="AN829" s="123"/>
      <c r="AO829" s="125"/>
      <c r="AP829" s="126"/>
      <c r="AQ829" s="125"/>
      <c r="AR829" s="127"/>
      <c r="AS829" s="83"/>
      <c r="AT829" s="83"/>
      <c r="AU829" s="83"/>
      <c r="AV829" s="130"/>
    </row>
    <row r="830" spans="28:48" ht="14">
      <c r="AB830" s="123"/>
      <c r="AC830" s="124"/>
      <c r="AD830" s="123"/>
      <c r="AE830" s="124"/>
      <c r="AF830" s="124"/>
      <c r="AG830" s="124"/>
      <c r="AH830" s="123"/>
      <c r="AI830" s="123"/>
      <c r="AJ830" s="123"/>
      <c r="AK830" s="123"/>
      <c r="AL830" s="123"/>
      <c r="AM830" s="123"/>
      <c r="AN830" s="123"/>
      <c r="AO830" s="125"/>
      <c r="AP830" s="126"/>
      <c r="AQ830" s="125"/>
      <c r="AR830" s="127"/>
      <c r="AS830" s="83"/>
      <c r="AT830" s="83"/>
      <c r="AU830" s="83"/>
      <c r="AV830" s="130"/>
    </row>
    <row r="831" spans="28:48" ht="14">
      <c r="AB831" s="123"/>
      <c r="AC831" s="124"/>
      <c r="AD831" s="123"/>
      <c r="AE831" s="124"/>
      <c r="AF831" s="124"/>
      <c r="AG831" s="124"/>
      <c r="AH831" s="123"/>
      <c r="AI831" s="123"/>
      <c r="AJ831" s="123"/>
      <c r="AK831" s="123"/>
      <c r="AL831" s="123"/>
      <c r="AM831" s="123"/>
      <c r="AN831" s="123"/>
      <c r="AO831" s="125"/>
      <c r="AP831" s="126"/>
      <c r="AQ831" s="125"/>
      <c r="AR831" s="127"/>
      <c r="AS831" s="83"/>
      <c r="AT831" s="83"/>
      <c r="AU831" s="83"/>
      <c r="AV831" s="130"/>
    </row>
    <row r="832" spans="28:48" ht="14">
      <c r="AB832" s="123"/>
      <c r="AC832" s="124"/>
      <c r="AD832" s="123"/>
      <c r="AE832" s="124"/>
      <c r="AF832" s="124"/>
      <c r="AG832" s="124"/>
      <c r="AH832" s="123"/>
      <c r="AI832" s="123"/>
      <c r="AJ832" s="123"/>
      <c r="AK832" s="123"/>
      <c r="AL832" s="123"/>
      <c r="AM832" s="123"/>
      <c r="AN832" s="123"/>
      <c r="AO832" s="125"/>
      <c r="AP832" s="126"/>
      <c r="AQ832" s="125"/>
      <c r="AR832" s="127"/>
      <c r="AS832" s="83"/>
      <c r="AT832" s="83"/>
      <c r="AU832" s="83"/>
      <c r="AV832" s="130"/>
    </row>
    <row r="833" spans="28:48" ht="14">
      <c r="AB833" s="123"/>
      <c r="AC833" s="124"/>
      <c r="AD833" s="123"/>
      <c r="AE833" s="124"/>
      <c r="AF833" s="124"/>
      <c r="AG833" s="124"/>
      <c r="AH833" s="123"/>
      <c r="AI833" s="123"/>
      <c r="AJ833" s="123"/>
      <c r="AK833" s="123"/>
      <c r="AL833" s="123"/>
      <c r="AM833" s="123"/>
      <c r="AN833" s="123"/>
      <c r="AO833" s="125"/>
      <c r="AP833" s="126"/>
      <c r="AQ833" s="125"/>
      <c r="AR833" s="127"/>
      <c r="AS833" s="83"/>
      <c r="AT833" s="83"/>
      <c r="AU833" s="83"/>
      <c r="AV833" s="130"/>
    </row>
    <row r="834" spans="28:48" ht="14">
      <c r="AB834" s="123"/>
      <c r="AC834" s="124"/>
      <c r="AD834" s="123"/>
      <c r="AE834" s="124"/>
      <c r="AF834" s="124"/>
      <c r="AG834" s="124"/>
      <c r="AH834" s="123"/>
      <c r="AI834" s="123"/>
      <c r="AJ834" s="123"/>
      <c r="AK834" s="123"/>
      <c r="AL834" s="123"/>
      <c r="AM834" s="123"/>
      <c r="AN834" s="123"/>
      <c r="AO834" s="125"/>
      <c r="AP834" s="126"/>
      <c r="AQ834" s="125"/>
      <c r="AR834" s="127"/>
      <c r="AS834" s="83"/>
      <c r="AT834" s="83"/>
      <c r="AU834" s="83"/>
      <c r="AV834" s="130"/>
    </row>
    <row r="835" spans="28:48" ht="14">
      <c r="AB835" s="123"/>
      <c r="AC835" s="124"/>
      <c r="AD835" s="123"/>
      <c r="AE835" s="124"/>
      <c r="AF835" s="124"/>
      <c r="AG835" s="124"/>
      <c r="AH835" s="123"/>
      <c r="AI835" s="123"/>
      <c r="AJ835" s="123"/>
      <c r="AK835" s="123"/>
      <c r="AL835" s="123"/>
      <c r="AM835" s="123"/>
      <c r="AN835" s="123"/>
      <c r="AO835" s="125"/>
      <c r="AP835" s="126"/>
      <c r="AQ835" s="125"/>
      <c r="AR835" s="127"/>
      <c r="AS835" s="83"/>
      <c r="AT835" s="83"/>
      <c r="AU835" s="83"/>
      <c r="AV835" s="130"/>
    </row>
    <row r="836" spans="28:48" ht="14">
      <c r="AB836" s="123"/>
      <c r="AC836" s="124"/>
      <c r="AD836" s="123"/>
      <c r="AE836" s="124"/>
      <c r="AF836" s="124"/>
      <c r="AG836" s="124"/>
      <c r="AH836" s="123"/>
      <c r="AI836" s="123"/>
      <c r="AJ836" s="123"/>
      <c r="AK836" s="123"/>
      <c r="AL836" s="123"/>
      <c r="AM836" s="123"/>
      <c r="AN836" s="123"/>
      <c r="AO836" s="125"/>
      <c r="AP836" s="126"/>
      <c r="AQ836" s="125"/>
      <c r="AR836" s="127"/>
      <c r="AS836" s="83"/>
      <c r="AT836" s="83"/>
      <c r="AU836" s="83"/>
      <c r="AV836" s="130"/>
    </row>
    <row r="837" spans="28:48" ht="14">
      <c r="AB837" s="123"/>
      <c r="AC837" s="124"/>
      <c r="AD837" s="123"/>
      <c r="AE837" s="124"/>
      <c r="AF837" s="124"/>
      <c r="AG837" s="124"/>
      <c r="AH837" s="123"/>
      <c r="AI837" s="123"/>
      <c r="AJ837" s="123"/>
      <c r="AK837" s="123"/>
      <c r="AL837" s="123"/>
      <c r="AM837" s="123"/>
      <c r="AN837" s="123"/>
      <c r="AO837" s="125"/>
      <c r="AP837" s="126"/>
      <c r="AQ837" s="125"/>
      <c r="AR837" s="127"/>
      <c r="AS837" s="83"/>
      <c r="AT837" s="83"/>
      <c r="AU837" s="83"/>
      <c r="AV837" s="130"/>
    </row>
    <row r="838" spans="28:48" ht="14">
      <c r="AB838" s="123"/>
      <c r="AC838" s="124"/>
      <c r="AD838" s="123"/>
      <c r="AE838" s="124"/>
      <c r="AF838" s="124"/>
      <c r="AG838" s="124"/>
      <c r="AH838" s="123"/>
      <c r="AI838" s="123"/>
      <c r="AJ838" s="123"/>
      <c r="AK838" s="123"/>
      <c r="AL838" s="123"/>
      <c r="AM838" s="123"/>
      <c r="AN838" s="123"/>
      <c r="AO838" s="125"/>
      <c r="AP838" s="126"/>
      <c r="AQ838" s="125"/>
      <c r="AR838" s="127"/>
      <c r="AS838" s="83"/>
      <c r="AT838" s="83"/>
      <c r="AU838" s="83"/>
      <c r="AV838" s="130"/>
    </row>
    <row r="839" spans="28:48" ht="14">
      <c r="AB839" s="123"/>
      <c r="AC839" s="124"/>
      <c r="AD839" s="123"/>
      <c r="AE839" s="124"/>
      <c r="AF839" s="124"/>
      <c r="AG839" s="124"/>
      <c r="AH839" s="123"/>
      <c r="AI839" s="123"/>
      <c r="AJ839" s="123"/>
      <c r="AK839" s="123"/>
      <c r="AL839" s="123"/>
      <c r="AM839" s="123"/>
      <c r="AN839" s="123"/>
      <c r="AO839" s="125"/>
      <c r="AP839" s="126"/>
      <c r="AQ839" s="125"/>
      <c r="AR839" s="127"/>
      <c r="AS839" s="83"/>
      <c r="AT839" s="83"/>
      <c r="AU839" s="83"/>
      <c r="AV839" s="130"/>
    </row>
    <row r="840" spans="28:48" ht="14">
      <c r="AB840" s="123"/>
      <c r="AC840" s="124"/>
      <c r="AD840" s="123"/>
      <c r="AE840" s="124"/>
      <c r="AF840" s="124"/>
      <c r="AG840" s="124"/>
      <c r="AH840" s="123"/>
      <c r="AI840" s="123"/>
      <c r="AJ840" s="123"/>
      <c r="AK840" s="123"/>
      <c r="AL840" s="123"/>
      <c r="AM840" s="123"/>
      <c r="AN840" s="123"/>
      <c r="AO840" s="125"/>
      <c r="AP840" s="126"/>
      <c r="AQ840" s="125"/>
      <c r="AR840" s="127"/>
      <c r="AS840" s="83"/>
      <c r="AT840" s="83"/>
      <c r="AU840" s="83"/>
      <c r="AV840" s="130"/>
    </row>
    <row r="841" spans="28:48" ht="14">
      <c r="AB841" s="123"/>
      <c r="AC841" s="124"/>
      <c r="AD841" s="123"/>
      <c r="AE841" s="124"/>
      <c r="AF841" s="124"/>
      <c r="AG841" s="124"/>
      <c r="AH841" s="123"/>
      <c r="AI841" s="123"/>
      <c r="AJ841" s="123"/>
      <c r="AK841" s="123"/>
      <c r="AL841" s="123"/>
      <c r="AM841" s="123"/>
      <c r="AN841" s="123"/>
      <c r="AO841" s="125"/>
      <c r="AP841" s="126"/>
      <c r="AQ841" s="125"/>
      <c r="AR841" s="127"/>
      <c r="AS841" s="83"/>
      <c r="AT841" s="83"/>
      <c r="AU841" s="83"/>
      <c r="AV841" s="130"/>
    </row>
    <row r="842" spans="28:48" ht="14">
      <c r="AB842" s="123"/>
      <c r="AC842" s="124"/>
      <c r="AD842" s="123"/>
      <c r="AE842" s="124"/>
      <c r="AF842" s="124"/>
      <c r="AG842" s="124"/>
      <c r="AH842" s="123"/>
      <c r="AI842" s="123"/>
      <c r="AJ842" s="123"/>
      <c r="AK842" s="123"/>
      <c r="AL842" s="123"/>
      <c r="AM842" s="123"/>
      <c r="AN842" s="123"/>
      <c r="AO842" s="125"/>
      <c r="AP842" s="126"/>
      <c r="AQ842" s="125"/>
      <c r="AR842" s="127"/>
      <c r="AS842" s="83"/>
      <c r="AT842" s="83"/>
      <c r="AU842" s="83"/>
      <c r="AV842" s="130"/>
    </row>
    <row r="843" spans="28:48" ht="14">
      <c r="AB843" s="123"/>
      <c r="AC843" s="124"/>
      <c r="AD843" s="123"/>
      <c r="AE843" s="124"/>
      <c r="AF843" s="124"/>
      <c r="AG843" s="124"/>
      <c r="AH843" s="123"/>
      <c r="AI843" s="123"/>
      <c r="AJ843" s="123"/>
      <c r="AK843" s="123"/>
      <c r="AL843" s="123"/>
      <c r="AM843" s="123"/>
      <c r="AN843" s="123"/>
      <c r="AO843" s="125"/>
      <c r="AP843" s="126"/>
      <c r="AQ843" s="125"/>
      <c r="AR843" s="127"/>
      <c r="AS843" s="83"/>
      <c r="AT843" s="83"/>
      <c r="AU843" s="83"/>
      <c r="AV843" s="130"/>
    </row>
    <row r="844" spans="28:48" ht="14">
      <c r="AB844" s="123"/>
      <c r="AC844" s="124"/>
      <c r="AD844" s="123"/>
      <c r="AE844" s="124"/>
      <c r="AF844" s="124"/>
      <c r="AG844" s="124"/>
      <c r="AH844" s="123"/>
      <c r="AI844" s="123"/>
      <c r="AJ844" s="123"/>
      <c r="AK844" s="123"/>
      <c r="AL844" s="123"/>
      <c r="AM844" s="123"/>
      <c r="AN844" s="123"/>
      <c r="AO844" s="125"/>
      <c r="AP844" s="126"/>
      <c r="AQ844" s="125"/>
      <c r="AR844" s="127"/>
      <c r="AS844" s="83"/>
      <c r="AT844" s="83"/>
      <c r="AU844" s="83"/>
      <c r="AV844" s="130"/>
    </row>
    <row r="845" spans="28:48" ht="14">
      <c r="AB845" s="123"/>
      <c r="AC845" s="124"/>
      <c r="AD845" s="123"/>
      <c r="AE845" s="124"/>
      <c r="AF845" s="124"/>
      <c r="AG845" s="124"/>
      <c r="AH845" s="123"/>
      <c r="AI845" s="123"/>
      <c r="AJ845" s="123"/>
      <c r="AK845" s="123"/>
      <c r="AL845" s="123"/>
      <c r="AM845" s="123"/>
      <c r="AN845" s="123"/>
      <c r="AO845" s="125"/>
      <c r="AP845" s="126"/>
      <c r="AQ845" s="125"/>
      <c r="AR845" s="127"/>
      <c r="AS845" s="83"/>
      <c r="AT845" s="83"/>
      <c r="AU845" s="83"/>
      <c r="AV845" s="130"/>
    </row>
    <row r="846" spans="28:48" ht="14">
      <c r="AB846" s="123"/>
      <c r="AC846" s="124"/>
      <c r="AD846" s="123"/>
      <c r="AE846" s="124"/>
      <c r="AF846" s="124"/>
      <c r="AG846" s="124"/>
      <c r="AH846" s="123"/>
      <c r="AI846" s="123"/>
      <c r="AJ846" s="123"/>
      <c r="AK846" s="123"/>
      <c r="AL846" s="123"/>
      <c r="AM846" s="123"/>
      <c r="AN846" s="123"/>
      <c r="AO846" s="125"/>
      <c r="AP846" s="126"/>
      <c r="AQ846" s="125"/>
      <c r="AR846" s="127"/>
      <c r="AS846" s="83"/>
      <c r="AT846" s="83"/>
      <c r="AU846" s="83"/>
      <c r="AV846" s="130"/>
    </row>
    <row r="847" spans="28:48" ht="14">
      <c r="AB847" s="123"/>
      <c r="AC847" s="124"/>
      <c r="AD847" s="123"/>
      <c r="AE847" s="124"/>
      <c r="AF847" s="124"/>
      <c r="AG847" s="124"/>
      <c r="AH847" s="123"/>
      <c r="AI847" s="123"/>
      <c r="AJ847" s="123"/>
      <c r="AK847" s="123"/>
      <c r="AL847" s="123"/>
      <c r="AM847" s="123"/>
      <c r="AN847" s="123"/>
      <c r="AO847" s="125"/>
      <c r="AP847" s="126"/>
      <c r="AQ847" s="125"/>
      <c r="AR847" s="127"/>
      <c r="AS847" s="83"/>
      <c r="AT847" s="83"/>
      <c r="AU847" s="83"/>
      <c r="AV847" s="130"/>
    </row>
    <row r="848" spans="28:48" ht="14">
      <c r="AB848" s="123"/>
      <c r="AC848" s="124"/>
      <c r="AD848" s="123"/>
      <c r="AE848" s="124"/>
      <c r="AF848" s="124"/>
      <c r="AG848" s="124"/>
      <c r="AH848" s="123"/>
      <c r="AI848" s="123"/>
      <c r="AJ848" s="123"/>
      <c r="AK848" s="123"/>
      <c r="AL848" s="123"/>
      <c r="AM848" s="123"/>
      <c r="AN848" s="123"/>
      <c r="AO848" s="125"/>
      <c r="AP848" s="126"/>
      <c r="AQ848" s="125"/>
      <c r="AR848" s="127"/>
      <c r="AS848" s="83"/>
      <c r="AT848" s="83"/>
      <c r="AU848" s="83"/>
      <c r="AV848" s="130"/>
    </row>
    <row r="849" spans="28:48" ht="14">
      <c r="AB849" s="123"/>
      <c r="AC849" s="124"/>
      <c r="AD849" s="123"/>
      <c r="AE849" s="124"/>
      <c r="AF849" s="124"/>
      <c r="AG849" s="124"/>
      <c r="AH849" s="123"/>
      <c r="AI849" s="123"/>
      <c r="AJ849" s="123"/>
      <c r="AK849" s="123"/>
      <c r="AL849" s="123"/>
      <c r="AM849" s="123"/>
      <c r="AN849" s="123"/>
      <c r="AO849" s="125"/>
      <c r="AP849" s="126"/>
      <c r="AQ849" s="125"/>
      <c r="AR849" s="127"/>
      <c r="AS849" s="83"/>
      <c r="AT849" s="83"/>
      <c r="AU849" s="83"/>
      <c r="AV849" s="130"/>
    </row>
    <row r="850" spans="28:48" ht="14">
      <c r="AB850" s="123"/>
      <c r="AC850" s="124"/>
      <c r="AD850" s="123"/>
      <c r="AE850" s="124"/>
      <c r="AF850" s="124"/>
      <c r="AG850" s="124"/>
      <c r="AH850" s="123"/>
      <c r="AI850" s="123"/>
      <c r="AJ850" s="123"/>
      <c r="AK850" s="123"/>
      <c r="AL850" s="123"/>
      <c r="AM850" s="123"/>
      <c r="AN850" s="123"/>
      <c r="AO850" s="125"/>
      <c r="AP850" s="126"/>
      <c r="AQ850" s="125"/>
      <c r="AR850" s="127"/>
      <c r="AS850" s="83"/>
      <c r="AT850" s="83"/>
      <c r="AU850" s="83"/>
      <c r="AV850" s="130"/>
    </row>
    <row r="851" spans="28:48" ht="14">
      <c r="AB851" s="123"/>
      <c r="AC851" s="124"/>
      <c r="AD851" s="123"/>
      <c r="AE851" s="124"/>
      <c r="AF851" s="124"/>
      <c r="AG851" s="124"/>
      <c r="AH851" s="123"/>
      <c r="AI851" s="123"/>
      <c r="AJ851" s="123"/>
      <c r="AK851" s="123"/>
      <c r="AL851" s="123"/>
      <c r="AM851" s="123"/>
      <c r="AN851" s="123"/>
      <c r="AO851" s="125"/>
      <c r="AP851" s="126"/>
      <c r="AQ851" s="125"/>
      <c r="AR851" s="127"/>
      <c r="AS851" s="83"/>
      <c r="AT851" s="83"/>
      <c r="AU851" s="83"/>
      <c r="AV851" s="130"/>
    </row>
    <row r="852" spans="28:48" ht="14">
      <c r="AB852" s="123"/>
      <c r="AC852" s="124"/>
      <c r="AD852" s="123"/>
      <c r="AE852" s="124"/>
      <c r="AF852" s="124"/>
      <c r="AG852" s="124"/>
      <c r="AH852" s="123"/>
      <c r="AI852" s="123"/>
      <c r="AJ852" s="123"/>
      <c r="AK852" s="123"/>
      <c r="AL852" s="123"/>
      <c r="AM852" s="123"/>
      <c r="AN852" s="123"/>
      <c r="AO852" s="125"/>
      <c r="AP852" s="126"/>
      <c r="AQ852" s="125"/>
      <c r="AR852" s="127"/>
      <c r="AS852" s="83"/>
      <c r="AT852" s="83"/>
      <c r="AU852" s="83"/>
      <c r="AV852" s="130"/>
    </row>
    <row r="853" spans="28:48" ht="14">
      <c r="AB853" s="123"/>
      <c r="AC853" s="124"/>
      <c r="AD853" s="123"/>
      <c r="AE853" s="124"/>
      <c r="AF853" s="124"/>
      <c r="AG853" s="124"/>
      <c r="AH853" s="123"/>
      <c r="AI853" s="123"/>
      <c r="AJ853" s="123"/>
      <c r="AK853" s="123"/>
      <c r="AL853" s="123"/>
      <c r="AM853" s="123"/>
      <c r="AN853" s="123"/>
      <c r="AO853" s="125"/>
      <c r="AP853" s="126"/>
      <c r="AQ853" s="125"/>
      <c r="AR853" s="127"/>
      <c r="AS853" s="83"/>
      <c r="AT853" s="83"/>
      <c r="AU853" s="83"/>
      <c r="AV853" s="130"/>
    </row>
    <row r="854" spans="28:48" ht="14">
      <c r="AB854" s="123"/>
      <c r="AC854" s="124"/>
      <c r="AD854" s="123"/>
      <c r="AE854" s="124"/>
      <c r="AF854" s="124"/>
      <c r="AG854" s="124"/>
      <c r="AH854" s="123"/>
      <c r="AI854" s="123"/>
      <c r="AJ854" s="123"/>
      <c r="AK854" s="123"/>
      <c r="AL854" s="123"/>
      <c r="AM854" s="123"/>
      <c r="AN854" s="123"/>
      <c r="AO854" s="125"/>
      <c r="AP854" s="126"/>
      <c r="AQ854" s="125"/>
      <c r="AR854" s="127"/>
      <c r="AS854" s="83"/>
      <c r="AT854" s="83"/>
      <c r="AU854" s="83"/>
      <c r="AV854" s="130"/>
    </row>
    <row r="855" spans="28:48" ht="14">
      <c r="AB855" s="123"/>
      <c r="AC855" s="124"/>
      <c r="AD855" s="123"/>
      <c r="AE855" s="124"/>
      <c r="AF855" s="124"/>
      <c r="AG855" s="124"/>
      <c r="AH855" s="123"/>
      <c r="AI855" s="123"/>
      <c r="AJ855" s="123"/>
      <c r="AK855" s="123"/>
      <c r="AL855" s="123"/>
      <c r="AM855" s="123"/>
      <c r="AN855" s="123"/>
      <c r="AO855" s="125"/>
      <c r="AP855" s="126"/>
      <c r="AQ855" s="125"/>
      <c r="AR855" s="127"/>
      <c r="AS855" s="83"/>
      <c r="AT855" s="83"/>
      <c r="AU855" s="83"/>
      <c r="AV855" s="130"/>
    </row>
    <row r="856" spans="28:48" ht="14">
      <c r="AB856" s="123"/>
      <c r="AC856" s="124"/>
      <c r="AD856" s="123"/>
      <c r="AE856" s="124"/>
      <c r="AF856" s="124"/>
      <c r="AG856" s="124"/>
      <c r="AH856" s="123"/>
      <c r="AI856" s="123"/>
      <c r="AJ856" s="123"/>
      <c r="AK856" s="123"/>
      <c r="AL856" s="123"/>
      <c r="AM856" s="123"/>
      <c r="AN856" s="123"/>
      <c r="AO856" s="125"/>
      <c r="AP856" s="126"/>
      <c r="AQ856" s="125"/>
      <c r="AR856" s="127"/>
      <c r="AS856" s="83"/>
      <c r="AT856" s="83"/>
      <c r="AU856" s="83"/>
      <c r="AV856" s="130"/>
    </row>
    <row r="857" spans="28:48" ht="14">
      <c r="AB857" s="123"/>
      <c r="AC857" s="124"/>
      <c r="AD857" s="123"/>
      <c r="AE857" s="124"/>
      <c r="AF857" s="124"/>
      <c r="AG857" s="124"/>
      <c r="AH857" s="123"/>
      <c r="AI857" s="123"/>
      <c r="AJ857" s="123"/>
      <c r="AK857" s="123"/>
      <c r="AL857" s="123"/>
      <c r="AM857" s="123"/>
      <c r="AN857" s="123"/>
      <c r="AO857" s="125"/>
      <c r="AP857" s="126"/>
      <c r="AQ857" s="125"/>
      <c r="AR857" s="127"/>
      <c r="AS857" s="83"/>
      <c r="AT857" s="83"/>
      <c r="AU857" s="83"/>
      <c r="AV857" s="130"/>
    </row>
    <row r="858" spans="28:48" ht="14">
      <c r="AB858" s="123"/>
      <c r="AC858" s="124"/>
      <c r="AD858" s="123"/>
      <c r="AE858" s="124"/>
      <c r="AF858" s="124"/>
      <c r="AG858" s="124"/>
      <c r="AH858" s="123"/>
      <c r="AI858" s="123"/>
      <c r="AJ858" s="123"/>
      <c r="AK858" s="123"/>
      <c r="AL858" s="123"/>
      <c r="AM858" s="123"/>
      <c r="AN858" s="123"/>
      <c r="AO858" s="125"/>
      <c r="AP858" s="126"/>
      <c r="AQ858" s="125"/>
      <c r="AR858" s="127"/>
      <c r="AS858" s="83"/>
      <c r="AT858" s="83"/>
      <c r="AU858" s="83"/>
      <c r="AV858" s="130"/>
    </row>
    <row r="859" spans="28:48" ht="14">
      <c r="AB859" s="123"/>
      <c r="AC859" s="124"/>
      <c r="AD859" s="123"/>
      <c r="AE859" s="124"/>
      <c r="AF859" s="124"/>
      <c r="AG859" s="124"/>
      <c r="AH859" s="123"/>
      <c r="AI859" s="123"/>
      <c r="AJ859" s="123"/>
      <c r="AK859" s="123"/>
      <c r="AL859" s="123"/>
      <c r="AM859" s="123"/>
      <c r="AN859" s="123"/>
      <c r="AO859" s="125"/>
      <c r="AP859" s="126"/>
      <c r="AQ859" s="125"/>
      <c r="AR859" s="127"/>
      <c r="AS859" s="83"/>
      <c r="AT859" s="83"/>
      <c r="AU859" s="83"/>
      <c r="AV859" s="130"/>
    </row>
    <row r="860" spans="28:48" ht="14">
      <c r="AB860" s="123"/>
      <c r="AC860" s="124"/>
      <c r="AD860" s="123"/>
      <c r="AE860" s="124"/>
      <c r="AF860" s="124"/>
      <c r="AG860" s="124"/>
      <c r="AH860" s="123"/>
      <c r="AI860" s="123"/>
      <c r="AJ860" s="123"/>
      <c r="AK860" s="123"/>
      <c r="AL860" s="123"/>
      <c r="AM860" s="123"/>
      <c r="AN860" s="123"/>
      <c r="AO860" s="125"/>
      <c r="AP860" s="126"/>
      <c r="AQ860" s="125"/>
      <c r="AR860" s="127"/>
      <c r="AS860" s="83"/>
      <c r="AT860" s="83"/>
      <c r="AU860" s="83"/>
      <c r="AV860" s="130"/>
    </row>
    <row r="861" spans="28:48" ht="14">
      <c r="AB861" s="123"/>
      <c r="AC861" s="124"/>
      <c r="AD861" s="123"/>
      <c r="AE861" s="124"/>
      <c r="AF861" s="124"/>
      <c r="AG861" s="124"/>
      <c r="AH861" s="123"/>
      <c r="AI861" s="123"/>
      <c r="AJ861" s="123"/>
      <c r="AK861" s="123"/>
      <c r="AL861" s="123"/>
      <c r="AM861" s="123"/>
      <c r="AN861" s="123"/>
      <c r="AO861" s="125"/>
      <c r="AP861" s="126"/>
      <c r="AQ861" s="125"/>
      <c r="AR861" s="127"/>
      <c r="AS861" s="83"/>
      <c r="AT861" s="83"/>
      <c r="AU861" s="83"/>
      <c r="AV861" s="130"/>
    </row>
    <row r="862" spans="28:48" ht="14">
      <c r="AB862" s="123"/>
      <c r="AC862" s="124"/>
      <c r="AD862" s="123"/>
      <c r="AE862" s="124"/>
      <c r="AF862" s="124"/>
      <c r="AG862" s="124"/>
      <c r="AH862" s="123"/>
      <c r="AI862" s="123"/>
      <c r="AJ862" s="123"/>
      <c r="AK862" s="123"/>
      <c r="AL862" s="123"/>
      <c r="AM862" s="123"/>
      <c r="AN862" s="123"/>
      <c r="AO862" s="125"/>
      <c r="AP862" s="126"/>
      <c r="AQ862" s="125"/>
      <c r="AR862" s="127"/>
      <c r="AS862" s="83"/>
      <c r="AT862" s="83"/>
      <c r="AU862" s="83"/>
      <c r="AV862" s="130"/>
    </row>
    <row r="863" spans="28:48" ht="14">
      <c r="AB863" s="123"/>
      <c r="AC863" s="124"/>
      <c r="AD863" s="123"/>
      <c r="AE863" s="124"/>
      <c r="AF863" s="124"/>
      <c r="AG863" s="124"/>
      <c r="AH863" s="123"/>
      <c r="AI863" s="123"/>
      <c r="AJ863" s="123"/>
      <c r="AK863" s="123"/>
      <c r="AL863" s="123"/>
      <c r="AM863" s="123"/>
      <c r="AN863" s="123"/>
      <c r="AO863" s="125"/>
      <c r="AP863" s="126"/>
      <c r="AQ863" s="125"/>
      <c r="AR863" s="127"/>
      <c r="AS863" s="83"/>
      <c r="AT863" s="83"/>
      <c r="AU863" s="83"/>
      <c r="AV863" s="130"/>
    </row>
    <row r="864" spans="28:48" ht="14">
      <c r="AB864" s="123"/>
      <c r="AC864" s="124"/>
      <c r="AD864" s="123"/>
      <c r="AE864" s="124"/>
      <c r="AF864" s="124"/>
      <c r="AG864" s="124"/>
      <c r="AH864" s="123"/>
      <c r="AI864" s="123"/>
      <c r="AJ864" s="123"/>
      <c r="AK864" s="123"/>
      <c r="AL864" s="123"/>
      <c r="AM864" s="123"/>
      <c r="AN864" s="123"/>
      <c r="AO864" s="125"/>
      <c r="AP864" s="126"/>
      <c r="AQ864" s="125"/>
      <c r="AR864" s="127"/>
      <c r="AS864" s="83"/>
      <c r="AT864" s="83"/>
      <c r="AU864" s="83"/>
      <c r="AV864" s="130"/>
    </row>
    <row r="865" spans="28:48" ht="14">
      <c r="AB865" s="123"/>
      <c r="AC865" s="124"/>
      <c r="AD865" s="123"/>
      <c r="AE865" s="124"/>
      <c r="AF865" s="124"/>
      <c r="AG865" s="124"/>
      <c r="AH865" s="123"/>
      <c r="AI865" s="123"/>
      <c r="AJ865" s="123"/>
      <c r="AK865" s="123"/>
      <c r="AL865" s="123"/>
      <c r="AM865" s="123"/>
      <c r="AN865" s="123"/>
      <c r="AO865" s="125"/>
      <c r="AP865" s="126"/>
      <c r="AQ865" s="125"/>
      <c r="AR865" s="127"/>
      <c r="AS865" s="83"/>
      <c r="AT865" s="83"/>
      <c r="AU865" s="83"/>
      <c r="AV865" s="130"/>
    </row>
    <row r="866" spans="28:48" ht="14">
      <c r="AB866" s="123"/>
      <c r="AC866" s="124"/>
      <c r="AD866" s="123"/>
      <c r="AE866" s="124"/>
      <c r="AF866" s="124"/>
      <c r="AG866" s="124"/>
      <c r="AH866" s="123"/>
      <c r="AI866" s="123"/>
      <c r="AJ866" s="123"/>
      <c r="AK866" s="123"/>
      <c r="AL866" s="123"/>
      <c r="AM866" s="123"/>
      <c r="AN866" s="123"/>
      <c r="AO866" s="125"/>
      <c r="AP866" s="126"/>
      <c r="AQ866" s="125"/>
      <c r="AR866" s="127"/>
      <c r="AS866" s="83"/>
      <c r="AT866" s="83"/>
      <c r="AU866" s="83"/>
      <c r="AV866" s="130"/>
    </row>
    <row r="867" spans="28:48" ht="14">
      <c r="AB867" s="123"/>
      <c r="AC867" s="124"/>
      <c r="AD867" s="123"/>
      <c r="AE867" s="124"/>
      <c r="AF867" s="124"/>
      <c r="AG867" s="124"/>
      <c r="AH867" s="123"/>
      <c r="AI867" s="123"/>
      <c r="AJ867" s="123"/>
      <c r="AK867" s="123"/>
      <c r="AL867" s="123"/>
      <c r="AM867" s="123"/>
      <c r="AN867" s="123"/>
      <c r="AO867" s="125"/>
      <c r="AP867" s="126"/>
      <c r="AQ867" s="125"/>
      <c r="AR867" s="127"/>
      <c r="AS867" s="83"/>
      <c r="AT867" s="83"/>
      <c r="AU867" s="83"/>
      <c r="AV867" s="130"/>
    </row>
    <row r="868" spans="28:48" ht="14">
      <c r="AB868" s="123"/>
      <c r="AC868" s="124"/>
      <c r="AD868" s="123"/>
      <c r="AE868" s="124"/>
      <c r="AF868" s="124"/>
      <c r="AG868" s="124"/>
      <c r="AH868" s="123"/>
      <c r="AI868" s="123"/>
      <c r="AJ868" s="123"/>
      <c r="AK868" s="123"/>
      <c r="AL868" s="123"/>
      <c r="AM868" s="123"/>
      <c r="AN868" s="123"/>
      <c r="AO868" s="125"/>
      <c r="AP868" s="126"/>
      <c r="AQ868" s="125"/>
      <c r="AR868" s="127"/>
      <c r="AS868" s="83"/>
      <c r="AT868" s="83"/>
      <c r="AU868" s="83"/>
      <c r="AV868" s="130"/>
    </row>
    <row r="869" spans="28:48" ht="14">
      <c r="AB869" s="123"/>
      <c r="AC869" s="124"/>
      <c r="AD869" s="123"/>
      <c r="AE869" s="124"/>
      <c r="AF869" s="124"/>
      <c r="AG869" s="124"/>
      <c r="AH869" s="123"/>
      <c r="AI869" s="123"/>
      <c r="AJ869" s="123"/>
      <c r="AK869" s="123"/>
      <c r="AL869" s="123"/>
      <c r="AM869" s="123"/>
      <c r="AN869" s="123"/>
      <c r="AO869" s="125"/>
      <c r="AP869" s="126"/>
      <c r="AQ869" s="125"/>
      <c r="AR869" s="127"/>
      <c r="AS869" s="83"/>
      <c r="AT869" s="83"/>
      <c r="AU869" s="83"/>
      <c r="AV869" s="130"/>
    </row>
    <row r="870" spans="28:48" ht="14">
      <c r="AB870" s="123"/>
      <c r="AC870" s="124"/>
      <c r="AD870" s="123"/>
      <c r="AE870" s="124"/>
      <c r="AF870" s="124"/>
      <c r="AG870" s="124"/>
      <c r="AH870" s="123"/>
      <c r="AI870" s="123"/>
      <c r="AJ870" s="123"/>
      <c r="AK870" s="123"/>
      <c r="AL870" s="123"/>
      <c r="AM870" s="123"/>
      <c r="AN870" s="123"/>
      <c r="AO870" s="125"/>
      <c r="AP870" s="126"/>
      <c r="AQ870" s="125"/>
      <c r="AR870" s="127"/>
      <c r="AS870" s="83"/>
      <c r="AT870" s="83"/>
      <c r="AU870" s="83"/>
      <c r="AV870" s="130"/>
    </row>
    <row r="871" spans="28:48" ht="14">
      <c r="AB871" s="123"/>
      <c r="AC871" s="124"/>
      <c r="AD871" s="123"/>
      <c r="AE871" s="124"/>
      <c r="AF871" s="124"/>
      <c r="AG871" s="124"/>
      <c r="AH871" s="123"/>
      <c r="AI871" s="123"/>
      <c r="AJ871" s="123"/>
      <c r="AK871" s="123"/>
      <c r="AL871" s="123"/>
      <c r="AM871" s="123"/>
      <c r="AN871" s="123"/>
      <c r="AO871" s="125"/>
      <c r="AP871" s="126"/>
      <c r="AQ871" s="125"/>
      <c r="AR871" s="127"/>
      <c r="AS871" s="83"/>
      <c r="AT871" s="83"/>
      <c r="AU871" s="83"/>
      <c r="AV871" s="130"/>
    </row>
    <row r="872" spans="28:48" ht="14">
      <c r="AB872" s="123"/>
      <c r="AC872" s="124"/>
      <c r="AD872" s="123"/>
      <c r="AE872" s="124"/>
      <c r="AF872" s="124"/>
      <c r="AG872" s="124"/>
      <c r="AH872" s="123"/>
      <c r="AI872" s="123"/>
      <c r="AJ872" s="123"/>
      <c r="AK872" s="123"/>
      <c r="AL872" s="123"/>
      <c r="AM872" s="123"/>
      <c r="AN872" s="123"/>
      <c r="AO872" s="125"/>
      <c r="AP872" s="126"/>
      <c r="AQ872" s="125"/>
      <c r="AR872" s="127"/>
      <c r="AS872" s="83"/>
      <c r="AT872" s="83"/>
      <c r="AU872" s="83"/>
      <c r="AV872" s="130"/>
    </row>
    <row r="873" spans="28:48" ht="14">
      <c r="AB873" s="123"/>
      <c r="AC873" s="124"/>
      <c r="AD873" s="123"/>
      <c r="AE873" s="124"/>
      <c r="AF873" s="124"/>
      <c r="AG873" s="124"/>
      <c r="AH873" s="123"/>
      <c r="AI873" s="123"/>
      <c r="AJ873" s="123"/>
      <c r="AK873" s="123"/>
      <c r="AL873" s="123"/>
      <c r="AM873" s="123"/>
      <c r="AN873" s="123"/>
      <c r="AO873" s="125"/>
      <c r="AP873" s="126"/>
      <c r="AQ873" s="125"/>
      <c r="AR873" s="127"/>
      <c r="AS873" s="83"/>
      <c r="AT873" s="83"/>
      <c r="AU873" s="83"/>
      <c r="AV873" s="130"/>
    </row>
    <row r="874" spans="28:48" ht="14">
      <c r="AB874" s="123"/>
      <c r="AC874" s="124"/>
      <c r="AD874" s="123"/>
      <c r="AE874" s="124"/>
      <c r="AF874" s="124"/>
      <c r="AG874" s="124"/>
      <c r="AH874" s="123"/>
      <c r="AI874" s="123"/>
      <c r="AJ874" s="123"/>
      <c r="AK874" s="123"/>
      <c r="AL874" s="123"/>
      <c r="AM874" s="123"/>
      <c r="AN874" s="123"/>
      <c r="AO874" s="125"/>
      <c r="AP874" s="126"/>
      <c r="AQ874" s="125"/>
      <c r="AR874" s="127"/>
      <c r="AS874" s="83"/>
      <c r="AT874" s="83"/>
      <c r="AU874" s="83"/>
      <c r="AV874" s="130"/>
    </row>
    <row r="875" spans="28:48" ht="14">
      <c r="AB875" s="123"/>
      <c r="AC875" s="124"/>
      <c r="AD875" s="123"/>
      <c r="AE875" s="124"/>
      <c r="AF875" s="124"/>
      <c r="AG875" s="124"/>
      <c r="AH875" s="123"/>
      <c r="AI875" s="123"/>
      <c r="AJ875" s="123"/>
      <c r="AK875" s="123"/>
      <c r="AL875" s="123"/>
      <c r="AM875" s="123"/>
      <c r="AN875" s="123"/>
      <c r="AO875" s="125"/>
      <c r="AP875" s="126"/>
      <c r="AQ875" s="125"/>
      <c r="AR875" s="127"/>
      <c r="AS875" s="83"/>
      <c r="AT875" s="83"/>
      <c r="AU875" s="83"/>
      <c r="AV875" s="130"/>
    </row>
    <row r="876" spans="28:48" ht="14">
      <c r="AB876" s="123"/>
      <c r="AC876" s="124"/>
      <c r="AD876" s="123"/>
      <c r="AE876" s="124"/>
      <c r="AF876" s="124"/>
      <c r="AG876" s="124"/>
      <c r="AH876" s="123"/>
      <c r="AI876" s="123"/>
      <c r="AJ876" s="123"/>
      <c r="AK876" s="123"/>
      <c r="AL876" s="123"/>
      <c r="AM876" s="123"/>
      <c r="AN876" s="123"/>
      <c r="AO876" s="125"/>
      <c r="AP876" s="126"/>
      <c r="AQ876" s="125"/>
      <c r="AR876" s="127"/>
      <c r="AS876" s="83"/>
      <c r="AT876" s="83"/>
      <c r="AU876" s="83"/>
      <c r="AV876" s="130"/>
    </row>
    <row r="877" spans="28:48" ht="14">
      <c r="AB877" s="123"/>
      <c r="AC877" s="124"/>
      <c r="AD877" s="123"/>
      <c r="AE877" s="124"/>
      <c r="AF877" s="124"/>
      <c r="AG877" s="124"/>
      <c r="AH877" s="123"/>
      <c r="AI877" s="123"/>
      <c r="AJ877" s="123"/>
      <c r="AK877" s="123"/>
      <c r="AL877" s="123"/>
      <c r="AM877" s="123"/>
      <c r="AN877" s="123"/>
      <c r="AO877" s="125"/>
      <c r="AP877" s="126"/>
      <c r="AQ877" s="125"/>
      <c r="AR877" s="127"/>
      <c r="AS877" s="83"/>
      <c r="AT877" s="83"/>
      <c r="AU877" s="83"/>
      <c r="AV877" s="130"/>
    </row>
    <row r="878" spans="28:48" ht="14">
      <c r="AB878" s="123"/>
      <c r="AC878" s="124"/>
      <c r="AD878" s="123"/>
      <c r="AE878" s="124"/>
      <c r="AF878" s="124"/>
      <c r="AG878" s="124"/>
      <c r="AH878" s="123"/>
      <c r="AI878" s="123"/>
      <c r="AJ878" s="123"/>
      <c r="AK878" s="123"/>
      <c r="AL878" s="123"/>
      <c r="AM878" s="123"/>
      <c r="AN878" s="123"/>
      <c r="AO878" s="125"/>
      <c r="AP878" s="126"/>
      <c r="AQ878" s="125"/>
      <c r="AR878" s="127"/>
      <c r="AS878" s="83"/>
      <c r="AT878" s="83"/>
      <c r="AU878" s="83"/>
      <c r="AV878" s="130"/>
    </row>
    <row r="879" spans="28:48" ht="14">
      <c r="AB879" s="123"/>
      <c r="AC879" s="124"/>
      <c r="AD879" s="123"/>
      <c r="AE879" s="124"/>
      <c r="AF879" s="124"/>
      <c r="AG879" s="124"/>
      <c r="AH879" s="123"/>
      <c r="AI879" s="123"/>
      <c r="AJ879" s="123"/>
      <c r="AK879" s="123"/>
      <c r="AL879" s="123"/>
      <c r="AM879" s="123"/>
      <c r="AN879" s="123"/>
      <c r="AO879" s="125"/>
      <c r="AP879" s="126"/>
      <c r="AQ879" s="125"/>
      <c r="AR879" s="127"/>
      <c r="AS879" s="83"/>
      <c r="AT879" s="83"/>
      <c r="AU879" s="83"/>
      <c r="AV879" s="130"/>
    </row>
    <row r="880" spans="28:48" ht="14">
      <c r="AB880" s="123"/>
      <c r="AC880" s="124"/>
      <c r="AD880" s="123"/>
      <c r="AE880" s="124"/>
      <c r="AF880" s="124"/>
      <c r="AG880" s="124"/>
      <c r="AH880" s="123"/>
      <c r="AI880" s="123"/>
      <c r="AJ880" s="123"/>
      <c r="AK880" s="123"/>
      <c r="AL880" s="123"/>
      <c r="AM880" s="123"/>
      <c r="AN880" s="123"/>
      <c r="AO880" s="125"/>
      <c r="AP880" s="126"/>
      <c r="AQ880" s="125"/>
      <c r="AR880" s="127"/>
      <c r="AS880" s="83"/>
      <c r="AT880" s="83"/>
      <c r="AU880" s="83"/>
      <c r="AV880" s="130"/>
    </row>
    <row r="881" spans="28:48" ht="14">
      <c r="AB881" s="123"/>
      <c r="AC881" s="124"/>
      <c r="AD881" s="123"/>
      <c r="AE881" s="124"/>
      <c r="AF881" s="124"/>
      <c r="AG881" s="124"/>
      <c r="AH881" s="123"/>
      <c r="AI881" s="123"/>
      <c r="AJ881" s="123"/>
      <c r="AK881" s="123"/>
      <c r="AL881" s="123"/>
      <c r="AM881" s="123"/>
      <c r="AN881" s="123"/>
      <c r="AO881" s="125"/>
      <c r="AP881" s="126"/>
      <c r="AQ881" s="125"/>
      <c r="AR881" s="127"/>
      <c r="AS881" s="83"/>
      <c r="AT881" s="83"/>
      <c r="AU881" s="83"/>
      <c r="AV881" s="130"/>
    </row>
    <row r="882" spans="28:48" ht="14">
      <c r="AB882" s="123"/>
      <c r="AC882" s="124"/>
      <c r="AD882" s="123"/>
      <c r="AE882" s="124"/>
      <c r="AF882" s="124"/>
      <c r="AG882" s="124"/>
      <c r="AH882" s="123"/>
      <c r="AI882" s="123"/>
      <c r="AJ882" s="123"/>
      <c r="AK882" s="123"/>
      <c r="AL882" s="123"/>
      <c r="AM882" s="123"/>
      <c r="AN882" s="123"/>
      <c r="AO882" s="125"/>
      <c r="AP882" s="126"/>
      <c r="AQ882" s="125"/>
      <c r="AR882" s="127"/>
      <c r="AS882" s="83"/>
      <c r="AT882" s="83"/>
      <c r="AU882" s="83"/>
      <c r="AV882" s="130"/>
    </row>
    <row r="883" spans="28:48" ht="14">
      <c r="AB883" s="123"/>
      <c r="AC883" s="124"/>
      <c r="AD883" s="123"/>
      <c r="AE883" s="124"/>
      <c r="AF883" s="124"/>
      <c r="AG883" s="124"/>
      <c r="AH883" s="123"/>
      <c r="AI883" s="123"/>
      <c r="AJ883" s="123"/>
      <c r="AK883" s="123"/>
      <c r="AL883" s="123"/>
      <c r="AM883" s="123"/>
      <c r="AN883" s="123"/>
      <c r="AO883" s="125"/>
      <c r="AP883" s="126"/>
      <c r="AQ883" s="125"/>
      <c r="AR883" s="127"/>
      <c r="AS883" s="83"/>
      <c r="AT883" s="83"/>
      <c r="AU883" s="83"/>
      <c r="AV883" s="130"/>
    </row>
    <row r="884" spans="28:48" ht="14">
      <c r="AB884" s="123"/>
      <c r="AC884" s="124"/>
      <c r="AD884" s="123"/>
      <c r="AE884" s="124"/>
      <c r="AF884" s="124"/>
      <c r="AG884" s="124"/>
      <c r="AH884" s="123"/>
      <c r="AI884" s="123"/>
      <c r="AJ884" s="123"/>
      <c r="AK884" s="123"/>
      <c r="AL884" s="123"/>
      <c r="AM884" s="123"/>
      <c r="AN884" s="123"/>
      <c r="AO884" s="125"/>
      <c r="AP884" s="126"/>
      <c r="AQ884" s="125"/>
      <c r="AR884" s="127"/>
      <c r="AS884" s="83"/>
      <c r="AT884" s="83"/>
      <c r="AU884" s="83"/>
      <c r="AV884" s="130"/>
    </row>
    <row r="885" spans="28:48" ht="14">
      <c r="AB885" s="123"/>
      <c r="AC885" s="124"/>
      <c r="AD885" s="123"/>
      <c r="AE885" s="124"/>
      <c r="AF885" s="124"/>
      <c r="AG885" s="124"/>
      <c r="AH885" s="123"/>
      <c r="AI885" s="123"/>
      <c r="AJ885" s="123"/>
      <c r="AK885" s="123"/>
      <c r="AL885" s="123"/>
      <c r="AM885" s="123"/>
      <c r="AN885" s="123"/>
      <c r="AO885" s="125"/>
      <c r="AP885" s="126"/>
      <c r="AQ885" s="125"/>
      <c r="AR885" s="127"/>
      <c r="AS885" s="83"/>
      <c r="AT885" s="83"/>
      <c r="AU885" s="83"/>
      <c r="AV885" s="130"/>
    </row>
    <row r="886" spans="28:48" ht="14">
      <c r="AB886" s="123"/>
      <c r="AC886" s="124"/>
      <c r="AD886" s="123"/>
      <c r="AE886" s="124"/>
      <c r="AF886" s="124"/>
      <c r="AG886" s="124"/>
      <c r="AH886" s="123"/>
      <c r="AI886" s="123"/>
      <c r="AJ886" s="123"/>
      <c r="AK886" s="123"/>
      <c r="AL886" s="123"/>
      <c r="AM886" s="123"/>
      <c r="AN886" s="123"/>
      <c r="AO886" s="125"/>
      <c r="AP886" s="126"/>
      <c r="AQ886" s="125"/>
      <c r="AR886" s="127"/>
      <c r="AS886" s="83"/>
      <c r="AT886" s="83"/>
      <c r="AU886" s="83"/>
      <c r="AV886" s="130"/>
    </row>
    <row r="887" spans="28:48" ht="14">
      <c r="AB887" s="123"/>
      <c r="AC887" s="124"/>
      <c r="AD887" s="123"/>
      <c r="AE887" s="124"/>
      <c r="AF887" s="124"/>
      <c r="AG887" s="124"/>
      <c r="AH887" s="123"/>
      <c r="AI887" s="123"/>
      <c r="AJ887" s="123"/>
      <c r="AK887" s="123"/>
      <c r="AL887" s="123"/>
      <c r="AM887" s="123"/>
      <c r="AN887" s="123"/>
      <c r="AO887" s="125"/>
      <c r="AP887" s="126"/>
      <c r="AQ887" s="125"/>
      <c r="AR887" s="127"/>
      <c r="AS887" s="83"/>
      <c r="AT887" s="83"/>
      <c r="AU887" s="83"/>
      <c r="AV887" s="130"/>
    </row>
    <row r="888" spans="28:48" ht="14">
      <c r="AB888" s="123"/>
      <c r="AC888" s="124"/>
      <c r="AD888" s="123"/>
      <c r="AE888" s="124"/>
      <c r="AF888" s="124"/>
      <c r="AG888" s="124"/>
      <c r="AH888" s="123"/>
      <c r="AI888" s="123"/>
      <c r="AJ888" s="123"/>
      <c r="AK888" s="123"/>
      <c r="AL888" s="123"/>
      <c r="AM888" s="123"/>
      <c r="AN888" s="123"/>
      <c r="AO888" s="125"/>
      <c r="AP888" s="126"/>
      <c r="AQ888" s="125"/>
      <c r="AR888" s="127"/>
      <c r="AS888" s="83"/>
      <c r="AT888" s="83"/>
      <c r="AU888" s="83"/>
      <c r="AV888" s="130"/>
    </row>
    <row r="889" spans="28:48" ht="14">
      <c r="AB889" s="123"/>
      <c r="AC889" s="124"/>
      <c r="AD889" s="123"/>
      <c r="AE889" s="124"/>
      <c r="AF889" s="124"/>
      <c r="AG889" s="124"/>
      <c r="AH889" s="123"/>
      <c r="AI889" s="123"/>
      <c r="AJ889" s="123"/>
      <c r="AK889" s="123"/>
      <c r="AL889" s="123"/>
      <c r="AM889" s="123"/>
      <c r="AN889" s="123"/>
      <c r="AO889" s="125"/>
      <c r="AP889" s="126"/>
      <c r="AQ889" s="125"/>
      <c r="AR889" s="127"/>
      <c r="AS889" s="83"/>
      <c r="AT889" s="83"/>
      <c r="AU889" s="83"/>
      <c r="AV889" s="130"/>
    </row>
    <row r="890" spans="28:48" ht="14">
      <c r="AB890" s="123"/>
      <c r="AC890" s="124"/>
      <c r="AD890" s="123"/>
      <c r="AE890" s="124"/>
      <c r="AF890" s="124"/>
      <c r="AG890" s="124"/>
      <c r="AH890" s="123"/>
      <c r="AI890" s="123"/>
      <c r="AJ890" s="123"/>
      <c r="AK890" s="123"/>
      <c r="AL890" s="123"/>
      <c r="AM890" s="123"/>
      <c r="AN890" s="123"/>
      <c r="AO890" s="125"/>
      <c r="AP890" s="126"/>
      <c r="AQ890" s="125"/>
      <c r="AR890" s="127"/>
      <c r="AS890" s="83"/>
      <c r="AT890" s="83"/>
      <c r="AU890" s="83"/>
      <c r="AV890" s="130"/>
    </row>
    <row r="891" spans="28:48" ht="14">
      <c r="AB891" s="123"/>
      <c r="AC891" s="124"/>
      <c r="AD891" s="123"/>
      <c r="AE891" s="124"/>
      <c r="AF891" s="124"/>
      <c r="AG891" s="124"/>
      <c r="AH891" s="123"/>
      <c r="AI891" s="123"/>
      <c r="AJ891" s="123"/>
      <c r="AK891" s="123"/>
      <c r="AL891" s="123"/>
      <c r="AM891" s="123"/>
      <c r="AN891" s="123"/>
      <c r="AO891" s="125"/>
      <c r="AP891" s="126"/>
      <c r="AQ891" s="125"/>
      <c r="AR891" s="127"/>
      <c r="AS891" s="83"/>
      <c r="AT891" s="83"/>
      <c r="AU891" s="83"/>
      <c r="AV891" s="130"/>
    </row>
    <row r="892" spans="28:48" ht="14">
      <c r="AB892" s="123"/>
      <c r="AC892" s="124"/>
      <c r="AD892" s="123"/>
      <c r="AE892" s="124"/>
      <c r="AF892" s="124"/>
      <c r="AG892" s="124"/>
      <c r="AH892" s="123"/>
      <c r="AI892" s="123"/>
      <c r="AJ892" s="123"/>
      <c r="AK892" s="123"/>
      <c r="AL892" s="123"/>
      <c r="AM892" s="123"/>
      <c r="AN892" s="123"/>
      <c r="AO892" s="125"/>
      <c r="AP892" s="126"/>
      <c r="AQ892" s="125"/>
      <c r="AR892" s="127"/>
      <c r="AS892" s="83"/>
      <c r="AT892" s="83"/>
      <c r="AU892" s="83"/>
      <c r="AV892" s="130"/>
    </row>
    <row r="893" spans="28:48" ht="14">
      <c r="AB893" s="123"/>
      <c r="AC893" s="124"/>
      <c r="AD893" s="123"/>
      <c r="AE893" s="124"/>
      <c r="AF893" s="124"/>
      <c r="AG893" s="124"/>
      <c r="AH893" s="123"/>
      <c r="AI893" s="123"/>
      <c r="AJ893" s="123"/>
      <c r="AK893" s="123"/>
      <c r="AL893" s="123"/>
      <c r="AM893" s="123"/>
      <c r="AN893" s="123"/>
      <c r="AO893" s="125"/>
      <c r="AP893" s="126"/>
      <c r="AQ893" s="125"/>
      <c r="AR893" s="127"/>
      <c r="AS893" s="83"/>
      <c r="AT893" s="83"/>
      <c r="AU893" s="83"/>
      <c r="AV893" s="130"/>
    </row>
    <row r="894" spans="28:48" ht="14">
      <c r="AB894" s="123"/>
      <c r="AC894" s="124"/>
      <c r="AD894" s="123"/>
      <c r="AE894" s="124"/>
      <c r="AF894" s="124"/>
      <c r="AG894" s="124"/>
      <c r="AH894" s="123"/>
      <c r="AI894" s="123"/>
      <c r="AJ894" s="123"/>
      <c r="AK894" s="123"/>
      <c r="AL894" s="123"/>
      <c r="AM894" s="123"/>
      <c r="AN894" s="123"/>
      <c r="AO894" s="125"/>
      <c r="AP894" s="126"/>
      <c r="AQ894" s="125"/>
      <c r="AR894" s="127"/>
      <c r="AS894" s="83"/>
      <c r="AT894" s="83"/>
      <c r="AU894" s="83"/>
      <c r="AV894" s="130"/>
    </row>
    <row r="895" spans="28:48" ht="14">
      <c r="AB895" s="123"/>
      <c r="AC895" s="124"/>
      <c r="AD895" s="123"/>
      <c r="AE895" s="124"/>
      <c r="AF895" s="124"/>
      <c r="AG895" s="124"/>
      <c r="AH895" s="123"/>
      <c r="AI895" s="123"/>
      <c r="AJ895" s="123"/>
      <c r="AK895" s="123"/>
      <c r="AL895" s="123"/>
      <c r="AM895" s="123"/>
      <c r="AN895" s="123"/>
      <c r="AO895" s="125"/>
      <c r="AP895" s="126"/>
      <c r="AQ895" s="125"/>
      <c r="AR895" s="127"/>
      <c r="AS895" s="83"/>
      <c r="AT895" s="83"/>
      <c r="AU895" s="83"/>
      <c r="AV895" s="130"/>
    </row>
    <row r="896" spans="28:48" ht="14">
      <c r="AB896" s="123"/>
      <c r="AC896" s="124"/>
      <c r="AD896" s="123"/>
      <c r="AE896" s="124"/>
      <c r="AF896" s="124"/>
      <c r="AG896" s="124"/>
      <c r="AH896" s="123"/>
      <c r="AI896" s="123"/>
      <c r="AJ896" s="123"/>
      <c r="AK896" s="123"/>
      <c r="AL896" s="123"/>
      <c r="AM896" s="123"/>
      <c r="AN896" s="123"/>
      <c r="AO896" s="125"/>
      <c r="AP896" s="126"/>
      <c r="AQ896" s="125"/>
      <c r="AR896" s="127"/>
      <c r="AS896" s="83"/>
      <c r="AT896" s="83"/>
      <c r="AU896" s="83"/>
      <c r="AV896" s="130"/>
    </row>
    <row r="897" spans="28:48" ht="14">
      <c r="AB897" s="123"/>
      <c r="AC897" s="124"/>
      <c r="AD897" s="123"/>
      <c r="AE897" s="124"/>
      <c r="AF897" s="124"/>
      <c r="AG897" s="124"/>
      <c r="AH897" s="123"/>
      <c r="AI897" s="123"/>
      <c r="AJ897" s="123"/>
      <c r="AK897" s="123"/>
      <c r="AL897" s="123"/>
      <c r="AM897" s="123"/>
      <c r="AN897" s="123"/>
      <c r="AO897" s="125"/>
      <c r="AP897" s="126"/>
      <c r="AQ897" s="125"/>
      <c r="AR897" s="127"/>
      <c r="AS897" s="83"/>
      <c r="AT897" s="83"/>
      <c r="AU897" s="83"/>
      <c r="AV897" s="130"/>
    </row>
    <row r="898" spans="28:48" ht="14">
      <c r="AB898" s="123"/>
      <c r="AC898" s="124"/>
      <c r="AD898" s="123"/>
      <c r="AE898" s="124"/>
      <c r="AF898" s="124"/>
      <c r="AG898" s="124"/>
      <c r="AH898" s="123"/>
      <c r="AI898" s="123"/>
      <c r="AJ898" s="123"/>
      <c r="AK898" s="123"/>
      <c r="AL898" s="123"/>
      <c r="AM898" s="123"/>
      <c r="AN898" s="123"/>
      <c r="AO898" s="125"/>
      <c r="AP898" s="126"/>
      <c r="AQ898" s="125"/>
      <c r="AR898" s="127"/>
      <c r="AS898" s="83"/>
      <c r="AT898" s="83"/>
      <c r="AU898" s="83"/>
      <c r="AV898" s="130"/>
    </row>
    <row r="899" spans="28:48" ht="14">
      <c r="AB899" s="123"/>
      <c r="AC899" s="124"/>
      <c r="AD899" s="123"/>
      <c r="AE899" s="124"/>
      <c r="AF899" s="124"/>
      <c r="AG899" s="124"/>
      <c r="AH899" s="123"/>
      <c r="AI899" s="123"/>
      <c r="AJ899" s="123"/>
      <c r="AK899" s="123"/>
      <c r="AL899" s="123"/>
      <c r="AM899" s="123"/>
      <c r="AN899" s="123"/>
      <c r="AO899" s="125"/>
      <c r="AP899" s="126"/>
      <c r="AQ899" s="125"/>
      <c r="AR899" s="127"/>
      <c r="AS899" s="83"/>
      <c r="AT899" s="83"/>
      <c r="AU899" s="83"/>
      <c r="AV899" s="130"/>
    </row>
    <row r="900" spans="28:48" ht="14">
      <c r="AB900" s="123"/>
      <c r="AC900" s="124"/>
      <c r="AD900" s="123"/>
      <c r="AE900" s="124"/>
      <c r="AF900" s="124"/>
      <c r="AG900" s="124"/>
      <c r="AH900" s="123"/>
      <c r="AI900" s="123"/>
      <c r="AJ900" s="123"/>
      <c r="AK900" s="123"/>
      <c r="AL900" s="123"/>
      <c r="AM900" s="123"/>
      <c r="AN900" s="123"/>
      <c r="AO900" s="125"/>
      <c r="AP900" s="126"/>
      <c r="AQ900" s="125"/>
      <c r="AR900" s="127"/>
      <c r="AS900" s="83"/>
      <c r="AT900" s="83"/>
      <c r="AU900" s="83"/>
      <c r="AV900" s="130"/>
    </row>
    <row r="901" spans="28:48" ht="14">
      <c r="AB901" s="123"/>
      <c r="AC901" s="124"/>
      <c r="AD901" s="123"/>
      <c r="AE901" s="124"/>
      <c r="AF901" s="124"/>
      <c r="AG901" s="124"/>
      <c r="AH901" s="123"/>
      <c r="AI901" s="123"/>
      <c r="AJ901" s="123"/>
      <c r="AK901" s="123"/>
      <c r="AL901" s="123"/>
      <c r="AM901" s="123"/>
      <c r="AN901" s="123"/>
      <c r="AO901" s="125"/>
      <c r="AP901" s="126"/>
      <c r="AQ901" s="125"/>
      <c r="AR901" s="127"/>
      <c r="AS901" s="83"/>
      <c r="AT901" s="83"/>
      <c r="AU901" s="83"/>
      <c r="AV901" s="130"/>
    </row>
    <row r="902" spans="28:48" ht="14">
      <c r="AB902" s="123"/>
      <c r="AC902" s="124"/>
      <c r="AD902" s="123"/>
      <c r="AE902" s="124"/>
      <c r="AF902" s="124"/>
      <c r="AG902" s="124"/>
      <c r="AH902" s="123"/>
      <c r="AI902" s="123"/>
      <c r="AJ902" s="123"/>
      <c r="AK902" s="123"/>
      <c r="AL902" s="123"/>
      <c r="AM902" s="123"/>
      <c r="AN902" s="123"/>
      <c r="AO902" s="125"/>
      <c r="AP902" s="126"/>
      <c r="AQ902" s="125"/>
      <c r="AR902" s="127"/>
      <c r="AS902" s="83"/>
      <c r="AT902" s="83"/>
      <c r="AU902" s="83"/>
      <c r="AV902" s="130"/>
    </row>
    <row r="903" spans="28:48" ht="14">
      <c r="AB903" s="123"/>
      <c r="AC903" s="124"/>
      <c r="AD903" s="123"/>
      <c r="AE903" s="124"/>
      <c r="AF903" s="124"/>
      <c r="AG903" s="124"/>
      <c r="AH903" s="123"/>
      <c r="AI903" s="123"/>
      <c r="AJ903" s="123"/>
      <c r="AK903" s="123"/>
      <c r="AL903" s="123"/>
      <c r="AM903" s="123"/>
      <c r="AN903" s="123"/>
      <c r="AO903" s="125"/>
      <c r="AP903" s="126"/>
      <c r="AQ903" s="125"/>
      <c r="AR903" s="127"/>
      <c r="AS903" s="83"/>
      <c r="AT903" s="83"/>
      <c r="AU903" s="83"/>
      <c r="AV903" s="130"/>
    </row>
    <row r="904" spans="28:48" ht="14">
      <c r="AB904" s="123"/>
      <c r="AC904" s="124"/>
      <c r="AD904" s="123"/>
      <c r="AE904" s="124"/>
      <c r="AF904" s="124"/>
      <c r="AG904" s="124"/>
      <c r="AH904" s="123"/>
      <c r="AI904" s="123"/>
      <c r="AJ904" s="123"/>
      <c r="AK904" s="123"/>
      <c r="AL904" s="123"/>
      <c r="AM904" s="123"/>
      <c r="AN904" s="123"/>
      <c r="AO904" s="125"/>
      <c r="AP904" s="126"/>
      <c r="AQ904" s="125"/>
      <c r="AR904" s="127"/>
      <c r="AS904" s="83"/>
      <c r="AT904" s="83"/>
      <c r="AU904" s="83"/>
      <c r="AV904" s="130"/>
    </row>
    <row r="905" spans="28:48" ht="14">
      <c r="AB905" s="123"/>
      <c r="AC905" s="124"/>
      <c r="AD905" s="123"/>
      <c r="AE905" s="124"/>
      <c r="AF905" s="124"/>
      <c r="AG905" s="124"/>
      <c r="AH905" s="123"/>
      <c r="AI905" s="123"/>
      <c r="AJ905" s="123"/>
      <c r="AK905" s="123"/>
      <c r="AL905" s="123"/>
      <c r="AM905" s="123"/>
      <c r="AN905" s="123"/>
      <c r="AO905" s="125"/>
      <c r="AP905" s="126"/>
      <c r="AQ905" s="125"/>
      <c r="AR905" s="127"/>
      <c r="AS905" s="83"/>
      <c r="AT905" s="83"/>
      <c r="AU905" s="83"/>
      <c r="AV905" s="130"/>
    </row>
    <row r="906" spans="28:48" ht="14">
      <c r="AB906" s="123"/>
      <c r="AC906" s="124"/>
      <c r="AD906" s="123"/>
      <c r="AE906" s="124"/>
      <c r="AF906" s="124"/>
      <c r="AG906" s="124"/>
      <c r="AH906" s="123"/>
      <c r="AI906" s="123"/>
      <c r="AJ906" s="123"/>
      <c r="AK906" s="123"/>
      <c r="AL906" s="123"/>
      <c r="AM906" s="123"/>
      <c r="AN906" s="123"/>
      <c r="AO906" s="125"/>
      <c r="AP906" s="126"/>
      <c r="AQ906" s="125"/>
      <c r="AR906" s="127"/>
      <c r="AS906" s="83"/>
      <c r="AT906" s="83"/>
      <c r="AU906" s="83"/>
      <c r="AV906" s="130"/>
    </row>
    <row r="907" spans="28:48" ht="14">
      <c r="AB907" s="123"/>
      <c r="AC907" s="124"/>
      <c r="AD907" s="123"/>
      <c r="AE907" s="124"/>
      <c r="AF907" s="124"/>
      <c r="AG907" s="124"/>
      <c r="AH907" s="123"/>
      <c r="AI907" s="123"/>
      <c r="AJ907" s="123"/>
      <c r="AK907" s="123"/>
      <c r="AL907" s="123"/>
      <c r="AM907" s="123"/>
      <c r="AN907" s="123"/>
      <c r="AO907" s="125"/>
      <c r="AP907" s="126"/>
      <c r="AQ907" s="125"/>
      <c r="AR907" s="127"/>
      <c r="AS907" s="83"/>
      <c r="AT907" s="83"/>
      <c r="AU907" s="83"/>
      <c r="AV907" s="130"/>
    </row>
    <row r="908" spans="28:48" ht="14">
      <c r="AB908" s="123"/>
      <c r="AC908" s="124"/>
      <c r="AD908" s="123"/>
      <c r="AE908" s="124"/>
      <c r="AF908" s="124"/>
      <c r="AG908" s="124"/>
      <c r="AH908" s="123"/>
      <c r="AI908" s="123"/>
      <c r="AJ908" s="123"/>
      <c r="AK908" s="123"/>
      <c r="AL908" s="123"/>
      <c r="AM908" s="123"/>
      <c r="AN908" s="123"/>
      <c r="AO908" s="125"/>
      <c r="AP908" s="126"/>
      <c r="AQ908" s="125"/>
      <c r="AR908" s="127"/>
      <c r="AS908" s="83"/>
      <c r="AT908" s="83"/>
      <c r="AU908" s="83"/>
      <c r="AV908" s="130"/>
    </row>
    <row r="909" spans="28:48" ht="14">
      <c r="AB909" s="123"/>
      <c r="AC909" s="124"/>
      <c r="AD909" s="123"/>
      <c r="AE909" s="124"/>
      <c r="AF909" s="124"/>
      <c r="AG909" s="124"/>
      <c r="AH909" s="123"/>
      <c r="AI909" s="123"/>
      <c r="AJ909" s="123"/>
      <c r="AK909" s="123"/>
      <c r="AL909" s="123"/>
      <c r="AM909" s="123"/>
      <c r="AN909" s="123"/>
      <c r="AO909" s="125"/>
      <c r="AP909" s="126"/>
      <c r="AQ909" s="125"/>
      <c r="AR909" s="127"/>
      <c r="AS909" s="83"/>
      <c r="AT909" s="83"/>
      <c r="AU909" s="83"/>
      <c r="AV909" s="130"/>
    </row>
    <row r="910" spans="28:48" ht="14">
      <c r="AB910" s="123"/>
      <c r="AC910" s="124"/>
      <c r="AD910" s="123"/>
      <c r="AE910" s="124"/>
      <c r="AF910" s="124"/>
      <c r="AG910" s="124"/>
      <c r="AH910" s="123"/>
      <c r="AI910" s="123"/>
      <c r="AJ910" s="123"/>
      <c r="AK910" s="123"/>
      <c r="AL910" s="123"/>
      <c r="AM910" s="123"/>
      <c r="AN910" s="123"/>
      <c r="AO910" s="125"/>
      <c r="AP910" s="126"/>
      <c r="AQ910" s="125"/>
      <c r="AR910" s="127"/>
      <c r="AS910" s="83"/>
      <c r="AT910" s="83"/>
      <c r="AU910" s="83"/>
      <c r="AV910" s="130"/>
    </row>
    <row r="911" spans="28:48" ht="14">
      <c r="AB911" s="123"/>
      <c r="AC911" s="124"/>
      <c r="AD911" s="123"/>
      <c r="AE911" s="124"/>
      <c r="AF911" s="124"/>
      <c r="AG911" s="124"/>
      <c r="AH911" s="123"/>
      <c r="AI911" s="123"/>
      <c r="AJ911" s="123"/>
      <c r="AK911" s="123"/>
      <c r="AL911" s="123"/>
      <c r="AM911" s="123"/>
      <c r="AN911" s="123"/>
      <c r="AO911" s="125"/>
      <c r="AP911" s="126"/>
      <c r="AQ911" s="125"/>
      <c r="AR911" s="127"/>
      <c r="AS911" s="83"/>
      <c r="AT911" s="83"/>
      <c r="AU911" s="83"/>
      <c r="AV911" s="130"/>
    </row>
    <row r="912" spans="28:48" ht="14">
      <c r="AB912" s="123"/>
      <c r="AC912" s="124"/>
      <c r="AD912" s="123"/>
      <c r="AE912" s="124"/>
      <c r="AF912" s="124"/>
      <c r="AG912" s="124"/>
      <c r="AH912" s="123"/>
      <c r="AI912" s="123"/>
      <c r="AJ912" s="123"/>
      <c r="AK912" s="123"/>
      <c r="AL912" s="123"/>
      <c r="AM912" s="123"/>
      <c r="AN912" s="123"/>
      <c r="AO912" s="125"/>
      <c r="AP912" s="126"/>
      <c r="AQ912" s="125"/>
      <c r="AR912" s="127"/>
      <c r="AS912" s="83"/>
      <c r="AT912" s="83"/>
      <c r="AU912" s="83"/>
      <c r="AV912" s="130"/>
    </row>
    <row r="913" spans="28:48" ht="14">
      <c r="AB913" s="123"/>
      <c r="AC913" s="124"/>
      <c r="AD913" s="123"/>
      <c r="AE913" s="124"/>
      <c r="AF913" s="124"/>
      <c r="AG913" s="124"/>
      <c r="AH913" s="123"/>
      <c r="AI913" s="123"/>
      <c r="AJ913" s="123"/>
      <c r="AK913" s="123"/>
      <c r="AL913" s="123"/>
      <c r="AM913" s="123"/>
      <c r="AN913" s="123"/>
      <c r="AO913" s="125"/>
      <c r="AP913" s="126"/>
      <c r="AQ913" s="125"/>
      <c r="AR913" s="127"/>
      <c r="AS913" s="83"/>
      <c r="AT913" s="83"/>
      <c r="AU913" s="83"/>
      <c r="AV913" s="130"/>
    </row>
    <row r="914" spans="28:48" ht="14">
      <c r="AB914" s="123"/>
      <c r="AC914" s="124"/>
      <c r="AD914" s="123"/>
      <c r="AE914" s="124"/>
      <c r="AF914" s="124"/>
      <c r="AG914" s="124"/>
      <c r="AH914" s="123"/>
      <c r="AI914" s="123"/>
      <c r="AJ914" s="123"/>
      <c r="AK914" s="123"/>
      <c r="AL914" s="123"/>
      <c r="AM914" s="123"/>
      <c r="AN914" s="123"/>
      <c r="AO914" s="125"/>
      <c r="AP914" s="126"/>
      <c r="AQ914" s="125"/>
      <c r="AR914" s="127"/>
      <c r="AS914" s="83"/>
      <c r="AT914" s="83"/>
      <c r="AU914" s="83"/>
      <c r="AV914" s="130"/>
    </row>
    <row r="915" spans="28:48" ht="14">
      <c r="AB915" s="123"/>
      <c r="AC915" s="124"/>
      <c r="AD915" s="123"/>
      <c r="AE915" s="124"/>
      <c r="AF915" s="124"/>
      <c r="AG915" s="124"/>
      <c r="AH915" s="123"/>
      <c r="AI915" s="123"/>
      <c r="AJ915" s="123"/>
      <c r="AK915" s="123"/>
      <c r="AL915" s="123"/>
      <c r="AM915" s="123"/>
      <c r="AN915" s="123"/>
      <c r="AO915" s="125"/>
      <c r="AP915" s="126"/>
      <c r="AQ915" s="125"/>
      <c r="AR915" s="127"/>
      <c r="AS915" s="83"/>
      <c r="AT915" s="83"/>
      <c r="AU915" s="83"/>
      <c r="AV915" s="130"/>
    </row>
    <row r="916" spans="28:48" ht="14">
      <c r="AB916" s="123"/>
      <c r="AC916" s="124"/>
      <c r="AD916" s="123"/>
      <c r="AE916" s="124"/>
      <c r="AF916" s="124"/>
      <c r="AG916" s="124"/>
      <c r="AH916" s="123"/>
      <c r="AI916" s="123"/>
      <c r="AJ916" s="123"/>
      <c r="AK916" s="123"/>
      <c r="AL916" s="123"/>
      <c r="AM916" s="123"/>
      <c r="AN916" s="123"/>
      <c r="AO916" s="125"/>
      <c r="AP916" s="126"/>
      <c r="AQ916" s="125"/>
      <c r="AR916" s="127"/>
      <c r="AS916" s="83"/>
      <c r="AT916" s="83"/>
      <c r="AU916" s="83"/>
      <c r="AV916" s="130"/>
    </row>
    <row r="917" spans="28:48" ht="14">
      <c r="AB917" s="123"/>
      <c r="AC917" s="124"/>
      <c r="AD917" s="123"/>
      <c r="AE917" s="124"/>
      <c r="AF917" s="124"/>
      <c r="AG917" s="124"/>
      <c r="AH917" s="123"/>
      <c r="AI917" s="123"/>
      <c r="AJ917" s="123"/>
      <c r="AK917" s="123"/>
      <c r="AL917" s="123"/>
      <c r="AM917" s="123"/>
      <c r="AN917" s="123"/>
      <c r="AO917" s="125"/>
      <c r="AP917" s="126"/>
      <c r="AQ917" s="125"/>
      <c r="AR917" s="127"/>
      <c r="AS917" s="83"/>
      <c r="AT917" s="83"/>
      <c r="AU917" s="83"/>
      <c r="AV917" s="130"/>
    </row>
    <row r="918" spans="28:48" ht="14">
      <c r="AB918" s="123"/>
      <c r="AC918" s="124"/>
      <c r="AD918" s="123"/>
      <c r="AE918" s="124"/>
      <c r="AF918" s="124"/>
      <c r="AG918" s="124"/>
      <c r="AH918" s="123"/>
      <c r="AI918" s="123"/>
      <c r="AJ918" s="123"/>
      <c r="AK918" s="123"/>
      <c r="AL918" s="123"/>
      <c r="AM918" s="123"/>
      <c r="AN918" s="123"/>
      <c r="AO918" s="125"/>
      <c r="AP918" s="126"/>
      <c r="AQ918" s="125"/>
      <c r="AR918" s="127"/>
      <c r="AS918" s="83"/>
      <c r="AT918" s="83"/>
      <c r="AU918" s="83"/>
      <c r="AV918" s="130"/>
    </row>
    <row r="919" spans="28:48" ht="14">
      <c r="AB919" s="123"/>
      <c r="AC919" s="124"/>
      <c r="AD919" s="123"/>
      <c r="AE919" s="124"/>
      <c r="AF919" s="124"/>
      <c r="AG919" s="124"/>
      <c r="AH919" s="123"/>
      <c r="AI919" s="123"/>
      <c r="AJ919" s="123"/>
      <c r="AK919" s="123"/>
      <c r="AL919" s="123"/>
      <c r="AM919" s="123"/>
      <c r="AN919" s="123"/>
      <c r="AO919" s="125"/>
      <c r="AP919" s="126"/>
      <c r="AQ919" s="125"/>
      <c r="AR919" s="127"/>
      <c r="AS919" s="83"/>
      <c r="AT919" s="83"/>
      <c r="AU919" s="83"/>
      <c r="AV919" s="130"/>
    </row>
    <row r="920" spans="28:48" ht="14">
      <c r="AB920" s="123"/>
      <c r="AC920" s="124"/>
      <c r="AD920" s="123"/>
      <c r="AE920" s="124"/>
      <c r="AF920" s="124"/>
      <c r="AG920" s="124"/>
      <c r="AH920" s="123"/>
      <c r="AI920" s="123"/>
      <c r="AJ920" s="123"/>
      <c r="AK920" s="123"/>
      <c r="AL920" s="123"/>
      <c r="AM920" s="123"/>
      <c r="AN920" s="123"/>
      <c r="AO920" s="125"/>
      <c r="AP920" s="126"/>
      <c r="AQ920" s="125"/>
      <c r="AR920" s="127"/>
      <c r="AS920" s="83"/>
      <c r="AT920" s="83"/>
      <c r="AU920" s="83"/>
      <c r="AV920" s="130"/>
    </row>
    <row r="921" spans="28:48" ht="14">
      <c r="AB921" s="123"/>
      <c r="AC921" s="124"/>
      <c r="AD921" s="123"/>
      <c r="AE921" s="124"/>
      <c r="AF921" s="124"/>
      <c r="AG921" s="124"/>
      <c r="AH921" s="123"/>
      <c r="AI921" s="123"/>
      <c r="AJ921" s="123"/>
      <c r="AK921" s="123"/>
      <c r="AL921" s="123"/>
      <c r="AM921" s="123"/>
      <c r="AN921" s="123"/>
      <c r="AO921" s="125"/>
      <c r="AP921" s="126"/>
      <c r="AQ921" s="125"/>
      <c r="AR921" s="127"/>
      <c r="AS921" s="83"/>
      <c r="AT921" s="83"/>
      <c r="AU921" s="83"/>
      <c r="AV921" s="130"/>
    </row>
    <row r="922" spans="28:48" ht="14">
      <c r="AB922" s="123"/>
      <c r="AC922" s="124"/>
      <c r="AD922" s="123"/>
      <c r="AE922" s="124"/>
      <c r="AF922" s="124"/>
      <c r="AG922" s="124"/>
      <c r="AH922" s="123"/>
      <c r="AI922" s="123"/>
      <c r="AJ922" s="123"/>
      <c r="AK922" s="123"/>
      <c r="AL922" s="123"/>
      <c r="AM922" s="123"/>
      <c r="AN922" s="123"/>
      <c r="AO922" s="125"/>
      <c r="AP922" s="126"/>
      <c r="AQ922" s="125"/>
      <c r="AR922" s="127"/>
      <c r="AS922" s="83"/>
      <c r="AT922" s="83"/>
      <c r="AU922" s="83"/>
      <c r="AV922" s="130"/>
    </row>
    <row r="923" spans="28:48" ht="14">
      <c r="AB923" s="123"/>
      <c r="AC923" s="124"/>
      <c r="AD923" s="123"/>
      <c r="AE923" s="124"/>
      <c r="AF923" s="124"/>
      <c r="AG923" s="124"/>
      <c r="AH923" s="123"/>
      <c r="AI923" s="123"/>
      <c r="AJ923" s="123"/>
      <c r="AK923" s="123"/>
      <c r="AL923" s="123"/>
      <c r="AM923" s="123"/>
      <c r="AN923" s="123"/>
      <c r="AO923" s="125"/>
      <c r="AP923" s="126"/>
      <c r="AQ923" s="125"/>
      <c r="AR923" s="127"/>
      <c r="AS923" s="83"/>
      <c r="AT923" s="83"/>
      <c r="AU923" s="83"/>
      <c r="AV923" s="130"/>
    </row>
    <row r="924" spans="28:48" ht="14">
      <c r="AB924" s="123"/>
      <c r="AC924" s="124"/>
      <c r="AD924" s="123"/>
      <c r="AE924" s="124"/>
      <c r="AF924" s="124"/>
      <c r="AG924" s="124"/>
      <c r="AH924" s="123"/>
      <c r="AI924" s="123"/>
      <c r="AJ924" s="123"/>
      <c r="AK924" s="123"/>
      <c r="AL924" s="123"/>
      <c r="AM924" s="123"/>
      <c r="AN924" s="123"/>
      <c r="AO924" s="125"/>
      <c r="AP924" s="126"/>
      <c r="AQ924" s="125"/>
      <c r="AR924" s="127"/>
      <c r="AS924" s="83"/>
      <c r="AT924" s="83"/>
      <c r="AU924" s="83"/>
      <c r="AV924" s="130"/>
    </row>
    <row r="925" spans="28:48" ht="14">
      <c r="AB925" s="123"/>
      <c r="AC925" s="124"/>
      <c r="AD925" s="123"/>
      <c r="AE925" s="124"/>
      <c r="AF925" s="124"/>
      <c r="AG925" s="124"/>
      <c r="AH925" s="123"/>
      <c r="AI925" s="123"/>
      <c r="AJ925" s="123"/>
      <c r="AK925" s="123"/>
      <c r="AL925" s="123"/>
      <c r="AM925" s="123"/>
      <c r="AN925" s="123"/>
      <c r="AO925" s="125"/>
      <c r="AP925" s="126"/>
      <c r="AQ925" s="125"/>
      <c r="AR925" s="127"/>
      <c r="AS925" s="83"/>
      <c r="AT925" s="83"/>
      <c r="AU925" s="83"/>
      <c r="AV925" s="130"/>
    </row>
    <row r="926" spans="28:48" ht="14">
      <c r="AB926" s="123"/>
      <c r="AC926" s="124"/>
      <c r="AD926" s="123"/>
      <c r="AE926" s="124"/>
      <c r="AF926" s="124"/>
      <c r="AG926" s="124"/>
      <c r="AH926" s="123"/>
      <c r="AI926" s="123"/>
      <c r="AJ926" s="123"/>
      <c r="AK926" s="123"/>
      <c r="AL926" s="123"/>
      <c r="AM926" s="123"/>
      <c r="AN926" s="123"/>
      <c r="AO926" s="125"/>
      <c r="AP926" s="126"/>
      <c r="AQ926" s="125"/>
      <c r="AR926" s="127"/>
      <c r="AS926" s="83"/>
      <c r="AT926" s="83"/>
      <c r="AU926" s="83"/>
      <c r="AV926" s="130"/>
    </row>
    <row r="927" spans="28:48" ht="14">
      <c r="AB927" s="123"/>
      <c r="AC927" s="124"/>
      <c r="AD927" s="123"/>
      <c r="AE927" s="124"/>
      <c r="AF927" s="124"/>
      <c r="AG927" s="124"/>
      <c r="AH927" s="123"/>
      <c r="AI927" s="123"/>
      <c r="AJ927" s="123"/>
      <c r="AK927" s="123"/>
      <c r="AL927" s="123"/>
      <c r="AM927" s="123"/>
      <c r="AN927" s="123"/>
      <c r="AO927" s="125"/>
      <c r="AP927" s="126"/>
      <c r="AQ927" s="125"/>
      <c r="AR927" s="127"/>
      <c r="AS927" s="83"/>
      <c r="AT927" s="83"/>
      <c r="AU927" s="83"/>
      <c r="AV927" s="130"/>
    </row>
    <row r="928" spans="28:48" ht="14">
      <c r="AB928" s="123"/>
      <c r="AC928" s="124"/>
      <c r="AD928" s="123"/>
      <c r="AE928" s="124"/>
      <c r="AF928" s="124"/>
      <c r="AG928" s="124"/>
      <c r="AH928" s="123"/>
      <c r="AI928" s="123"/>
      <c r="AJ928" s="123"/>
      <c r="AK928" s="123"/>
      <c r="AL928" s="123"/>
      <c r="AM928" s="123"/>
      <c r="AN928" s="123"/>
      <c r="AO928" s="125"/>
      <c r="AP928" s="126"/>
      <c r="AQ928" s="125"/>
      <c r="AR928" s="127"/>
      <c r="AS928" s="83"/>
      <c r="AT928" s="83"/>
      <c r="AU928" s="83"/>
      <c r="AV928" s="130"/>
    </row>
    <row r="929" spans="28:48" ht="14">
      <c r="AB929" s="123"/>
      <c r="AC929" s="124"/>
      <c r="AD929" s="123"/>
      <c r="AE929" s="124"/>
      <c r="AF929" s="124"/>
      <c r="AG929" s="124"/>
      <c r="AH929" s="123"/>
      <c r="AI929" s="123"/>
      <c r="AJ929" s="123"/>
      <c r="AK929" s="123"/>
      <c r="AL929" s="123"/>
      <c r="AM929" s="123"/>
      <c r="AN929" s="123"/>
      <c r="AO929" s="125"/>
      <c r="AP929" s="126"/>
      <c r="AQ929" s="125"/>
      <c r="AR929" s="127"/>
      <c r="AS929" s="83"/>
      <c r="AT929" s="83"/>
      <c r="AU929" s="83"/>
      <c r="AV929" s="130"/>
    </row>
    <row r="930" spans="28:48" ht="14">
      <c r="AB930" s="123"/>
      <c r="AC930" s="124"/>
      <c r="AD930" s="123"/>
      <c r="AE930" s="124"/>
      <c r="AF930" s="124"/>
      <c r="AG930" s="124"/>
      <c r="AH930" s="123"/>
      <c r="AI930" s="123"/>
      <c r="AJ930" s="123"/>
      <c r="AK930" s="123"/>
      <c r="AL930" s="123"/>
      <c r="AM930" s="123"/>
      <c r="AN930" s="123"/>
      <c r="AO930" s="125"/>
      <c r="AP930" s="126"/>
      <c r="AQ930" s="125"/>
      <c r="AR930" s="127"/>
      <c r="AS930" s="83"/>
      <c r="AT930" s="83"/>
      <c r="AU930" s="83"/>
      <c r="AV930" s="130"/>
    </row>
    <row r="931" spans="28:48" ht="14">
      <c r="AB931" s="123"/>
      <c r="AC931" s="124"/>
      <c r="AD931" s="123"/>
      <c r="AE931" s="124"/>
      <c r="AF931" s="124"/>
      <c r="AG931" s="124"/>
      <c r="AH931" s="123"/>
      <c r="AI931" s="123"/>
      <c r="AJ931" s="123"/>
      <c r="AK931" s="123"/>
      <c r="AL931" s="123"/>
      <c r="AM931" s="123"/>
      <c r="AN931" s="123"/>
      <c r="AO931" s="125"/>
      <c r="AP931" s="126"/>
      <c r="AQ931" s="125"/>
      <c r="AR931" s="127"/>
      <c r="AS931" s="83"/>
      <c r="AT931" s="83"/>
      <c r="AU931" s="83"/>
      <c r="AV931" s="130"/>
    </row>
    <row r="932" spans="28:48" ht="14">
      <c r="AB932" s="123"/>
      <c r="AC932" s="124"/>
      <c r="AD932" s="123"/>
      <c r="AE932" s="124"/>
      <c r="AF932" s="124"/>
      <c r="AG932" s="124"/>
      <c r="AH932" s="123"/>
      <c r="AI932" s="123"/>
      <c r="AJ932" s="123"/>
      <c r="AK932" s="123"/>
      <c r="AL932" s="123"/>
      <c r="AM932" s="123"/>
      <c r="AN932" s="123"/>
      <c r="AO932" s="125"/>
      <c r="AP932" s="126"/>
      <c r="AQ932" s="125"/>
      <c r="AR932" s="127"/>
      <c r="AS932" s="83"/>
      <c r="AT932" s="83"/>
      <c r="AU932" s="83"/>
      <c r="AV932" s="130"/>
    </row>
    <row r="933" spans="28:48" ht="14">
      <c r="AB933" s="123"/>
      <c r="AC933" s="124"/>
      <c r="AD933" s="123"/>
      <c r="AE933" s="124"/>
      <c r="AF933" s="124"/>
      <c r="AG933" s="124"/>
      <c r="AH933" s="123"/>
      <c r="AI933" s="123"/>
      <c r="AJ933" s="123"/>
      <c r="AK933" s="123"/>
      <c r="AL933" s="123"/>
      <c r="AM933" s="123"/>
      <c r="AN933" s="123"/>
      <c r="AO933" s="125"/>
      <c r="AP933" s="126"/>
      <c r="AQ933" s="125"/>
      <c r="AR933" s="127"/>
      <c r="AS933" s="83"/>
      <c r="AT933" s="83"/>
      <c r="AU933" s="83"/>
      <c r="AV933" s="130"/>
    </row>
    <row r="934" spans="28:48" ht="14">
      <c r="AB934" s="123"/>
      <c r="AC934" s="124"/>
      <c r="AD934" s="123"/>
      <c r="AE934" s="124"/>
      <c r="AF934" s="124"/>
      <c r="AG934" s="124"/>
      <c r="AH934" s="123"/>
      <c r="AI934" s="123"/>
      <c r="AJ934" s="123"/>
      <c r="AK934" s="123"/>
      <c r="AL934" s="123"/>
      <c r="AM934" s="123"/>
      <c r="AN934" s="123"/>
      <c r="AO934" s="125"/>
      <c r="AP934" s="126"/>
      <c r="AQ934" s="125"/>
      <c r="AR934" s="127"/>
      <c r="AS934" s="83"/>
      <c r="AT934" s="83"/>
      <c r="AU934" s="83"/>
      <c r="AV934" s="130"/>
    </row>
    <row r="935" spans="28:48" ht="14">
      <c r="AB935" s="123"/>
      <c r="AC935" s="124"/>
      <c r="AD935" s="123"/>
      <c r="AE935" s="124"/>
      <c r="AF935" s="124"/>
      <c r="AG935" s="124"/>
      <c r="AH935" s="123"/>
      <c r="AI935" s="123"/>
      <c r="AJ935" s="123"/>
      <c r="AK935" s="123"/>
      <c r="AL935" s="123"/>
      <c r="AM935" s="123"/>
      <c r="AN935" s="123"/>
      <c r="AO935" s="125"/>
      <c r="AP935" s="126"/>
      <c r="AQ935" s="125"/>
      <c r="AR935" s="127"/>
      <c r="AS935" s="83"/>
      <c r="AT935" s="83"/>
      <c r="AU935" s="83"/>
      <c r="AV935" s="130"/>
    </row>
    <row r="936" spans="28:48" ht="14">
      <c r="AB936" s="123"/>
      <c r="AC936" s="124"/>
      <c r="AD936" s="123"/>
      <c r="AE936" s="124"/>
      <c r="AF936" s="124"/>
      <c r="AG936" s="124"/>
      <c r="AH936" s="123"/>
      <c r="AI936" s="123"/>
      <c r="AJ936" s="123"/>
      <c r="AK936" s="123"/>
      <c r="AL936" s="123"/>
      <c r="AM936" s="123"/>
      <c r="AN936" s="123"/>
      <c r="AO936" s="125"/>
      <c r="AP936" s="126"/>
      <c r="AQ936" s="125"/>
      <c r="AR936" s="127"/>
      <c r="AS936" s="83"/>
      <c r="AT936" s="83"/>
      <c r="AU936" s="83"/>
      <c r="AV936" s="130"/>
    </row>
    <row r="937" spans="28:48" ht="14">
      <c r="AB937" s="123"/>
      <c r="AC937" s="124"/>
      <c r="AD937" s="123"/>
      <c r="AE937" s="124"/>
      <c r="AF937" s="124"/>
      <c r="AG937" s="124"/>
      <c r="AH937" s="123"/>
      <c r="AI937" s="123"/>
      <c r="AJ937" s="123"/>
      <c r="AK937" s="123"/>
      <c r="AL937" s="123"/>
      <c r="AM937" s="123"/>
      <c r="AN937" s="123"/>
      <c r="AO937" s="125"/>
      <c r="AP937" s="126"/>
      <c r="AQ937" s="125"/>
      <c r="AR937" s="127"/>
      <c r="AS937" s="83"/>
      <c r="AT937" s="83"/>
      <c r="AU937" s="83"/>
      <c r="AV937" s="130"/>
    </row>
    <row r="938" spans="28:48" ht="14">
      <c r="AB938" s="123"/>
      <c r="AC938" s="124"/>
      <c r="AD938" s="123"/>
      <c r="AE938" s="124"/>
      <c r="AF938" s="124"/>
      <c r="AG938" s="124"/>
      <c r="AH938" s="123"/>
      <c r="AI938" s="123"/>
      <c r="AJ938" s="123"/>
      <c r="AK938" s="123"/>
      <c r="AL938" s="123"/>
      <c r="AM938" s="123"/>
      <c r="AN938" s="123"/>
      <c r="AO938" s="125"/>
      <c r="AP938" s="126"/>
      <c r="AQ938" s="125"/>
      <c r="AR938" s="127"/>
      <c r="AS938" s="83"/>
      <c r="AT938" s="83"/>
      <c r="AU938" s="83"/>
      <c r="AV938" s="130"/>
    </row>
    <row r="939" spans="28:48" ht="14">
      <c r="AB939" s="123"/>
      <c r="AC939" s="124"/>
      <c r="AD939" s="123"/>
      <c r="AE939" s="124"/>
      <c r="AF939" s="124"/>
      <c r="AG939" s="124"/>
      <c r="AH939" s="123"/>
      <c r="AI939" s="123"/>
      <c r="AJ939" s="123"/>
      <c r="AK939" s="123"/>
      <c r="AL939" s="123"/>
      <c r="AM939" s="123"/>
      <c r="AN939" s="123"/>
      <c r="AO939" s="125"/>
      <c r="AP939" s="126"/>
      <c r="AQ939" s="125"/>
      <c r="AR939" s="127"/>
      <c r="AS939" s="83"/>
      <c r="AT939" s="83"/>
      <c r="AU939" s="83"/>
      <c r="AV939" s="130"/>
    </row>
    <row r="940" spans="28:48" ht="14">
      <c r="AB940" s="123"/>
      <c r="AC940" s="124"/>
      <c r="AD940" s="123"/>
      <c r="AE940" s="124"/>
      <c r="AF940" s="124"/>
      <c r="AG940" s="124"/>
      <c r="AH940" s="123"/>
      <c r="AI940" s="123"/>
      <c r="AJ940" s="123"/>
      <c r="AK940" s="123"/>
      <c r="AL940" s="123"/>
      <c r="AM940" s="123"/>
      <c r="AN940" s="123"/>
      <c r="AO940" s="125"/>
      <c r="AP940" s="126"/>
      <c r="AQ940" s="125"/>
      <c r="AR940" s="127"/>
      <c r="AS940" s="83"/>
      <c r="AT940" s="83"/>
      <c r="AU940" s="83"/>
      <c r="AV940" s="130"/>
    </row>
    <row r="941" spans="28:48" ht="14">
      <c r="AB941" s="123"/>
      <c r="AC941" s="124"/>
      <c r="AD941" s="123"/>
      <c r="AE941" s="124"/>
      <c r="AF941" s="124"/>
      <c r="AG941" s="124"/>
      <c r="AH941" s="123"/>
      <c r="AI941" s="123"/>
      <c r="AJ941" s="123"/>
      <c r="AK941" s="123"/>
      <c r="AL941" s="123"/>
      <c r="AM941" s="123"/>
      <c r="AN941" s="123"/>
      <c r="AO941" s="125"/>
      <c r="AP941" s="126"/>
      <c r="AQ941" s="125"/>
      <c r="AR941" s="127"/>
      <c r="AS941" s="83"/>
      <c r="AT941" s="83"/>
      <c r="AU941" s="83"/>
      <c r="AV941" s="130"/>
    </row>
    <row r="942" spans="28:48" ht="14">
      <c r="AB942" s="123"/>
      <c r="AC942" s="124"/>
      <c r="AD942" s="123"/>
      <c r="AE942" s="124"/>
      <c r="AF942" s="124"/>
      <c r="AG942" s="124"/>
      <c r="AH942" s="123"/>
      <c r="AI942" s="123"/>
      <c r="AJ942" s="123"/>
      <c r="AK942" s="123"/>
      <c r="AL942" s="123"/>
      <c r="AM942" s="123"/>
      <c r="AN942" s="123"/>
      <c r="AO942" s="125"/>
      <c r="AP942" s="126"/>
      <c r="AQ942" s="125"/>
      <c r="AR942" s="127"/>
      <c r="AS942" s="83"/>
      <c r="AT942" s="83"/>
      <c r="AU942" s="83"/>
      <c r="AV942" s="130"/>
    </row>
    <row r="943" spans="28:48" ht="14">
      <c r="AB943" s="123"/>
      <c r="AC943" s="124"/>
      <c r="AD943" s="123"/>
      <c r="AE943" s="124"/>
      <c r="AF943" s="124"/>
      <c r="AG943" s="124"/>
      <c r="AH943" s="123"/>
      <c r="AI943" s="123"/>
      <c r="AJ943" s="123"/>
      <c r="AK943" s="123"/>
      <c r="AL943" s="123"/>
      <c r="AM943" s="123"/>
      <c r="AN943" s="123"/>
      <c r="AO943" s="125"/>
      <c r="AP943" s="126"/>
      <c r="AQ943" s="125"/>
      <c r="AR943" s="127"/>
      <c r="AS943" s="83"/>
      <c r="AT943" s="83"/>
      <c r="AU943" s="83"/>
      <c r="AV943" s="130"/>
    </row>
    <row r="944" spans="28:48" ht="14">
      <c r="AB944" s="123"/>
      <c r="AC944" s="124"/>
      <c r="AD944" s="123"/>
      <c r="AE944" s="124"/>
      <c r="AF944" s="124"/>
      <c r="AG944" s="124"/>
      <c r="AH944" s="123"/>
      <c r="AI944" s="123"/>
      <c r="AJ944" s="123"/>
      <c r="AK944" s="123"/>
      <c r="AL944" s="123"/>
      <c r="AM944" s="123"/>
      <c r="AN944" s="123"/>
      <c r="AO944" s="125"/>
      <c r="AP944" s="126"/>
      <c r="AQ944" s="125"/>
      <c r="AR944" s="127"/>
      <c r="AS944" s="83"/>
      <c r="AT944" s="83"/>
      <c r="AU944" s="83"/>
      <c r="AV944" s="130"/>
    </row>
    <row r="945" spans="28:48" ht="14">
      <c r="AB945" s="123"/>
      <c r="AC945" s="124"/>
      <c r="AD945" s="123"/>
      <c r="AE945" s="124"/>
      <c r="AF945" s="124"/>
      <c r="AG945" s="124"/>
      <c r="AH945" s="123"/>
      <c r="AI945" s="123"/>
      <c r="AJ945" s="123"/>
      <c r="AK945" s="123"/>
      <c r="AL945" s="123"/>
      <c r="AM945" s="123"/>
      <c r="AN945" s="123"/>
      <c r="AO945" s="125"/>
      <c r="AP945" s="126"/>
      <c r="AQ945" s="125"/>
      <c r="AR945" s="127"/>
      <c r="AS945" s="83"/>
      <c r="AT945" s="83"/>
      <c r="AU945" s="83"/>
      <c r="AV945" s="130"/>
    </row>
    <row r="946" spans="28:48" ht="14">
      <c r="AB946" s="123"/>
      <c r="AC946" s="124"/>
      <c r="AD946" s="123"/>
      <c r="AE946" s="124"/>
      <c r="AF946" s="124"/>
      <c r="AG946" s="124"/>
      <c r="AH946" s="123"/>
      <c r="AI946" s="123"/>
      <c r="AJ946" s="123"/>
      <c r="AK946" s="123"/>
      <c r="AL946" s="123"/>
      <c r="AM946" s="123"/>
      <c r="AN946" s="123"/>
      <c r="AO946" s="125"/>
      <c r="AP946" s="126"/>
      <c r="AQ946" s="125"/>
      <c r="AR946" s="127"/>
      <c r="AS946" s="83"/>
      <c r="AT946" s="83"/>
      <c r="AU946" s="83"/>
      <c r="AV946" s="130"/>
    </row>
    <row r="947" spans="28:48" ht="14">
      <c r="AB947" s="123"/>
      <c r="AC947" s="124"/>
      <c r="AD947" s="123"/>
      <c r="AE947" s="124"/>
      <c r="AF947" s="124"/>
      <c r="AG947" s="124"/>
      <c r="AH947" s="123"/>
      <c r="AI947" s="123"/>
      <c r="AJ947" s="123"/>
      <c r="AK947" s="123"/>
      <c r="AL947" s="123"/>
      <c r="AM947" s="123"/>
      <c r="AN947" s="123"/>
      <c r="AO947" s="125"/>
      <c r="AP947" s="126"/>
      <c r="AQ947" s="125"/>
      <c r="AR947" s="127"/>
      <c r="AS947" s="83"/>
      <c r="AT947" s="83"/>
      <c r="AU947" s="83"/>
      <c r="AV947" s="130"/>
    </row>
    <row r="948" spans="28:48" ht="14">
      <c r="AB948" s="123"/>
      <c r="AC948" s="124"/>
      <c r="AD948" s="123"/>
      <c r="AE948" s="124"/>
      <c r="AF948" s="124"/>
      <c r="AG948" s="124"/>
      <c r="AH948" s="123"/>
      <c r="AI948" s="123"/>
      <c r="AJ948" s="123"/>
      <c r="AK948" s="123"/>
      <c r="AL948" s="123"/>
      <c r="AM948" s="123"/>
      <c r="AN948" s="123"/>
      <c r="AO948" s="125"/>
      <c r="AP948" s="126"/>
      <c r="AQ948" s="125"/>
      <c r="AR948" s="127"/>
      <c r="AS948" s="83"/>
      <c r="AT948" s="83"/>
      <c r="AU948" s="83"/>
      <c r="AV948" s="130"/>
    </row>
    <row r="949" spans="28:48" ht="14">
      <c r="AB949" s="123"/>
      <c r="AC949" s="124"/>
      <c r="AD949" s="123"/>
      <c r="AE949" s="124"/>
      <c r="AF949" s="124"/>
      <c r="AG949" s="124"/>
      <c r="AH949" s="123"/>
      <c r="AI949" s="123"/>
      <c r="AJ949" s="123"/>
      <c r="AK949" s="123"/>
      <c r="AL949" s="123"/>
      <c r="AM949" s="123"/>
      <c r="AN949" s="123"/>
      <c r="AO949" s="125"/>
      <c r="AP949" s="126"/>
      <c r="AQ949" s="125"/>
      <c r="AR949" s="127"/>
      <c r="AS949" s="83"/>
      <c r="AT949" s="83"/>
      <c r="AU949" s="83"/>
      <c r="AV949" s="130"/>
    </row>
    <row r="950" spans="28:48" ht="14">
      <c r="AB950" s="123"/>
      <c r="AC950" s="124"/>
      <c r="AD950" s="123"/>
      <c r="AE950" s="124"/>
      <c r="AF950" s="124"/>
      <c r="AG950" s="124"/>
      <c r="AH950" s="123"/>
      <c r="AI950" s="123"/>
      <c r="AJ950" s="123"/>
      <c r="AK950" s="123"/>
      <c r="AL950" s="123"/>
      <c r="AM950" s="123"/>
      <c r="AN950" s="123"/>
      <c r="AO950" s="125"/>
      <c r="AP950" s="126"/>
      <c r="AQ950" s="125"/>
      <c r="AR950" s="127"/>
      <c r="AS950" s="83"/>
      <c r="AT950" s="83"/>
      <c r="AU950" s="83"/>
      <c r="AV950" s="130"/>
    </row>
    <row r="951" spans="28:48" ht="14">
      <c r="AB951" s="123"/>
      <c r="AC951" s="124"/>
      <c r="AD951" s="123"/>
      <c r="AE951" s="124"/>
      <c r="AF951" s="124"/>
      <c r="AG951" s="124"/>
      <c r="AH951" s="123"/>
      <c r="AI951" s="123"/>
      <c r="AJ951" s="123"/>
      <c r="AK951" s="123"/>
      <c r="AL951" s="123"/>
      <c r="AM951" s="123"/>
      <c r="AN951" s="123"/>
      <c r="AO951" s="125"/>
      <c r="AP951" s="126"/>
      <c r="AQ951" s="125"/>
      <c r="AR951" s="127"/>
      <c r="AS951" s="83"/>
      <c r="AT951" s="83"/>
      <c r="AU951" s="83"/>
      <c r="AV951" s="130"/>
    </row>
    <row r="952" spans="28:48" ht="14">
      <c r="AB952" s="123"/>
      <c r="AC952" s="124"/>
      <c r="AD952" s="123"/>
      <c r="AE952" s="124"/>
      <c r="AF952" s="124"/>
      <c r="AG952" s="124"/>
      <c r="AH952" s="123"/>
      <c r="AI952" s="123"/>
      <c r="AJ952" s="123"/>
      <c r="AK952" s="123"/>
      <c r="AL952" s="123"/>
      <c r="AM952" s="123"/>
      <c r="AN952" s="123"/>
      <c r="AO952" s="125"/>
      <c r="AP952" s="126"/>
      <c r="AQ952" s="125"/>
      <c r="AR952" s="127"/>
      <c r="AS952" s="83"/>
      <c r="AT952" s="83"/>
      <c r="AU952" s="83"/>
      <c r="AV952" s="130"/>
    </row>
    <row r="953" spans="28:48" ht="14">
      <c r="AB953" s="123"/>
      <c r="AC953" s="124"/>
      <c r="AD953" s="123"/>
      <c r="AE953" s="124"/>
      <c r="AF953" s="124"/>
      <c r="AG953" s="124"/>
      <c r="AH953" s="123"/>
      <c r="AI953" s="123"/>
      <c r="AJ953" s="123"/>
      <c r="AK953" s="123"/>
      <c r="AL953" s="123"/>
      <c r="AM953" s="123"/>
      <c r="AN953" s="123"/>
      <c r="AO953" s="125"/>
      <c r="AP953" s="126"/>
      <c r="AQ953" s="125"/>
      <c r="AR953" s="127"/>
      <c r="AS953" s="83"/>
      <c r="AT953" s="83"/>
      <c r="AU953" s="83"/>
      <c r="AV953" s="130"/>
    </row>
    <row r="954" spans="28:48" ht="14">
      <c r="AB954" s="123"/>
      <c r="AC954" s="124"/>
      <c r="AD954" s="123"/>
      <c r="AE954" s="124"/>
      <c r="AF954" s="124"/>
      <c r="AG954" s="124"/>
      <c r="AH954" s="123"/>
      <c r="AI954" s="123"/>
      <c r="AJ954" s="123"/>
      <c r="AK954" s="123"/>
      <c r="AL954" s="123"/>
      <c r="AM954" s="123"/>
      <c r="AN954" s="123"/>
      <c r="AO954" s="125"/>
      <c r="AP954" s="126"/>
      <c r="AQ954" s="125"/>
      <c r="AR954" s="127"/>
      <c r="AS954" s="83"/>
      <c r="AT954" s="83"/>
      <c r="AU954" s="83"/>
      <c r="AV954" s="130"/>
    </row>
    <row r="955" spans="28:48" ht="14">
      <c r="AB955" s="123"/>
      <c r="AC955" s="124"/>
      <c r="AD955" s="123"/>
      <c r="AE955" s="124"/>
      <c r="AF955" s="124"/>
      <c r="AG955" s="124"/>
      <c r="AH955" s="123"/>
      <c r="AI955" s="123"/>
      <c r="AJ955" s="123"/>
      <c r="AK955" s="123"/>
      <c r="AL955" s="123"/>
      <c r="AM955" s="123"/>
      <c r="AN955" s="123"/>
      <c r="AO955" s="125"/>
      <c r="AP955" s="126"/>
      <c r="AQ955" s="125"/>
      <c r="AR955" s="127"/>
      <c r="AS955" s="83"/>
      <c r="AT955" s="83"/>
      <c r="AU955" s="83"/>
      <c r="AV955" s="130"/>
    </row>
    <row r="956" spans="28:48" ht="14">
      <c r="AB956" s="123"/>
      <c r="AC956" s="124"/>
      <c r="AD956" s="123"/>
      <c r="AE956" s="124"/>
      <c r="AF956" s="124"/>
      <c r="AG956" s="124"/>
      <c r="AH956" s="123"/>
      <c r="AI956" s="123"/>
      <c r="AJ956" s="123"/>
      <c r="AK956" s="123"/>
      <c r="AL956" s="123"/>
      <c r="AM956" s="123"/>
      <c r="AN956" s="123"/>
      <c r="AO956" s="125"/>
      <c r="AP956" s="126"/>
      <c r="AQ956" s="125"/>
      <c r="AR956" s="127"/>
      <c r="AS956" s="83"/>
      <c r="AT956" s="83"/>
      <c r="AU956" s="83"/>
      <c r="AV956" s="130"/>
    </row>
    <row r="957" spans="28:48" ht="14">
      <c r="AB957" s="123"/>
      <c r="AC957" s="124"/>
      <c r="AD957" s="123"/>
      <c r="AE957" s="124"/>
      <c r="AF957" s="124"/>
      <c r="AG957" s="124"/>
      <c r="AH957" s="123"/>
      <c r="AI957" s="123"/>
      <c r="AJ957" s="123"/>
      <c r="AK957" s="123"/>
      <c r="AL957" s="123"/>
      <c r="AM957" s="123"/>
      <c r="AN957" s="123"/>
      <c r="AO957" s="125"/>
      <c r="AP957" s="126"/>
      <c r="AQ957" s="125"/>
      <c r="AR957" s="127"/>
      <c r="AS957" s="83"/>
      <c r="AT957" s="83"/>
      <c r="AU957" s="83"/>
      <c r="AV957" s="130"/>
    </row>
    <row r="958" spans="28:48" ht="14">
      <c r="AB958" s="123"/>
      <c r="AC958" s="124"/>
      <c r="AD958" s="123"/>
      <c r="AE958" s="124"/>
      <c r="AF958" s="124"/>
      <c r="AG958" s="124"/>
      <c r="AH958" s="123"/>
      <c r="AI958" s="123"/>
      <c r="AJ958" s="123"/>
      <c r="AK958" s="123"/>
      <c r="AL958" s="123"/>
      <c r="AM958" s="123"/>
      <c r="AN958" s="123"/>
      <c r="AO958" s="125"/>
      <c r="AP958" s="126"/>
      <c r="AQ958" s="125"/>
      <c r="AR958" s="127"/>
      <c r="AS958" s="83"/>
      <c r="AT958" s="83"/>
      <c r="AU958" s="83"/>
      <c r="AV958" s="130"/>
    </row>
    <row r="959" spans="28:48" ht="14">
      <c r="AB959" s="123"/>
      <c r="AC959" s="124"/>
      <c r="AD959" s="123"/>
      <c r="AE959" s="124"/>
      <c r="AF959" s="124"/>
      <c r="AG959" s="124"/>
      <c r="AH959" s="123"/>
      <c r="AI959" s="123"/>
      <c r="AJ959" s="123"/>
      <c r="AK959" s="123"/>
      <c r="AL959" s="123"/>
      <c r="AM959" s="123"/>
      <c r="AN959" s="123"/>
      <c r="AO959" s="125"/>
      <c r="AP959" s="126"/>
      <c r="AQ959" s="125"/>
      <c r="AR959" s="127"/>
      <c r="AS959" s="83"/>
      <c r="AT959" s="83"/>
      <c r="AU959" s="83"/>
      <c r="AV959" s="130"/>
    </row>
    <row r="960" spans="28:48" ht="14">
      <c r="AB960" s="123"/>
      <c r="AC960" s="124"/>
      <c r="AD960" s="123"/>
      <c r="AE960" s="124"/>
      <c r="AF960" s="124"/>
      <c r="AG960" s="124"/>
      <c r="AH960" s="123"/>
      <c r="AI960" s="123"/>
      <c r="AJ960" s="123"/>
      <c r="AK960" s="123"/>
      <c r="AL960" s="123"/>
      <c r="AM960" s="123"/>
      <c r="AN960" s="123"/>
      <c r="AO960" s="125"/>
      <c r="AP960" s="126"/>
      <c r="AQ960" s="125"/>
      <c r="AR960" s="127"/>
      <c r="AS960" s="83"/>
      <c r="AT960" s="83"/>
      <c r="AU960" s="83"/>
      <c r="AV960" s="130"/>
    </row>
    <row r="961" spans="28:48" ht="14">
      <c r="AB961" s="123"/>
      <c r="AC961" s="124"/>
      <c r="AD961" s="123"/>
      <c r="AE961" s="124"/>
      <c r="AF961" s="124"/>
      <c r="AG961" s="124"/>
      <c r="AH961" s="123"/>
      <c r="AI961" s="123"/>
      <c r="AJ961" s="123"/>
      <c r="AK961" s="123"/>
      <c r="AL961" s="123"/>
      <c r="AM961" s="123"/>
      <c r="AN961" s="123"/>
      <c r="AO961" s="125"/>
      <c r="AP961" s="126"/>
      <c r="AQ961" s="125"/>
      <c r="AR961" s="127"/>
      <c r="AS961" s="83"/>
      <c r="AT961" s="83"/>
      <c r="AU961" s="83"/>
      <c r="AV961" s="130"/>
    </row>
    <row r="962" spans="28:48" ht="14">
      <c r="AB962" s="123"/>
      <c r="AC962" s="124"/>
      <c r="AD962" s="123"/>
      <c r="AE962" s="124"/>
      <c r="AF962" s="124"/>
      <c r="AG962" s="124"/>
      <c r="AH962" s="123"/>
      <c r="AI962" s="123"/>
      <c r="AJ962" s="123"/>
      <c r="AK962" s="123"/>
      <c r="AL962" s="123"/>
      <c r="AM962" s="123"/>
      <c r="AN962" s="123"/>
      <c r="AO962" s="125"/>
      <c r="AP962" s="126"/>
      <c r="AQ962" s="125"/>
      <c r="AR962" s="127"/>
      <c r="AS962" s="83"/>
      <c r="AT962" s="83"/>
      <c r="AU962" s="83"/>
      <c r="AV962" s="130"/>
    </row>
    <row r="963" spans="28:48" ht="14">
      <c r="AB963" s="123"/>
      <c r="AC963" s="124"/>
      <c r="AD963" s="123"/>
      <c r="AE963" s="124"/>
      <c r="AF963" s="124"/>
      <c r="AG963" s="124"/>
      <c r="AH963" s="123"/>
      <c r="AI963" s="123"/>
      <c r="AJ963" s="123"/>
      <c r="AK963" s="123"/>
      <c r="AL963" s="123"/>
      <c r="AM963" s="123"/>
      <c r="AN963" s="123"/>
      <c r="AO963" s="125"/>
      <c r="AP963" s="126"/>
      <c r="AQ963" s="125"/>
      <c r="AR963" s="127"/>
      <c r="AS963" s="83"/>
      <c r="AT963" s="83"/>
      <c r="AU963" s="83"/>
      <c r="AV963" s="130"/>
    </row>
    <row r="964" spans="28:48" ht="14">
      <c r="AB964" s="123"/>
      <c r="AC964" s="124"/>
      <c r="AD964" s="123"/>
      <c r="AE964" s="124"/>
      <c r="AF964" s="124"/>
      <c r="AG964" s="124"/>
      <c r="AH964" s="123"/>
      <c r="AI964" s="123"/>
      <c r="AJ964" s="123"/>
      <c r="AK964" s="123"/>
      <c r="AL964" s="123"/>
      <c r="AM964" s="123"/>
      <c r="AN964" s="123"/>
      <c r="AO964" s="125"/>
      <c r="AP964" s="126"/>
      <c r="AQ964" s="125"/>
      <c r="AR964" s="127"/>
      <c r="AS964" s="83"/>
      <c r="AT964" s="83"/>
      <c r="AU964" s="83"/>
      <c r="AV964" s="130"/>
    </row>
    <row r="965" spans="28:48" ht="14">
      <c r="AB965" s="123"/>
      <c r="AC965" s="124"/>
      <c r="AD965" s="123"/>
      <c r="AE965" s="124"/>
      <c r="AF965" s="124"/>
      <c r="AG965" s="124"/>
      <c r="AH965" s="123"/>
      <c r="AI965" s="123"/>
      <c r="AJ965" s="123"/>
      <c r="AK965" s="123"/>
      <c r="AL965" s="123"/>
      <c r="AM965" s="123"/>
      <c r="AN965" s="123"/>
      <c r="AO965" s="125"/>
      <c r="AP965" s="126"/>
      <c r="AQ965" s="125"/>
      <c r="AR965" s="127"/>
      <c r="AS965" s="83"/>
      <c r="AT965" s="83"/>
      <c r="AU965" s="83"/>
      <c r="AV965" s="130"/>
    </row>
    <row r="966" spans="28:48" ht="14">
      <c r="AB966" s="123"/>
      <c r="AC966" s="124"/>
      <c r="AD966" s="123"/>
      <c r="AE966" s="124"/>
      <c r="AF966" s="124"/>
      <c r="AG966" s="124"/>
      <c r="AH966" s="123"/>
      <c r="AI966" s="123"/>
      <c r="AJ966" s="123"/>
      <c r="AK966" s="123"/>
      <c r="AL966" s="123"/>
      <c r="AM966" s="123"/>
      <c r="AN966" s="123"/>
      <c r="AO966" s="125"/>
      <c r="AP966" s="126"/>
      <c r="AQ966" s="125"/>
      <c r="AR966" s="127"/>
      <c r="AS966" s="83"/>
      <c r="AT966" s="83"/>
      <c r="AU966" s="83"/>
      <c r="AV966" s="130"/>
    </row>
    <row r="967" spans="28:48" ht="14">
      <c r="AB967" s="123"/>
      <c r="AC967" s="124"/>
      <c r="AD967" s="123"/>
      <c r="AE967" s="124"/>
      <c r="AF967" s="124"/>
      <c r="AG967" s="124"/>
      <c r="AH967" s="123"/>
      <c r="AI967" s="123"/>
      <c r="AJ967" s="123"/>
      <c r="AK967" s="123"/>
      <c r="AL967" s="123"/>
      <c r="AM967" s="123"/>
      <c r="AN967" s="123"/>
      <c r="AO967" s="125"/>
      <c r="AP967" s="126"/>
      <c r="AQ967" s="125"/>
      <c r="AR967" s="127"/>
      <c r="AS967" s="83"/>
      <c r="AT967" s="83"/>
      <c r="AU967" s="83"/>
      <c r="AV967" s="130"/>
    </row>
    <row r="968" spans="28:48" ht="14">
      <c r="AB968" s="123"/>
      <c r="AC968" s="124"/>
      <c r="AD968" s="123"/>
      <c r="AE968" s="124"/>
      <c r="AF968" s="124"/>
      <c r="AG968" s="124"/>
      <c r="AH968" s="123"/>
      <c r="AI968" s="123"/>
      <c r="AJ968" s="123"/>
      <c r="AK968" s="123"/>
      <c r="AL968" s="123"/>
      <c r="AM968" s="123"/>
      <c r="AN968" s="123"/>
      <c r="AO968" s="125"/>
      <c r="AP968" s="126"/>
      <c r="AQ968" s="125"/>
      <c r="AR968" s="127"/>
      <c r="AS968" s="83"/>
      <c r="AT968" s="83"/>
      <c r="AU968" s="83"/>
      <c r="AV968" s="130"/>
    </row>
    <row r="969" spans="28:48" ht="14">
      <c r="AB969" s="123"/>
      <c r="AC969" s="124"/>
      <c r="AD969" s="123"/>
      <c r="AE969" s="124"/>
      <c r="AF969" s="124"/>
      <c r="AG969" s="124"/>
      <c r="AH969" s="123"/>
      <c r="AI969" s="123"/>
      <c r="AJ969" s="123"/>
      <c r="AK969" s="123"/>
      <c r="AL969" s="123"/>
      <c r="AM969" s="123"/>
      <c r="AN969" s="123"/>
      <c r="AO969" s="125"/>
      <c r="AP969" s="126"/>
      <c r="AQ969" s="125"/>
      <c r="AR969" s="127"/>
      <c r="AS969" s="83"/>
      <c r="AT969" s="83"/>
      <c r="AU969" s="83"/>
      <c r="AV969" s="130"/>
    </row>
    <row r="970" spans="28:48" ht="14">
      <c r="AB970" s="123"/>
      <c r="AC970" s="124"/>
      <c r="AD970" s="123"/>
      <c r="AE970" s="124"/>
      <c r="AF970" s="124"/>
      <c r="AG970" s="124"/>
      <c r="AH970" s="123"/>
      <c r="AI970" s="123"/>
      <c r="AJ970" s="123"/>
      <c r="AK970" s="123"/>
      <c r="AL970" s="123"/>
      <c r="AM970" s="123"/>
      <c r="AN970" s="123"/>
      <c r="AO970" s="125"/>
      <c r="AP970" s="126"/>
      <c r="AQ970" s="125"/>
      <c r="AR970" s="127"/>
      <c r="AS970" s="83"/>
      <c r="AT970" s="83"/>
      <c r="AU970" s="83"/>
      <c r="AV970" s="130"/>
    </row>
    <row r="971" spans="28:48" ht="14">
      <c r="AB971" s="123"/>
      <c r="AC971" s="124"/>
      <c r="AD971" s="123"/>
      <c r="AE971" s="124"/>
      <c r="AF971" s="124"/>
      <c r="AG971" s="124"/>
      <c r="AH971" s="123"/>
      <c r="AI971" s="123"/>
      <c r="AJ971" s="123"/>
      <c r="AK971" s="123"/>
      <c r="AL971" s="123"/>
      <c r="AM971" s="123"/>
      <c r="AN971" s="123"/>
      <c r="AO971" s="125"/>
      <c r="AP971" s="126"/>
      <c r="AQ971" s="125"/>
      <c r="AR971" s="127"/>
      <c r="AS971" s="83"/>
      <c r="AT971" s="83"/>
      <c r="AU971" s="83"/>
      <c r="AV971" s="130"/>
    </row>
    <row r="972" spans="28:48" ht="14">
      <c r="AB972" s="123"/>
      <c r="AC972" s="124"/>
      <c r="AD972" s="123"/>
      <c r="AE972" s="124"/>
      <c r="AF972" s="124"/>
      <c r="AG972" s="124"/>
      <c r="AH972" s="123"/>
      <c r="AI972" s="123"/>
      <c r="AJ972" s="123"/>
      <c r="AK972" s="123"/>
      <c r="AL972" s="123"/>
      <c r="AM972" s="123"/>
      <c r="AN972" s="123"/>
      <c r="AO972" s="125"/>
      <c r="AP972" s="126"/>
      <c r="AQ972" s="125"/>
      <c r="AR972" s="127"/>
      <c r="AS972" s="83"/>
      <c r="AT972" s="83"/>
      <c r="AU972" s="83"/>
      <c r="AV972" s="130"/>
    </row>
    <row r="973" spans="28:48" ht="14">
      <c r="AB973" s="123"/>
      <c r="AC973" s="124"/>
      <c r="AD973" s="123"/>
      <c r="AE973" s="124"/>
      <c r="AF973" s="124"/>
      <c r="AG973" s="124"/>
      <c r="AH973" s="123"/>
      <c r="AI973" s="123"/>
      <c r="AJ973" s="123"/>
      <c r="AK973" s="123"/>
      <c r="AL973" s="123"/>
      <c r="AM973" s="123"/>
      <c r="AN973" s="123"/>
      <c r="AO973" s="125"/>
      <c r="AP973" s="126"/>
      <c r="AQ973" s="125"/>
      <c r="AR973" s="127"/>
      <c r="AS973" s="83"/>
      <c r="AT973" s="83"/>
      <c r="AU973" s="83"/>
      <c r="AV973" s="130"/>
    </row>
    <row r="974" spans="28:48" ht="14">
      <c r="AB974" s="123"/>
      <c r="AC974" s="124"/>
      <c r="AD974" s="123"/>
      <c r="AE974" s="124"/>
      <c r="AF974" s="124"/>
      <c r="AG974" s="124"/>
      <c r="AH974" s="123"/>
      <c r="AI974" s="123"/>
      <c r="AJ974" s="123"/>
      <c r="AK974" s="123"/>
      <c r="AL974" s="123"/>
      <c r="AM974" s="123"/>
      <c r="AN974" s="123"/>
      <c r="AO974" s="125"/>
      <c r="AP974" s="126"/>
      <c r="AQ974" s="125"/>
      <c r="AR974" s="127"/>
      <c r="AS974" s="83"/>
      <c r="AT974" s="83"/>
      <c r="AU974" s="83"/>
      <c r="AV974" s="130"/>
    </row>
    <row r="975" spans="28:48" ht="14">
      <c r="AB975" s="123"/>
      <c r="AC975" s="124"/>
      <c r="AD975" s="123"/>
      <c r="AE975" s="124"/>
      <c r="AF975" s="124"/>
      <c r="AG975" s="124"/>
      <c r="AH975" s="123"/>
      <c r="AI975" s="123"/>
      <c r="AJ975" s="123"/>
      <c r="AK975" s="123"/>
      <c r="AL975" s="123"/>
      <c r="AM975" s="123"/>
      <c r="AN975" s="123"/>
      <c r="AO975" s="125"/>
      <c r="AP975" s="126"/>
      <c r="AQ975" s="125"/>
      <c r="AR975" s="127"/>
      <c r="AS975" s="83"/>
      <c r="AT975" s="83"/>
      <c r="AU975" s="83"/>
      <c r="AV975" s="130"/>
    </row>
    <row r="976" spans="28:48" ht="14">
      <c r="AB976" s="123"/>
      <c r="AC976" s="124"/>
      <c r="AD976" s="123"/>
      <c r="AE976" s="124"/>
      <c r="AF976" s="124"/>
      <c r="AG976" s="124"/>
      <c r="AH976" s="123"/>
      <c r="AI976" s="123"/>
      <c r="AJ976" s="123"/>
      <c r="AK976" s="123"/>
      <c r="AL976" s="123"/>
      <c r="AM976" s="123"/>
      <c r="AN976" s="123"/>
      <c r="AO976" s="125"/>
      <c r="AP976" s="126"/>
      <c r="AQ976" s="125"/>
      <c r="AR976" s="127"/>
      <c r="AS976" s="83"/>
      <c r="AT976" s="83"/>
      <c r="AU976" s="83"/>
      <c r="AV976" s="130"/>
    </row>
    <row r="977" spans="28:48" ht="14">
      <c r="AB977" s="123"/>
      <c r="AC977" s="124"/>
      <c r="AD977" s="123"/>
      <c r="AE977" s="124"/>
      <c r="AF977" s="124"/>
      <c r="AG977" s="124"/>
      <c r="AH977" s="123"/>
      <c r="AI977" s="123"/>
      <c r="AJ977" s="123"/>
      <c r="AK977" s="123"/>
      <c r="AL977" s="123"/>
      <c r="AM977" s="123"/>
      <c r="AN977" s="123"/>
      <c r="AO977" s="125"/>
      <c r="AP977" s="126"/>
      <c r="AQ977" s="125"/>
      <c r="AR977" s="127"/>
      <c r="AS977" s="83"/>
      <c r="AT977" s="83"/>
      <c r="AU977" s="83"/>
      <c r="AV977" s="130"/>
    </row>
    <row r="978" spans="28:48" ht="14">
      <c r="AB978" s="123"/>
      <c r="AC978" s="124"/>
      <c r="AD978" s="123"/>
      <c r="AE978" s="124"/>
      <c r="AF978" s="124"/>
      <c r="AG978" s="124"/>
      <c r="AH978" s="123"/>
      <c r="AI978" s="123"/>
      <c r="AJ978" s="123"/>
      <c r="AK978" s="123"/>
      <c r="AL978" s="123"/>
      <c r="AM978" s="123"/>
      <c r="AN978" s="123"/>
      <c r="AO978" s="125"/>
      <c r="AP978" s="126"/>
      <c r="AQ978" s="125"/>
      <c r="AR978" s="127"/>
      <c r="AS978" s="83"/>
      <c r="AT978" s="83"/>
      <c r="AU978" s="83"/>
      <c r="AV978" s="130"/>
    </row>
    <row r="979" spans="28:48" ht="14">
      <c r="AB979" s="123"/>
      <c r="AC979" s="124"/>
      <c r="AD979" s="123"/>
      <c r="AE979" s="124"/>
      <c r="AF979" s="124"/>
      <c r="AG979" s="124"/>
      <c r="AH979" s="123"/>
      <c r="AI979" s="123"/>
      <c r="AJ979" s="123"/>
      <c r="AK979" s="123"/>
      <c r="AL979" s="123"/>
      <c r="AM979" s="123"/>
      <c r="AN979" s="123"/>
      <c r="AO979" s="125"/>
      <c r="AP979" s="126"/>
      <c r="AQ979" s="125"/>
      <c r="AR979" s="127"/>
      <c r="AS979" s="83"/>
      <c r="AT979" s="83"/>
      <c r="AU979" s="83"/>
      <c r="AV979" s="130"/>
    </row>
    <row r="980" spans="28:48" ht="14">
      <c r="AB980" s="123"/>
      <c r="AC980" s="124"/>
      <c r="AD980" s="123"/>
      <c r="AE980" s="124"/>
      <c r="AF980" s="124"/>
      <c r="AG980" s="124"/>
      <c r="AH980" s="123"/>
      <c r="AI980" s="123"/>
      <c r="AJ980" s="123"/>
      <c r="AK980" s="123"/>
      <c r="AL980" s="123"/>
      <c r="AM980" s="123"/>
      <c r="AN980" s="123"/>
      <c r="AO980" s="125"/>
      <c r="AP980" s="126"/>
      <c r="AQ980" s="125"/>
      <c r="AR980" s="127"/>
      <c r="AS980" s="83"/>
      <c r="AT980" s="83"/>
      <c r="AU980" s="83"/>
      <c r="AV980" s="130"/>
    </row>
    <row r="981" spans="28:48" ht="14">
      <c r="AB981" s="123"/>
      <c r="AC981" s="124"/>
      <c r="AD981" s="123"/>
      <c r="AE981" s="124"/>
      <c r="AF981" s="124"/>
      <c r="AG981" s="124"/>
      <c r="AH981" s="123"/>
      <c r="AI981" s="123"/>
      <c r="AJ981" s="123"/>
      <c r="AK981" s="123"/>
      <c r="AL981" s="123"/>
      <c r="AM981" s="123"/>
      <c r="AN981" s="123"/>
      <c r="AO981" s="125"/>
      <c r="AP981" s="126"/>
      <c r="AQ981" s="125"/>
      <c r="AR981" s="127"/>
      <c r="AS981" s="83"/>
      <c r="AT981" s="83"/>
      <c r="AU981" s="83"/>
      <c r="AV981" s="130"/>
    </row>
    <row r="982" spans="28:48" ht="14">
      <c r="AB982" s="123"/>
      <c r="AC982" s="124"/>
      <c r="AD982" s="123"/>
      <c r="AE982" s="124"/>
      <c r="AF982" s="124"/>
      <c r="AG982" s="124"/>
      <c r="AH982" s="123"/>
      <c r="AI982" s="123"/>
      <c r="AJ982" s="123"/>
      <c r="AK982" s="123"/>
      <c r="AL982" s="123"/>
      <c r="AM982" s="123"/>
      <c r="AN982" s="123"/>
      <c r="AO982" s="125"/>
      <c r="AP982" s="126"/>
      <c r="AQ982" s="125"/>
      <c r="AR982" s="127"/>
      <c r="AS982" s="83"/>
      <c r="AT982" s="83"/>
      <c r="AU982" s="83"/>
      <c r="AV982" s="130"/>
    </row>
    <row r="983" spans="28:48" ht="14">
      <c r="AB983" s="123"/>
      <c r="AC983" s="124"/>
      <c r="AD983" s="123"/>
      <c r="AE983" s="124"/>
      <c r="AF983" s="124"/>
      <c r="AG983" s="124"/>
      <c r="AH983" s="123"/>
      <c r="AI983" s="123"/>
      <c r="AJ983" s="123"/>
      <c r="AK983" s="123"/>
      <c r="AL983" s="123"/>
      <c r="AM983" s="123"/>
      <c r="AN983" s="123"/>
      <c r="AO983" s="125"/>
      <c r="AP983" s="126"/>
      <c r="AQ983" s="125"/>
      <c r="AR983" s="127"/>
      <c r="AS983" s="83"/>
      <c r="AT983" s="83"/>
      <c r="AU983" s="83"/>
      <c r="AV983" s="130"/>
    </row>
    <row r="984" spans="28:48" ht="14">
      <c r="AB984" s="123"/>
      <c r="AC984" s="124"/>
      <c r="AD984" s="123"/>
      <c r="AE984" s="124"/>
      <c r="AF984" s="124"/>
      <c r="AG984" s="124"/>
      <c r="AH984" s="123"/>
      <c r="AI984" s="123"/>
      <c r="AJ984" s="123"/>
      <c r="AK984" s="123"/>
      <c r="AL984" s="123"/>
      <c r="AM984" s="123"/>
      <c r="AN984" s="123"/>
      <c r="AO984" s="125"/>
      <c r="AP984" s="126"/>
      <c r="AQ984" s="125"/>
      <c r="AR984" s="127"/>
      <c r="AS984" s="83"/>
      <c r="AT984" s="83"/>
      <c r="AU984" s="83"/>
      <c r="AV984" s="130"/>
    </row>
    <row r="985" spans="28:48" ht="14">
      <c r="AB985" s="123"/>
      <c r="AC985" s="124"/>
      <c r="AD985" s="123"/>
      <c r="AE985" s="124"/>
      <c r="AF985" s="124"/>
      <c r="AG985" s="124"/>
      <c r="AH985" s="123"/>
      <c r="AI985" s="123"/>
      <c r="AJ985" s="123"/>
      <c r="AK985" s="123"/>
      <c r="AL985" s="123"/>
      <c r="AM985" s="123"/>
      <c r="AN985" s="123"/>
      <c r="AO985" s="125"/>
      <c r="AP985" s="126"/>
      <c r="AQ985" s="125"/>
      <c r="AR985" s="127"/>
      <c r="AS985" s="83"/>
      <c r="AT985" s="83"/>
      <c r="AU985" s="83"/>
      <c r="AV985" s="130"/>
    </row>
    <row r="986" spans="28:48" ht="14">
      <c r="AB986" s="123"/>
      <c r="AC986" s="124"/>
      <c r="AD986" s="123"/>
      <c r="AE986" s="124"/>
      <c r="AF986" s="124"/>
      <c r="AG986" s="124"/>
      <c r="AH986" s="123"/>
      <c r="AI986" s="123"/>
      <c r="AJ986" s="123"/>
      <c r="AK986" s="123"/>
      <c r="AL986" s="123"/>
      <c r="AM986" s="123"/>
      <c r="AN986" s="123"/>
      <c r="AO986" s="125"/>
      <c r="AP986" s="126"/>
      <c r="AQ986" s="125"/>
      <c r="AR986" s="127"/>
      <c r="AS986" s="83"/>
      <c r="AT986" s="83"/>
      <c r="AU986" s="83"/>
      <c r="AV986" s="130"/>
    </row>
    <row r="987" spans="28:48" ht="14">
      <c r="AB987" s="123"/>
      <c r="AC987" s="124"/>
      <c r="AD987" s="123"/>
      <c r="AE987" s="124"/>
      <c r="AF987" s="124"/>
      <c r="AG987" s="124"/>
      <c r="AH987" s="123"/>
      <c r="AI987" s="123"/>
      <c r="AJ987" s="123"/>
      <c r="AK987" s="123"/>
      <c r="AL987" s="123"/>
      <c r="AM987" s="123"/>
      <c r="AN987" s="123"/>
      <c r="AO987" s="125"/>
      <c r="AP987" s="126"/>
      <c r="AQ987" s="125"/>
      <c r="AR987" s="127"/>
      <c r="AS987" s="83"/>
      <c r="AT987" s="83"/>
      <c r="AU987" s="83"/>
      <c r="AV987" s="130"/>
    </row>
    <row r="988" spans="28:48" ht="14">
      <c r="AB988" s="123"/>
      <c r="AC988" s="124"/>
      <c r="AD988" s="123"/>
      <c r="AE988" s="124"/>
      <c r="AF988" s="124"/>
      <c r="AG988" s="124"/>
      <c r="AH988" s="123"/>
      <c r="AI988" s="123"/>
      <c r="AJ988" s="123"/>
      <c r="AK988" s="123"/>
      <c r="AL988" s="123"/>
      <c r="AM988" s="123"/>
      <c r="AN988" s="123"/>
      <c r="AO988" s="125"/>
      <c r="AP988" s="126"/>
      <c r="AQ988" s="125"/>
      <c r="AR988" s="127"/>
      <c r="AS988" s="83"/>
      <c r="AT988" s="83"/>
      <c r="AU988" s="83"/>
      <c r="AV988" s="130"/>
    </row>
    <row r="989" spans="28:48" ht="14">
      <c r="AB989" s="123"/>
      <c r="AC989" s="124"/>
      <c r="AD989" s="123"/>
      <c r="AE989" s="124"/>
      <c r="AF989" s="124"/>
      <c r="AG989" s="124"/>
      <c r="AH989" s="123"/>
      <c r="AI989" s="123"/>
      <c r="AJ989" s="123"/>
      <c r="AK989" s="123"/>
      <c r="AL989" s="123"/>
      <c r="AM989" s="123"/>
      <c r="AN989" s="123"/>
      <c r="AO989" s="125"/>
      <c r="AP989" s="126"/>
      <c r="AQ989" s="125"/>
      <c r="AR989" s="127"/>
      <c r="AS989" s="83"/>
      <c r="AT989" s="83"/>
      <c r="AU989" s="83"/>
      <c r="AV989" s="130"/>
    </row>
    <row r="990" spans="28:48" ht="14">
      <c r="AB990" s="123"/>
      <c r="AC990" s="124"/>
      <c r="AD990" s="123"/>
      <c r="AE990" s="124"/>
      <c r="AF990" s="124"/>
      <c r="AG990" s="124"/>
      <c r="AH990" s="123"/>
      <c r="AI990" s="123"/>
      <c r="AJ990" s="123"/>
      <c r="AK990" s="123"/>
      <c r="AL990" s="123"/>
      <c r="AM990" s="123"/>
      <c r="AN990" s="123"/>
      <c r="AO990" s="125"/>
      <c r="AP990" s="126"/>
      <c r="AQ990" s="125"/>
      <c r="AR990" s="127"/>
      <c r="AS990" s="83"/>
      <c r="AT990" s="83"/>
      <c r="AU990" s="83"/>
      <c r="AV990" s="130"/>
    </row>
    <row r="991" spans="28:48" ht="14">
      <c r="AB991" s="123"/>
      <c r="AC991" s="124"/>
      <c r="AD991" s="123"/>
      <c r="AE991" s="124"/>
      <c r="AF991" s="124"/>
      <c r="AG991" s="124"/>
      <c r="AH991" s="123"/>
      <c r="AI991" s="123"/>
      <c r="AJ991" s="123"/>
      <c r="AK991" s="123"/>
      <c r="AL991" s="123"/>
      <c r="AM991" s="123"/>
      <c r="AN991" s="123"/>
      <c r="AO991" s="125"/>
      <c r="AP991" s="126"/>
      <c r="AQ991" s="125"/>
      <c r="AR991" s="127"/>
      <c r="AS991" s="83"/>
      <c r="AT991" s="83"/>
      <c r="AU991" s="83"/>
      <c r="AV991" s="130"/>
    </row>
    <row r="992" spans="28:48" ht="14">
      <c r="AB992" s="123"/>
      <c r="AC992" s="124"/>
      <c r="AD992" s="123"/>
      <c r="AE992" s="124"/>
      <c r="AF992" s="124"/>
      <c r="AG992" s="124"/>
      <c r="AH992" s="123"/>
      <c r="AI992" s="123"/>
      <c r="AJ992" s="123"/>
      <c r="AK992" s="123"/>
      <c r="AL992" s="123"/>
      <c r="AM992" s="123"/>
      <c r="AN992" s="123"/>
      <c r="AO992" s="125"/>
      <c r="AP992" s="126"/>
      <c r="AQ992" s="125"/>
      <c r="AR992" s="127"/>
      <c r="AS992" s="83"/>
      <c r="AT992" s="83"/>
      <c r="AU992" s="83"/>
      <c r="AV992" s="130"/>
    </row>
    <row r="993" spans="28:48" ht="14">
      <c r="AB993" s="123"/>
      <c r="AC993" s="124"/>
      <c r="AD993" s="123"/>
      <c r="AE993" s="124"/>
      <c r="AF993" s="124"/>
      <c r="AG993" s="124"/>
      <c r="AH993" s="123"/>
      <c r="AI993" s="123"/>
      <c r="AJ993" s="123"/>
      <c r="AK993" s="123"/>
      <c r="AL993" s="123"/>
      <c r="AM993" s="123"/>
      <c r="AN993" s="123"/>
      <c r="AO993" s="125"/>
      <c r="AP993" s="126"/>
      <c r="AQ993" s="125"/>
      <c r="AR993" s="127"/>
      <c r="AS993" s="83"/>
      <c r="AT993" s="83"/>
      <c r="AU993" s="83"/>
      <c r="AV993" s="130"/>
    </row>
    <row r="994" spans="28:48" ht="14">
      <c r="AB994" s="123"/>
      <c r="AC994" s="124"/>
      <c r="AD994" s="123"/>
      <c r="AE994" s="124"/>
      <c r="AF994" s="124"/>
      <c r="AG994" s="124"/>
      <c r="AH994" s="123"/>
      <c r="AI994" s="123"/>
      <c r="AJ994" s="123"/>
      <c r="AK994" s="123"/>
      <c r="AL994" s="123"/>
      <c r="AM994" s="123"/>
      <c r="AN994" s="123"/>
      <c r="AO994" s="125"/>
      <c r="AP994" s="126"/>
      <c r="AQ994" s="125"/>
      <c r="AR994" s="127"/>
      <c r="AS994" s="83"/>
      <c r="AT994" s="83"/>
      <c r="AU994" s="83"/>
      <c r="AV994" s="130"/>
    </row>
    <row r="995" spans="28:48" ht="14">
      <c r="AB995" s="123"/>
      <c r="AC995" s="124"/>
      <c r="AD995" s="123"/>
      <c r="AE995" s="124"/>
      <c r="AF995" s="124"/>
      <c r="AG995" s="124"/>
      <c r="AH995" s="123"/>
      <c r="AI995" s="123"/>
      <c r="AJ995" s="123"/>
      <c r="AK995" s="123"/>
      <c r="AL995" s="123"/>
      <c r="AM995" s="123"/>
      <c r="AN995" s="123"/>
      <c r="AO995" s="125"/>
      <c r="AP995" s="126"/>
      <c r="AQ995" s="125"/>
      <c r="AR995" s="127"/>
      <c r="AS995" s="83"/>
      <c r="AT995" s="83"/>
      <c r="AU995" s="83"/>
      <c r="AV995" s="130"/>
    </row>
    <row r="996" spans="28:48" ht="14">
      <c r="AB996" s="123"/>
      <c r="AC996" s="124"/>
      <c r="AD996" s="123"/>
      <c r="AE996" s="124"/>
      <c r="AF996" s="124"/>
      <c r="AG996" s="124"/>
      <c r="AH996" s="123"/>
      <c r="AI996" s="123"/>
      <c r="AJ996" s="123"/>
      <c r="AK996" s="123"/>
      <c r="AL996" s="123"/>
      <c r="AM996" s="123"/>
      <c r="AN996" s="123"/>
      <c r="AO996" s="125"/>
      <c r="AP996" s="126"/>
      <c r="AQ996" s="125"/>
      <c r="AR996" s="127"/>
      <c r="AS996" s="83"/>
      <c r="AT996" s="83"/>
      <c r="AU996" s="83"/>
      <c r="AV996" s="130"/>
    </row>
    <row r="997" spans="28:48" ht="14">
      <c r="AB997" s="123"/>
      <c r="AC997" s="124"/>
      <c r="AD997" s="123"/>
      <c r="AE997" s="124"/>
      <c r="AF997" s="124"/>
      <c r="AG997" s="124"/>
      <c r="AH997" s="123"/>
      <c r="AI997" s="123"/>
      <c r="AJ997" s="123"/>
      <c r="AK997" s="123"/>
      <c r="AL997" s="123"/>
      <c r="AM997" s="123"/>
      <c r="AN997" s="123"/>
      <c r="AO997" s="125"/>
      <c r="AP997" s="126"/>
      <c r="AQ997" s="125"/>
      <c r="AR997" s="127"/>
      <c r="AS997" s="83"/>
      <c r="AT997" s="83"/>
      <c r="AU997" s="83"/>
      <c r="AV997" s="130"/>
    </row>
    <row r="998" spans="28:48" ht="14">
      <c r="AB998" s="123"/>
      <c r="AC998" s="124"/>
      <c r="AD998" s="123"/>
      <c r="AE998" s="124"/>
      <c r="AF998" s="124"/>
      <c r="AG998" s="124"/>
      <c r="AH998" s="123"/>
      <c r="AI998" s="123"/>
      <c r="AJ998" s="123"/>
      <c r="AK998" s="123"/>
      <c r="AL998" s="123"/>
      <c r="AM998" s="123"/>
      <c r="AN998" s="123"/>
      <c r="AO998" s="125"/>
      <c r="AP998" s="126"/>
      <c r="AQ998" s="125"/>
      <c r="AR998" s="127"/>
      <c r="AS998" s="83"/>
      <c r="AT998" s="83"/>
      <c r="AU998" s="83"/>
      <c r="AV998" s="130"/>
    </row>
    <row r="999" spans="28:48" ht="14">
      <c r="AB999" s="123"/>
      <c r="AC999" s="124"/>
      <c r="AD999" s="123"/>
      <c r="AE999" s="124"/>
      <c r="AF999" s="124"/>
      <c r="AG999" s="124"/>
      <c r="AH999" s="123"/>
      <c r="AI999" s="123"/>
      <c r="AJ999" s="123"/>
      <c r="AK999" s="123"/>
      <c r="AL999" s="123"/>
      <c r="AM999" s="123"/>
      <c r="AN999" s="123"/>
      <c r="AO999" s="125"/>
      <c r="AP999" s="126"/>
      <c r="AQ999" s="125"/>
      <c r="AR999" s="127"/>
      <c r="AS999" s="83"/>
      <c r="AT999" s="83"/>
      <c r="AU999" s="83"/>
      <c r="AV999" s="130"/>
    </row>
    <row r="1000" spans="28:48" ht="14">
      <c r="AB1000" s="123"/>
      <c r="AC1000" s="124"/>
      <c r="AD1000" s="123"/>
      <c r="AE1000" s="124"/>
      <c r="AF1000" s="124"/>
      <c r="AG1000" s="124"/>
      <c r="AH1000" s="123"/>
      <c r="AI1000" s="123"/>
      <c r="AJ1000" s="123"/>
      <c r="AK1000" s="123"/>
      <c r="AL1000" s="123"/>
      <c r="AM1000" s="123"/>
      <c r="AN1000" s="123"/>
      <c r="AO1000" s="125"/>
      <c r="AP1000" s="126"/>
      <c r="AQ1000" s="125"/>
      <c r="AR1000" s="127"/>
      <c r="AS1000" s="83"/>
      <c r="AT1000" s="83"/>
      <c r="AU1000" s="83"/>
      <c r="AV1000" s="130"/>
    </row>
    <row r="1001" spans="28:48" ht="14">
      <c r="AB1001" s="123"/>
      <c r="AC1001" s="124"/>
      <c r="AD1001" s="123"/>
      <c r="AE1001" s="124"/>
      <c r="AF1001" s="124"/>
      <c r="AG1001" s="124"/>
      <c r="AH1001" s="123"/>
      <c r="AI1001" s="123"/>
      <c r="AJ1001" s="123"/>
      <c r="AK1001" s="123"/>
      <c r="AL1001" s="123"/>
      <c r="AM1001" s="123"/>
      <c r="AN1001" s="123"/>
      <c r="AO1001" s="125"/>
      <c r="AP1001" s="126"/>
      <c r="AQ1001" s="125"/>
      <c r="AR1001" s="127"/>
      <c r="AS1001" s="83"/>
      <c r="AT1001" s="83"/>
      <c r="AU1001" s="83"/>
      <c r="AV1001" s="130"/>
    </row>
    <row r="1002" spans="28:48" ht="14">
      <c r="AB1002" s="123"/>
      <c r="AC1002" s="124"/>
      <c r="AD1002" s="123"/>
      <c r="AE1002" s="124"/>
      <c r="AF1002" s="124"/>
      <c r="AG1002" s="124"/>
      <c r="AH1002" s="123"/>
      <c r="AI1002" s="123"/>
      <c r="AJ1002" s="123"/>
      <c r="AK1002" s="123"/>
      <c r="AL1002" s="123"/>
      <c r="AM1002" s="123"/>
      <c r="AN1002" s="123"/>
      <c r="AO1002" s="125"/>
      <c r="AP1002" s="126"/>
      <c r="AQ1002" s="125"/>
      <c r="AR1002" s="127"/>
      <c r="AS1002" s="83"/>
      <c r="AT1002" s="83"/>
      <c r="AU1002" s="83"/>
      <c r="AV1002" s="130"/>
    </row>
    <row r="1003" spans="28:48" ht="14">
      <c r="AB1003" s="123"/>
      <c r="AC1003" s="124"/>
      <c r="AD1003" s="123"/>
      <c r="AE1003" s="124"/>
      <c r="AF1003" s="124"/>
      <c r="AG1003" s="124"/>
      <c r="AH1003" s="123"/>
      <c r="AI1003" s="123"/>
      <c r="AJ1003" s="123"/>
      <c r="AK1003" s="123"/>
      <c r="AL1003" s="123"/>
      <c r="AM1003" s="123"/>
      <c r="AN1003" s="123"/>
      <c r="AO1003" s="125"/>
      <c r="AP1003" s="126"/>
      <c r="AQ1003" s="125"/>
      <c r="AR1003" s="127"/>
      <c r="AS1003" s="83"/>
      <c r="AT1003" s="83"/>
      <c r="AU1003" s="83"/>
      <c r="AV1003" s="130"/>
    </row>
    <row r="1004" spans="28:48" ht="14">
      <c r="AB1004" s="123"/>
      <c r="AC1004" s="124"/>
      <c r="AD1004" s="123"/>
      <c r="AE1004" s="124"/>
      <c r="AF1004" s="124"/>
      <c r="AG1004" s="124"/>
      <c r="AH1004" s="123"/>
      <c r="AI1004" s="123"/>
      <c r="AJ1004" s="123"/>
      <c r="AK1004" s="123"/>
      <c r="AL1004" s="123"/>
      <c r="AM1004" s="123"/>
      <c r="AN1004" s="123"/>
      <c r="AO1004" s="125"/>
      <c r="AP1004" s="126"/>
      <c r="AQ1004" s="125"/>
      <c r="AR1004" s="127"/>
      <c r="AS1004" s="83"/>
      <c r="AT1004" s="83"/>
      <c r="AU1004" s="83"/>
      <c r="AV1004" s="130"/>
    </row>
    <row r="1005" spans="28:48" ht="14">
      <c r="AB1005" s="123"/>
      <c r="AC1005" s="124"/>
      <c r="AD1005" s="123"/>
      <c r="AE1005" s="124"/>
      <c r="AF1005" s="124"/>
      <c r="AG1005" s="124"/>
      <c r="AH1005" s="123"/>
      <c r="AI1005" s="123"/>
      <c r="AJ1005" s="123"/>
      <c r="AK1005" s="123"/>
      <c r="AL1005" s="123"/>
      <c r="AM1005" s="123"/>
      <c r="AN1005" s="123"/>
      <c r="AO1005" s="125"/>
      <c r="AP1005" s="126"/>
      <c r="AQ1005" s="125"/>
      <c r="AR1005" s="127"/>
      <c r="AS1005" s="83"/>
      <c r="AT1005" s="83"/>
      <c r="AU1005" s="83"/>
      <c r="AV1005" s="130"/>
    </row>
    <row r="1006" spans="28:48" ht="14">
      <c r="AB1006" s="123"/>
      <c r="AC1006" s="124"/>
      <c r="AD1006" s="123"/>
      <c r="AE1006" s="124"/>
      <c r="AF1006" s="124"/>
      <c r="AG1006" s="124"/>
      <c r="AH1006" s="123"/>
      <c r="AI1006" s="123"/>
      <c r="AJ1006" s="123"/>
      <c r="AK1006" s="123"/>
      <c r="AL1006" s="123"/>
      <c r="AM1006" s="123"/>
      <c r="AN1006" s="123"/>
      <c r="AO1006" s="125"/>
      <c r="AP1006" s="126"/>
      <c r="AQ1006" s="125"/>
      <c r="AR1006" s="127"/>
      <c r="AS1006" s="83"/>
      <c r="AT1006" s="83"/>
      <c r="AU1006" s="83"/>
      <c r="AV1006" s="130"/>
    </row>
    <row r="1007" spans="28:48" ht="14">
      <c r="AB1007" s="123"/>
      <c r="AC1007" s="124"/>
      <c r="AD1007" s="123"/>
      <c r="AE1007" s="124"/>
      <c r="AF1007" s="124"/>
      <c r="AG1007" s="124"/>
      <c r="AH1007" s="123"/>
      <c r="AI1007" s="123"/>
      <c r="AJ1007" s="123"/>
      <c r="AK1007" s="123"/>
      <c r="AL1007" s="123"/>
      <c r="AM1007" s="123"/>
      <c r="AN1007" s="123"/>
      <c r="AO1007" s="125"/>
      <c r="AP1007" s="126"/>
      <c r="AQ1007" s="125"/>
      <c r="AR1007" s="127"/>
      <c r="AS1007" s="83"/>
      <c r="AT1007" s="83"/>
      <c r="AU1007" s="83"/>
      <c r="AV1007" s="130"/>
    </row>
    <row r="1008" spans="28:48" ht="14">
      <c r="AB1008" s="123"/>
      <c r="AC1008" s="124"/>
      <c r="AD1008" s="123"/>
      <c r="AE1008" s="124"/>
      <c r="AF1008" s="124"/>
      <c r="AG1008" s="124"/>
      <c r="AH1008" s="123"/>
      <c r="AI1008" s="123"/>
      <c r="AJ1008" s="123"/>
      <c r="AK1008" s="123"/>
      <c r="AL1008" s="123"/>
      <c r="AM1008" s="123"/>
      <c r="AN1008" s="123"/>
      <c r="AO1008" s="125"/>
      <c r="AP1008" s="126"/>
      <c r="AQ1008" s="125"/>
      <c r="AR1008" s="127"/>
      <c r="AS1008" s="83"/>
      <c r="AT1008" s="83"/>
      <c r="AU1008" s="83"/>
      <c r="AV1008" s="130"/>
    </row>
    <row r="1009" spans="28:48" ht="14">
      <c r="AB1009" s="123"/>
      <c r="AC1009" s="124"/>
      <c r="AD1009" s="123"/>
      <c r="AE1009" s="124"/>
      <c r="AF1009" s="124"/>
      <c r="AG1009" s="124"/>
      <c r="AH1009" s="123"/>
      <c r="AI1009" s="123"/>
      <c r="AJ1009" s="123"/>
      <c r="AK1009" s="123"/>
      <c r="AL1009" s="123"/>
      <c r="AM1009" s="123"/>
      <c r="AN1009" s="123"/>
      <c r="AO1009" s="125"/>
      <c r="AP1009" s="126"/>
      <c r="AQ1009" s="125"/>
      <c r="AR1009" s="127"/>
      <c r="AS1009" s="83"/>
      <c r="AT1009" s="83"/>
      <c r="AU1009" s="83"/>
      <c r="AV1009" s="130"/>
    </row>
    <row r="1010" spans="28:48" ht="14">
      <c r="AB1010" s="123"/>
      <c r="AC1010" s="124"/>
      <c r="AD1010" s="123"/>
      <c r="AE1010" s="124"/>
      <c r="AF1010" s="124"/>
      <c r="AG1010" s="124"/>
      <c r="AH1010" s="123"/>
      <c r="AI1010" s="123"/>
      <c r="AJ1010" s="123"/>
      <c r="AK1010" s="123"/>
      <c r="AL1010" s="123"/>
      <c r="AM1010" s="123"/>
      <c r="AN1010" s="123"/>
      <c r="AO1010" s="125"/>
      <c r="AP1010" s="126"/>
      <c r="AQ1010" s="125"/>
      <c r="AR1010" s="127"/>
      <c r="AS1010" s="83"/>
      <c r="AT1010" s="83"/>
      <c r="AU1010" s="83"/>
      <c r="AV1010" s="130"/>
    </row>
    <row r="1011" spans="28:48" ht="14">
      <c r="AB1011" s="123"/>
      <c r="AC1011" s="124"/>
      <c r="AD1011" s="123"/>
      <c r="AE1011" s="124"/>
      <c r="AF1011" s="124"/>
      <c r="AG1011" s="124"/>
      <c r="AH1011" s="123"/>
      <c r="AI1011" s="123"/>
      <c r="AJ1011" s="123"/>
      <c r="AK1011" s="123"/>
      <c r="AL1011" s="123"/>
      <c r="AM1011" s="123"/>
      <c r="AN1011" s="123"/>
      <c r="AO1011" s="125"/>
      <c r="AP1011" s="126"/>
      <c r="AQ1011" s="125"/>
      <c r="AR1011" s="127"/>
      <c r="AS1011" s="83"/>
      <c r="AT1011" s="83"/>
      <c r="AU1011" s="83"/>
      <c r="AV1011" s="130"/>
    </row>
    <row r="1012" spans="28:48" ht="14">
      <c r="AB1012" s="123"/>
      <c r="AC1012" s="124"/>
      <c r="AD1012" s="123"/>
      <c r="AE1012" s="124"/>
      <c r="AF1012" s="124"/>
      <c r="AG1012" s="124"/>
      <c r="AH1012" s="123"/>
      <c r="AI1012" s="123"/>
      <c r="AJ1012" s="123"/>
      <c r="AK1012" s="123"/>
      <c r="AL1012" s="123"/>
      <c r="AM1012" s="123"/>
      <c r="AN1012" s="123"/>
      <c r="AO1012" s="125"/>
      <c r="AP1012" s="126"/>
      <c r="AQ1012" s="125"/>
      <c r="AR1012" s="127"/>
      <c r="AS1012" s="83"/>
      <c r="AT1012" s="83"/>
      <c r="AU1012" s="83"/>
      <c r="AV1012" s="130"/>
    </row>
    <row r="1013" spans="28:48" ht="14">
      <c r="AB1013" s="123"/>
      <c r="AC1013" s="124"/>
      <c r="AD1013" s="123"/>
      <c r="AE1013" s="124"/>
      <c r="AF1013" s="124"/>
      <c r="AG1013" s="124"/>
      <c r="AH1013" s="123"/>
      <c r="AI1013" s="123"/>
      <c r="AJ1013" s="123"/>
      <c r="AK1013" s="123"/>
      <c r="AL1013" s="123"/>
      <c r="AM1013" s="123"/>
      <c r="AN1013" s="123"/>
      <c r="AO1013" s="125"/>
      <c r="AP1013" s="126"/>
      <c r="AQ1013" s="125"/>
      <c r="AR1013" s="127"/>
      <c r="AS1013" s="83"/>
      <c r="AT1013" s="83"/>
      <c r="AU1013" s="83"/>
      <c r="AV1013" s="130"/>
    </row>
    <row r="1014" spans="28:48" ht="14">
      <c r="AB1014" s="123"/>
      <c r="AC1014" s="124"/>
      <c r="AD1014" s="123"/>
      <c r="AE1014" s="124"/>
      <c r="AF1014" s="124"/>
      <c r="AG1014" s="124"/>
      <c r="AH1014" s="123"/>
      <c r="AI1014" s="123"/>
      <c r="AJ1014" s="123"/>
      <c r="AK1014" s="123"/>
      <c r="AL1014" s="123"/>
      <c r="AM1014" s="123"/>
      <c r="AN1014" s="123"/>
      <c r="AO1014" s="125"/>
      <c r="AP1014" s="126"/>
      <c r="AQ1014" s="125"/>
      <c r="AR1014" s="127"/>
      <c r="AS1014" s="83"/>
      <c r="AT1014" s="83"/>
      <c r="AU1014" s="83"/>
      <c r="AV1014" s="130"/>
    </row>
    <row r="1015" spans="28:48" ht="14">
      <c r="AB1015" s="123"/>
      <c r="AC1015" s="124"/>
      <c r="AD1015" s="123"/>
      <c r="AE1015" s="124"/>
      <c r="AF1015" s="124"/>
      <c r="AG1015" s="124"/>
      <c r="AH1015" s="123"/>
      <c r="AI1015" s="123"/>
      <c r="AJ1015" s="123"/>
      <c r="AK1015" s="123"/>
      <c r="AL1015" s="123"/>
      <c r="AM1015" s="123"/>
      <c r="AN1015" s="123"/>
      <c r="AO1015" s="125"/>
      <c r="AP1015" s="126"/>
      <c r="AQ1015" s="125"/>
      <c r="AR1015" s="127"/>
      <c r="AS1015" s="83"/>
      <c r="AT1015" s="83"/>
      <c r="AU1015" s="83"/>
      <c r="AV1015" s="130"/>
    </row>
    <row r="1016" spans="28:48" ht="14">
      <c r="AB1016" s="123"/>
      <c r="AC1016" s="124"/>
      <c r="AD1016" s="123"/>
      <c r="AE1016" s="124"/>
      <c r="AF1016" s="124"/>
      <c r="AG1016" s="124"/>
      <c r="AH1016" s="123"/>
      <c r="AI1016" s="123"/>
      <c r="AJ1016" s="123"/>
      <c r="AK1016" s="123"/>
      <c r="AL1016" s="123"/>
      <c r="AM1016" s="123"/>
      <c r="AN1016" s="123"/>
      <c r="AO1016" s="125"/>
      <c r="AP1016" s="126"/>
      <c r="AQ1016" s="125"/>
      <c r="AR1016" s="127"/>
      <c r="AS1016" s="83"/>
      <c r="AT1016" s="83"/>
      <c r="AU1016" s="83"/>
      <c r="AV1016" s="130"/>
    </row>
    <row r="1017" spans="28:48" ht="14">
      <c r="AB1017" s="123"/>
      <c r="AC1017" s="124"/>
      <c r="AD1017" s="123"/>
      <c r="AE1017" s="124"/>
      <c r="AF1017" s="124"/>
      <c r="AG1017" s="124"/>
      <c r="AH1017" s="123"/>
      <c r="AI1017" s="123"/>
      <c r="AJ1017" s="123"/>
      <c r="AK1017" s="123"/>
      <c r="AL1017" s="123"/>
      <c r="AM1017" s="123"/>
      <c r="AN1017" s="123"/>
      <c r="AO1017" s="125"/>
      <c r="AP1017" s="126"/>
      <c r="AQ1017" s="125"/>
      <c r="AR1017" s="127"/>
      <c r="AS1017" s="83"/>
      <c r="AT1017" s="83"/>
      <c r="AU1017" s="83"/>
      <c r="AV1017" s="130"/>
    </row>
    <row r="1018" spans="28:48" ht="14">
      <c r="AB1018" s="123"/>
      <c r="AC1018" s="124"/>
      <c r="AD1018" s="123"/>
      <c r="AE1018" s="124"/>
      <c r="AF1018" s="124"/>
      <c r="AG1018" s="124"/>
      <c r="AH1018" s="123"/>
      <c r="AI1018" s="123"/>
      <c r="AJ1018" s="123"/>
      <c r="AK1018" s="123"/>
      <c r="AL1018" s="123"/>
      <c r="AM1018" s="123"/>
      <c r="AN1018" s="123"/>
      <c r="AO1018" s="125"/>
      <c r="AP1018" s="126"/>
      <c r="AQ1018" s="125"/>
      <c r="AR1018" s="127"/>
      <c r="AS1018" s="83"/>
      <c r="AT1018" s="83"/>
      <c r="AU1018" s="83"/>
      <c r="AV1018" s="130"/>
    </row>
    <row r="1019" spans="28:48" ht="14">
      <c r="AB1019" s="123"/>
      <c r="AC1019" s="124"/>
      <c r="AD1019" s="123"/>
      <c r="AE1019" s="124"/>
      <c r="AF1019" s="124"/>
      <c r="AG1019" s="124"/>
      <c r="AH1019" s="123"/>
      <c r="AI1019" s="123"/>
      <c r="AJ1019" s="123"/>
      <c r="AK1019" s="123"/>
      <c r="AL1019" s="123"/>
      <c r="AM1019" s="123"/>
      <c r="AN1019" s="123"/>
      <c r="AO1019" s="125"/>
      <c r="AP1019" s="126"/>
      <c r="AQ1019" s="125"/>
      <c r="AR1019" s="127"/>
      <c r="AS1019" s="83"/>
      <c r="AT1019" s="83"/>
      <c r="AU1019" s="83"/>
      <c r="AV1019" s="130"/>
    </row>
    <row r="1020" spans="28:48" ht="14">
      <c r="AB1020" s="123"/>
      <c r="AC1020" s="124"/>
      <c r="AD1020" s="123"/>
      <c r="AE1020" s="124"/>
      <c r="AF1020" s="124"/>
      <c r="AG1020" s="124"/>
      <c r="AH1020" s="123"/>
      <c r="AI1020" s="123"/>
      <c r="AJ1020" s="123"/>
      <c r="AK1020" s="123"/>
      <c r="AL1020" s="123"/>
      <c r="AM1020" s="123"/>
      <c r="AN1020" s="123"/>
      <c r="AO1020" s="125"/>
      <c r="AP1020" s="126"/>
      <c r="AQ1020" s="125"/>
      <c r="AR1020" s="127"/>
      <c r="AS1020" s="83"/>
      <c r="AT1020" s="83"/>
      <c r="AU1020" s="83"/>
      <c r="AV1020" s="130"/>
    </row>
    <row r="1021" spans="28:48" ht="14">
      <c r="AB1021" s="123"/>
      <c r="AC1021" s="124"/>
      <c r="AD1021" s="123"/>
      <c r="AE1021" s="124"/>
      <c r="AF1021" s="124"/>
      <c r="AG1021" s="124"/>
      <c r="AH1021" s="123"/>
      <c r="AI1021" s="123"/>
      <c r="AJ1021" s="123"/>
      <c r="AK1021" s="123"/>
      <c r="AL1021" s="123"/>
      <c r="AM1021" s="123"/>
      <c r="AN1021" s="123"/>
      <c r="AO1021" s="125"/>
      <c r="AP1021" s="126"/>
      <c r="AQ1021" s="125"/>
      <c r="AR1021" s="127"/>
      <c r="AS1021" s="83"/>
      <c r="AT1021" s="83"/>
      <c r="AU1021" s="83"/>
      <c r="AV1021" s="130"/>
    </row>
    <row r="1022" spans="28:48" ht="14">
      <c r="AB1022" s="123"/>
      <c r="AC1022" s="124"/>
      <c r="AD1022" s="123"/>
      <c r="AE1022" s="124"/>
      <c r="AF1022" s="124"/>
      <c r="AG1022" s="124"/>
      <c r="AH1022" s="123"/>
      <c r="AI1022" s="123"/>
      <c r="AJ1022" s="123"/>
      <c r="AK1022" s="123"/>
      <c r="AL1022" s="123"/>
      <c r="AM1022" s="123"/>
      <c r="AN1022" s="123"/>
      <c r="AO1022" s="125"/>
      <c r="AP1022" s="126"/>
      <c r="AQ1022" s="125"/>
      <c r="AR1022" s="127"/>
      <c r="AS1022" s="83"/>
      <c r="AT1022" s="83"/>
      <c r="AU1022" s="83"/>
      <c r="AV1022" s="130"/>
    </row>
    <row r="1023" spans="28:48" ht="14">
      <c r="AB1023" s="123"/>
      <c r="AC1023" s="124"/>
      <c r="AD1023" s="123"/>
      <c r="AE1023" s="124"/>
      <c r="AF1023" s="124"/>
      <c r="AG1023" s="124"/>
      <c r="AH1023" s="123"/>
      <c r="AI1023" s="123"/>
      <c r="AJ1023" s="123"/>
      <c r="AK1023" s="123"/>
      <c r="AL1023" s="123"/>
      <c r="AM1023" s="123"/>
      <c r="AN1023" s="123"/>
      <c r="AO1023" s="125"/>
      <c r="AP1023" s="126"/>
      <c r="AQ1023" s="125"/>
      <c r="AR1023" s="127"/>
      <c r="AS1023" s="83"/>
      <c r="AT1023" s="83"/>
      <c r="AU1023" s="83"/>
      <c r="AV1023" s="130"/>
    </row>
    <row r="1024" spans="28:48" ht="14">
      <c r="AB1024" s="123"/>
      <c r="AC1024" s="124"/>
      <c r="AD1024" s="123"/>
      <c r="AE1024" s="124"/>
      <c r="AF1024" s="124"/>
      <c r="AG1024" s="124"/>
      <c r="AH1024" s="123"/>
      <c r="AI1024" s="123"/>
      <c r="AJ1024" s="123"/>
      <c r="AK1024" s="123"/>
      <c r="AL1024" s="123"/>
      <c r="AM1024" s="123"/>
      <c r="AN1024" s="123"/>
      <c r="AO1024" s="125"/>
      <c r="AP1024" s="126"/>
      <c r="AQ1024" s="125"/>
      <c r="AR1024" s="127"/>
      <c r="AS1024" s="83"/>
      <c r="AT1024" s="83"/>
      <c r="AU1024" s="83"/>
      <c r="AV1024" s="130"/>
    </row>
    <row r="1025" spans="28:48" ht="14">
      <c r="AB1025" s="123"/>
      <c r="AC1025" s="124"/>
      <c r="AD1025" s="123"/>
      <c r="AE1025" s="124"/>
      <c r="AF1025" s="124"/>
      <c r="AG1025" s="124"/>
      <c r="AH1025" s="123"/>
      <c r="AI1025" s="123"/>
      <c r="AJ1025" s="123"/>
      <c r="AK1025" s="123"/>
      <c r="AL1025" s="123"/>
      <c r="AM1025" s="123"/>
      <c r="AN1025" s="123"/>
      <c r="AO1025" s="125"/>
      <c r="AP1025" s="126"/>
      <c r="AQ1025" s="125"/>
      <c r="AR1025" s="127"/>
      <c r="AS1025" s="83"/>
      <c r="AT1025" s="83"/>
      <c r="AU1025" s="83"/>
      <c r="AV1025" s="130"/>
    </row>
    <row r="1026" spans="28:48" ht="14">
      <c r="AB1026" s="123"/>
      <c r="AC1026" s="124"/>
      <c r="AD1026" s="123"/>
      <c r="AE1026" s="124"/>
      <c r="AF1026" s="124"/>
      <c r="AG1026" s="124"/>
      <c r="AH1026" s="123"/>
      <c r="AI1026" s="123"/>
      <c r="AJ1026" s="123"/>
      <c r="AK1026" s="123"/>
      <c r="AL1026" s="123"/>
      <c r="AM1026" s="123"/>
      <c r="AN1026" s="123"/>
      <c r="AO1026" s="125"/>
      <c r="AP1026" s="126"/>
      <c r="AQ1026" s="125"/>
      <c r="AR1026" s="127"/>
      <c r="AS1026" s="83"/>
      <c r="AT1026" s="83"/>
      <c r="AU1026" s="83"/>
      <c r="AV1026" s="130"/>
    </row>
    <row r="1027" spans="28:48" ht="14">
      <c r="AB1027" s="123"/>
      <c r="AC1027" s="124"/>
      <c r="AD1027" s="123"/>
      <c r="AE1027" s="124"/>
      <c r="AF1027" s="124"/>
      <c r="AG1027" s="124"/>
      <c r="AH1027" s="123"/>
      <c r="AI1027" s="123"/>
      <c r="AJ1027" s="123"/>
      <c r="AK1027" s="123"/>
      <c r="AL1027" s="123"/>
      <c r="AM1027" s="123"/>
      <c r="AN1027" s="123"/>
      <c r="AO1027" s="125"/>
      <c r="AP1027" s="126"/>
      <c r="AQ1027" s="125"/>
      <c r="AR1027" s="127"/>
      <c r="AS1027" s="83"/>
      <c r="AT1027" s="83"/>
      <c r="AU1027" s="83"/>
      <c r="AV1027" s="130"/>
    </row>
    <row r="1028" spans="28:48" ht="14">
      <c r="AB1028" s="123"/>
      <c r="AC1028" s="124"/>
      <c r="AD1028" s="123"/>
      <c r="AE1028" s="124"/>
      <c r="AF1028" s="124"/>
      <c r="AG1028" s="124"/>
      <c r="AH1028" s="123"/>
      <c r="AI1028" s="123"/>
      <c r="AJ1028" s="123"/>
      <c r="AK1028" s="123"/>
      <c r="AL1028" s="123"/>
      <c r="AM1028" s="123"/>
      <c r="AN1028" s="123"/>
      <c r="AO1028" s="125"/>
      <c r="AP1028" s="126"/>
      <c r="AQ1028" s="125"/>
      <c r="AR1028" s="127"/>
      <c r="AS1028" s="83"/>
      <c r="AT1028" s="83"/>
      <c r="AU1028" s="83"/>
      <c r="AV1028" s="130"/>
    </row>
    <row r="1029" spans="28:48" ht="14">
      <c r="AB1029" s="123"/>
      <c r="AC1029" s="124"/>
      <c r="AD1029" s="123"/>
      <c r="AE1029" s="124"/>
      <c r="AF1029" s="124"/>
      <c r="AG1029" s="124"/>
      <c r="AH1029" s="123"/>
      <c r="AI1029" s="123"/>
      <c r="AJ1029" s="123"/>
      <c r="AK1029" s="123"/>
      <c r="AL1029" s="123"/>
      <c r="AM1029" s="123"/>
      <c r="AN1029" s="123"/>
      <c r="AO1029" s="125"/>
      <c r="AP1029" s="126"/>
      <c r="AQ1029" s="125"/>
      <c r="AR1029" s="127"/>
      <c r="AS1029" s="83"/>
      <c r="AT1029" s="83"/>
      <c r="AU1029" s="83"/>
      <c r="AV1029" s="130"/>
    </row>
    <row r="1030" spans="28:48" ht="14">
      <c r="AB1030" s="123"/>
      <c r="AC1030" s="124"/>
      <c r="AD1030" s="123"/>
      <c r="AE1030" s="124"/>
      <c r="AF1030" s="124"/>
      <c r="AG1030" s="124"/>
      <c r="AH1030" s="123"/>
      <c r="AI1030" s="123"/>
      <c r="AJ1030" s="123"/>
      <c r="AK1030" s="123"/>
      <c r="AL1030" s="123"/>
      <c r="AM1030" s="123"/>
      <c r="AN1030" s="123"/>
      <c r="AO1030" s="125"/>
      <c r="AP1030" s="126"/>
      <c r="AQ1030" s="125"/>
      <c r="AR1030" s="127"/>
      <c r="AS1030" s="83"/>
      <c r="AT1030" s="83"/>
      <c r="AU1030" s="83"/>
      <c r="AV1030" s="130"/>
    </row>
    <row r="1031" spans="28:48" ht="14">
      <c r="AB1031" s="123"/>
      <c r="AC1031" s="124"/>
      <c r="AD1031" s="123"/>
      <c r="AE1031" s="124"/>
      <c r="AF1031" s="124"/>
      <c r="AG1031" s="124"/>
      <c r="AH1031" s="123"/>
      <c r="AI1031" s="123"/>
      <c r="AJ1031" s="123"/>
      <c r="AK1031" s="123"/>
      <c r="AL1031" s="123"/>
      <c r="AM1031" s="123"/>
      <c r="AN1031" s="123"/>
      <c r="AO1031" s="125"/>
      <c r="AP1031" s="126"/>
      <c r="AQ1031" s="125"/>
      <c r="AR1031" s="127"/>
      <c r="AS1031" s="83"/>
      <c r="AT1031" s="83"/>
      <c r="AU1031" s="83"/>
      <c r="AV1031" s="130"/>
    </row>
    <row r="1032" spans="28:48" ht="14">
      <c r="AB1032" s="123"/>
      <c r="AC1032" s="124"/>
      <c r="AD1032" s="123"/>
      <c r="AE1032" s="124"/>
      <c r="AF1032" s="124"/>
      <c r="AG1032" s="124"/>
      <c r="AH1032" s="123"/>
      <c r="AI1032" s="123"/>
      <c r="AJ1032" s="123"/>
      <c r="AK1032" s="123"/>
      <c r="AL1032" s="123"/>
      <c r="AM1032" s="123"/>
      <c r="AN1032" s="123"/>
      <c r="AO1032" s="125"/>
      <c r="AP1032" s="126"/>
      <c r="AQ1032" s="125"/>
      <c r="AR1032" s="127"/>
      <c r="AS1032" s="83"/>
      <c r="AT1032" s="83"/>
      <c r="AU1032" s="83"/>
      <c r="AV1032" s="130"/>
    </row>
    <row r="1033" spans="28:48" ht="14">
      <c r="AB1033" s="123"/>
      <c r="AC1033" s="124"/>
      <c r="AD1033" s="123"/>
      <c r="AE1033" s="124"/>
      <c r="AF1033" s="124"/>
      <c r="AG1033" s="124"/>
      <c r="AH1033" s="123"/>
      <c r="AI1033" s="123"/>
      <c r="AJ1033" s="123"/>
      <c r="AK1033" s="123"/>
      <c r="AL1033" s="123"/>
      <c r="AM1033" s="123"/>
      <c r="AN1033" s="123"/>
      <c r="AO1033" s="125"/>
      <c r="AP1033" s="126"/>
      <c r="AQ1033" s="125"/>
      <c r="AR1033" s="127"/>
      <c r="AS1033" s="83"/>
      <c r="AT1033" s="83"/>
      <c r="AU1033" s="83"/>
      <c r="AV1033" s="130"/>
    </row>
    <row r="1034" spans="28:48" ht="14">
      <c r="AB1034" s="123"/>
      <c r="AC1034" s="124"/>
      <c r="AD1034" s="123"/>
      <c r="AE1034" s="124"/>
      <c r="AF1034" s="124"/>
      <c r="AG1034" s="124"/>
      <c r="AH1034" s="123"/>
      <c r="AI1034" s="123"/>
      <c r="AJ1034" s="123"/>
      <c r="AK1034" s="123"/>
      <c r="AL1034" s="123"/>
      <c r="AM1034" s="123"/>
      <c r="AN1034" s="123"/>
      <c r="AO1034" s="125"/>
      <c r="AP1034" s="126"/>
      <c r="AQ1034" s="125"/>
      <c r="AR1034" s="127"/>
      <c r="AS1034" s="83"/>
      <c r="AT1034" s="83"/>
      <c r="AU1034" s="83"/>
      <c r="AV1034" s="130"/>
    </row>
    <row r="1035" spans="28:48" ht="14">
      <c r="AB1035" s="123"/>
      <c r="AC1035" s="124"/>
      <c r="AD1035" s="123"/>
      <c r="AE1035" s="124"/>
      <c r="AF1035" s="124"/>
      <c r="AG1035" s="124"/>
      <c r="AH1035" s="123"/>
      <c r="AI1035" s="123"/>
      <c r="AJ1035" s="123"/>
      <c r="AK1035" s="123"/>
      <c r="AL1035" s="123"/>
      <c r="AM1035" s="123"/>
      <c r="AN1035" s="123"/>
      <c r="AO1035" s="125"/>
      <c r="AP1035" s="126"/>
      <c r="AQ1035" s="125"/>
      <c r="AR1035" s="127"/>
      <c r="AS1035" s="83"/>
      <c r="AT1035" s="83"/>
      <c r="AU1035" s="83"/>
      <c r="AV1035" s="130"/>
    </row>
    <row r="1036" spans="28:48" ht="14">
      <c r="AB1036" s="123"/>
      <c r="AC1036" s="124"/>
      <c r="AD1036" s="123"/>
      <c r="AE1036" s="124"/>
      <c r="AF1036" s="124"/>
      <c r="AG1036" s="124"/>
      <c r="AH1036" s="123"/>
      <c r="AI1036" s="123"/>
      <c r="AJ1036" s="123"/>
      <c r="AK1036" s="123"/>
      <c r="AL1036" s="123"/>
      <c r="AM1036" s="123"/>
      <c r="AN1036" s="123"/>
      <c r="AO1036" s="125"/>
      <c r="AP1036" s="126"/>
      <c r="AQ1036" s="125"/>
      <c r="AR1036" s="127"/>
      <c r="AS1036" s="83"/>
      <c r="AT1036" s="83"/>
      <c r="AU1036" s="83"/>
      <c r="AV1036" s="130"/>
    </row>
    <row r="1037" spans="28:48" ht="14">
      <c r="AB1037" s="123"/>
      <c r="AC1037" s="124"/>
      <c r="AD1037" s="123"/>
      <c r="AE1037" s="124"/>
      <c r="AF1037" s="124"/>
      <c r="AG1037" s="124"/>
      <c r="AH1037" s="123"/>
      <c r="AI1037" s="123"/>
      <c r="AJ1037" s="123"/>
      <c r="AK1037" s="123"/>
      <c r="AL1037" s="123"/>
      <c r="AM1037" s="123"/>
      <c r="AN1037" s="123"/>
      <c r="AO1037" s="125"/>
      <c r="AP1037" s="126"/>
      <c r="AQ1037" s="125"/>
      <c r="AR1037" s="127"/>
      <c r="AS1037" s="83"/>
      <c r="AT1037" s="83"/>
      <c r="AU1037" s="83"/>
      <c r="AV1037" s="130"/>
    </row>
    <row r="1038" spans="28:48" ht="14">
      <c r="AB1038" s="123"/>
      <c r="AC1038" s="124"/>
      <c r="AD1038" s="123"/>
      <c r="AE1038" s="124"/>
      <c r="AF1038" s="124"/>
      <c r="AG1038" s="124"/>
      <c r="AH1038" s="123"/>
      <c r="AI1038" s="123"/>
      <c r="AJ1038" s="123"/>
      <c r="AK1038" s="123"/>
      <c r="AL1038" s="123"/>
      <c r="AM1038" s="123"/>
      <c r="AN1038" s="123"/>
      <c r="AO1038" s="125"/>
      <c r="AP1038" s="126"/>
      <c r="AQ1038" s="125"/>
      <c r="AR1038" s="127"/>
      <c r="AS1038" s="83"/>
      <c r="AT1038" s="83"/>
      <c r="AU1038" s="83"/>
      <c r="AV1038" s="130"/>
    </row>
    <row r="1039" spans="28:48" ht="14">
      <c r="AB1039" s="123"/>
      <c r="AC1039" s="124"/>
      <c r="AD1039" s="123"/>
      <c r="AE1039" s="124"/>
      <c r="AF1039" s="124"/>
      <c r="AG1039" s="124"/>
      <c r="AH1039" s="123"/>
      <c r="AI1039" s="123"/>
      <c r="AJ1039" s="123"/>
      <c r="AK1039" s="123"/>
      <c r="AL1039" s="123"/>
      <c r="AM1039" s="123"/>
      <c r="AN1039" s="123"/>
      <c r="AO1039" s="125"/>
      <c r="AP1039" s="126"/>
      <c r="AQ1039" s="125"/>
      <c r="AR1039" s="127"/>
      <c r="AS1039" s="83"/>
      <c r="AT1039" s="83"/>
      <c r="AU1039" s="83"/>
      <c r="AV1039" s="130"/>
    </row>
    <row r="1040" spans="28:48" ht="14">
      <c r="AB1040" s="123"/>
      <c r="AC1040" s="124"/>
      <c r="AD1040" s="123"/>
      <c r="AE1040" s="124"/>
      <c r="AF1040" s="124"/>
      <c r="AG1040" s="124"/>
      <c r="AH1040" s="123"/>
      <c r="AI1040" s="123"/>
      <c r="AJ1040" s="123"/>
      <c r="AK1040" s="123"/>
      <c r="AL1040" s="123"/>
      <c r="AM1040" s="123"/>
      <c r="AN1040" s="123"/>
      <c r="AO1040" s="125"/>
      <c r="AP1040" s="126"/>
      <c r="AQ1040" s="125"/>
      <c r="AR1040" s="127"/>
      <c r="AS1040" s="83"/>
      <c r="AT1040" s="83"/>
      <c r="AU1040" s="83"/>
      <c r="AV1040" s="130"/>
    </row>
    <row r="1041" spans="28:48" ht="14">
      <c r="AB1041" s="123"/>
      <c r="AC1041" s="124"/>
      <c r="AD1041" s="123"/>
      <c r="AE1041" s="124"/>
      <c r="AF1041" s="124"/>
      <c r="AG1041" s="124"/>
      <c r="AH1041" s="123"/>
      <c r="AI1041" s="123"/>
      <c r="AJ1041" s="123"/>
      <c r="AK1041" s="123"/>
      <c r="AL1041" s="123"/>
      <c r="AM1041" s="123"/>
      <c r="AN1041" s="123"/>
      <c r="AO1041" s="125"/>
      <c r="AP1041" s="126"/>
      <c r="AQ1041" s="125"/>
      <c r="AR1041" s="127"/>
      <c r="AS1041" s="83"/>
      <c r="AT1041" s="83"/>
      <c r="AU1041" s="83"/>
      <c r="AV1041" s="130"/>
    </row>
    <row r="1042" spans="28:48" ht="14">
      <c r="AB1042" s="123"/>
      <c r="AC1042" s="124"/>
      <c r="AD1042" s="123"/>
      <c r="AE1042" s="124"/>
      <c r="AF1042" s="124"/>
      <c r="AG1042" s="124"/>
      <c r="AH1042" s="123"/>
      <c r="AI1042" s="123"/>
      <c r="AJ1042" s="123"/>
      <c r="AK1042" s="123"/>
      <c r="AL1042" s="123"/>
      <c r="AM1042" s="123"/>
      <c r="AN1042" s="123"/>
      <c r="AO1042" s="125"/>
      <c r="AP1042" s="126"/>
      <c r="AQ1042" s="125"/>
      <c r="AR1042" s="127"/>
      <c r="AS1042" s="83"/>
      <c r="AT1042" s="83"/>
      <c r="AU1042" s="83"/>
      <c r="AV1042" s="130"/>
    </row>
    <row r="1043" spans="28:48" ht="14">
      <c r="AB1043" s="123"/>
      <c r="AC1043" s="124"/>
      <c r="AD1043" s="123"/>
      <c r="AE1043" s="124"/>
      <c r="AF1043" s="124"/>
      <c r="AG1043" s="124"/>
      <c r="AH1043" s="123"/>
      <c r="AI1043" s="123"/>
      <c r="AJ1043" s="123"/>
      <c r="AK1043" s="123"/>
      <c r="AL1043" s="123"/>
      <c r="AM1043" s="123"/>
      <c r="AN1043" s="123"/>
      <c r="AO1043" s="125"/>
      <c r="AP1043" s="126"/>
      <c r="AQ1043" s="125"/>
      <c r="AR1043" s="127"/>
      <c r="AS1043" s="83"/>
      <c r="AT1043" s="83"/>
      <c r="AU1043" s="83"/>
      <c r="AV1043" s="130"/>
    </row>
    <row r="1044" spans="28:48" ht="14">
      <c r="AB1044" s="123"/>
      <c r="AC1044" s="124"/>
      <c r="AD1044" s="123"/>
      <c r="AE1044" s="124"/>
      <c r="AF1044" s="124"/>
      <c r="AG1044" s="124"/>
      <c r="AH1044" s="123"/>
      <c r="AI1044" s="123"/>
      <c r="AJ1044" s="123"/>
      <c r="AK1044" s="123"/>
      <c r="AL1044" s="123"/>
      <c r="AM1044" s="123"/>
      <c r="AN1044" s="123"/>
      <c r="AO1044" s="125"/>
      <c r="AP1044" s="126"/>
      <c r="AQ1044" s="125"/>
      <c r="AR1044" s="127"/>
      <c r="AS1044" s="83"/>
      <c r="AT1044" s="83"/>
      <c r="AU1044" s="83"/>
      <c r="AV1044" s="130"/>
    </row>
    <row r="1045" spans="28:48" ht="14">
      <c r="AB1045" s="123"/>
      <c r="AC1045" s="124"/>
      <c r="AD1045" s="123"/>
      <c r="AE1045" s="124"/>
      <c r="AF1045" s="124"/>
      <c r="AG1045" s="124"/>
      <c r="AH1045" s="123"/>
      <c r="AI1045" s="123"/>
      <c r="AJ1045" s="123"/>
      <c r="AK1045" s="123"/>
      <c r="AL1045" s="123"/>
      <c r="AM1045" s="123"/>
      <c r="AN1045" s="123"/>
      <c r="AO1045" s="125"/>
      <c r="AP1045" s="126"/>
      <c r="AQ1045" s="125"/>
      <c r="AR1045" s="127"/>
      <c r="AS1045" s="83"/>
      <c r="AT1045" s="83"/>
      <c r="AU1045" s="83"/>
      <c r="AV1045" s="130"/>
    </row>
    <row r="1046" spans="28:48" ht="14">
      <c r="AB1046" s="123"/>
      <c r="AC1046" s="124"/>
      <c r="AD1046" s="123"/>
      <c r="AE1046" s="124"/>
      <c r="AF1046" s="124"/>
      <c r="AG1046" s="124"/>
      <c r="AH1046" s="123"/>
      <c r="AI1046" s="123"/>
      <c r="AJ1046" s="123"/>
      <c r="AK1046" s="123"/>
      <c r="AL1046" s="123"/>
      <c r="AM1046" s="123"/>
      <c r="AN1046" s="123"/>
      <c r="AO1046" s="125"/>
      <c r="AP1046" s="126"/>
      <c r="AQ1046" s="125"/>
      <c r="AR1046" s="127"/>
      <c r="AS1046" s="83"/>
      <c r="AT1046" s="83"/>
      <c r="AU1046" s="83"/>
      <c r="AV1046" s="130"/>
    </row>
    <row r="1047" spans="28:48" ht="14">
      <c r="AB1047" s="123"/>
      <c r="AC1047" s="124"/>
      <c r="AD1047" s="123"/>
      <c r="AE1047" s="124"/>
      <c r="AF1047" s="124"/>
      <c r="AG1047" s="124"/>
      <c r="AH1047" s="123"/>
      <c r="AI1047" s="123"/>
      <c r="AJ1047" s="123"/>
      <c r="AK1047" s="123"/>
      <c r="AL1047" s="123"/>
      <c r="AM1047" s="123"/>
      <c r="AN1047" s="123"/>
      <c r="AO1047" s="125"/>
      <c r="AP1047" s="126"/>
      <c r="AQ1047" s="125"/>
      <c r="AR1047" s="127"/>
      <c r="AS1047" s="83"/>
      <c r="AT1047" s="83"/>
      <c r="AU1047" s="83"/>
      <c r="AV1047" s="130"/>
    </row>
    <row r="1048" spans="28:48" ht="14">
      <c r="AB1048" s="123"/>
      <c r="AC1048" s="124"/>
      <c r="AD1048" s="123"/>
      <c r="AE1048" s="124"/>
      <c r="AF1048" s="124"/>
      <c r="AG1048" s="124"/>
      <c r="AH1048" s="123"/>
      <c r="AI1048" s="123"/>
      <c r="AJ1048" s="123"/>
      <c r="AK1048" s="123"/>
      <c r="AL1048" s="123"/>
      <c r="AM1048" s="123"/>
      <c r="AN1048" s="123"/>
      <c r="AO1048" s="125"/>
      <c r="AP1048" s="126"/>
      <c r="AQ1048" s="125"/>
      <c r="AR1048" s="127"/>
      <c r="AS1048" s="83"/>
      <c r="AT1048" s="83"/>
      <c r="AU1048" s="83"/>
      <c r="AV1048" s="130"/>
    </row>
    <row r="1049" spans="28:48" ht="14">
      <c r="AB1049" s="123"/>
      <c r="AC1049" s="124"/>
      <c r="AD1049" s="123"/>
      <c r="AE1049" s="124"/>
      <c r="AF1049" s="124"/>
      <c r="AG1049" s="124"/>
      <c r="AH1049" s="123"/>
      <c r="AI1049" s="123"/>
      <c r="AJ1049" s="123"/>
      <c r="AK1049" s="123"/>
      <c r="AL1049" s="123"/>
      <c r="AM1049" s="123"/>
      <c r="AN1049" s="123"/>
      <c r="AO1049" s="125"/>
      <c r="AP1049" s="126"/>
      <c r="AQ1049" s="125"/>
      <c r="AR1049" s="127"/>
      <c r="AS1049" s="83"/>
      <c r="AT1049" s="83"/>
      <c r="AU1049" s="83"/>
      <c r="AV1049" s="130"/>
    </row>
    <row r="1050" spans="28:48" ht="14">
      <c r="AB1050" s="123"/>
      <c r="AC1050" s="124"/>
      <c r="AD1050" s="123"/>
      <c r="AE1050" s="124"/>
      <c r="AF1050" s="124"/>
      <c r="AG1050" s="124"/>
      <c r="AH1050" s="123"/>
      <c r="AI1050" s="123"/>
      <c r="AJ1050" s="123"/>
      <c r="AK1050" s="123"/>
      <c r="AL1050" s="123"/>
      <c r="AM1050" s="123"/>
      <c r="AN1050" s="123"/>
      <c r="AO1050" s="125"/>
      <c r="AP1050" s="126"/>
      <c r="AQ1050" s="125"/>
      <c r="AR1050" s="127"/>
      <c r="AS1050" s="83"/>
      <c r="AT1050" s="83"/>
      <c r="AU1050" s="83"/>
      <c r="AV1050" s="130"/>
    </row>
    <row r="1051" spans="28:48" ht="14">
      <c r="AB1051" s="123"/>
      <c r="AC1051" s="124"/>
      <c r="AD1051" s="123"/>
      <c r="AE1051" s="124"/>
      <c r="AF1051" s="124"/>
      <c r="AG1051" s="124"/>
      <c r="AH1051" s="123"/>
      <c r="AI1051" s="123"/>
      <c r="AJ1051" s="123"/>
      <c r="AK1051" s="123"/>
      <c r="AL1051" s="123"/>
      <c r="AM1051" s="123"/>
      <c r="AN1051" s="123"/>
      <c r="AO1051" s="125"/>
      <c r="AP1051" s="126"/>
      <c r="AQ1051" s="125"/>
      <c r="AR1051" s="127"/>
      <c r="AS1051" s="83"/>
      <c r="AT1051" s="83"/>
      <c r="AU1051" s="83"/>
      <c r="AV1051" s="130"/>
    </row>
    <row r="1052" spans="28:48" ht="14">
      <c r="AB1052" s="123"/>
      <c r="AC1052" s="124"/>
      <c r="AD1052" s="123"/>
      <c r="AE1052" s="124"/>
      <c r="AF1052" s="124"/>
      <c r="AG1052" s="124"/>
      <c r="AH1052" s="123"/>
      <c r="AI1052" s="123"/>
      <c r="AJ1052" s="123"/>
      <c r="AK1052" s="123"/>
      <c r="AL1052" s="123"/>
      <c r="AM1052" s="123"/>
      <c r="AN1052" s="123"/>
      <c r="AO1052" s="125"/>
      <c r="AP1052" s="126"/>
      <c r="AQ1052" s="125"/>
      <c r="AR1052" s="127"/>
      <c r="AS1052" s="83"/>
      <c r="AT1052" s="83"/>
      <c r="AU1052" s="83"/>
      <c r="AV1052" s="130"/>
    </row>
    <row r="1053" spans="28:48" ht="14">
      <c r="AB1053" s="123"/>
      <c r="AC1053" s="124"/>
      <c r="AD1053" s="123"/>
      <c r="AE1053" s="124"/>
      <c r="AF1053" s="124"/>
      <c r="AG1053" s="124"/>
      <c r="AH1053" s="123"/>
      <c r="AI1053" s="123"/>
      <c r="AJ1053" s="123"/>
      <c r="AK1053" s="123"/>
      <c r="AL1053" s="123"/>
      <c r="AM1053" s="123"/>
      <c r="AN1053" s="123"/>
      <c r="AO1053" s="125"/>
      <c r="AP1053" s="126"/>
      <c r="AQ1053" s="125"/>
      <c r="AR1053" s="127"/>
      <c r="AS1053" s="83"/>
      <c r="AT1053" s="83"/>
      <c r="AU1053" s="83"/>
      <c r="AV1053" s="130"/>
    </row>
    <row r="1054" spans="28:48" ht="14">
      <c r="AB1054" s="123"/>
      <c r="AC1054" s="124"/>
      <c r="AD1054" s="123"/>
      <c r="AE1054" s="124"/>
      <c r="AF1054" s="124"/>
      <c r="AG1054" s="124"/>
      <c r="AH1054" s="123"/>
      <c r="AI1054" s="123"/>
      <c r="AJ1054" s="123"/>
      <c r="AK1054" s="123"/>
      <c r="AL1054" s="123"/>
      <c r="AM1054" s="123"/>
      <c r="AN1054" s="123"/>
      <c r="AO1054" s="125"/>
      <c r="AP1054" s="126"/>
      <c r="AQ1054" s="125"/>
      <c r="AR1054" s="127"/>
      <c r="AS1054" s="83"/>
      <c r="AT1054" s="83"/>
      <c r="AU1054" s="83"/>
      <c r="AV1054" s="130"/>
    </row>
    <row r="1055" spans="28:48" ht="14">
      <c r="AB1055" s="123"/>
      <c r="AC1055" s="124"/>
      <c r="AD1055" s="123"/>
      <c r="AE1055" s="124"/>
      <c r="AF1055" s="124"/>
      <c r="AG1055" s="124"/>
      <c r="AH1055" s="123"/>
      <c r="AI1055" s="123"/>
      <c r="AJ1055" s="123"/>
      <c r="AK1055" s="123"/>
      <c r="AL1055" s="123"/>
      <c r="AM1055" s="123"/>
      <c r="AN1055" s="123"/>
      <c r="AO1055" s="125"/>
      <c r="AP1055" s="126"/>
      <c r="AQ1055" s="125"/>
      <c r="AR1055" s="127"/>
      <c r="AS1055" s="83"/>
      <c r="AT1055" s="83"/>
      <c r="AU1055" s="83"/>
      <c r="AV1055" s="130"/>
    </row>
    <row r="1056" spans="28:48" ht="14">
      <c r="AB1056" s="123"/>
      <c r="AC1056" s="124"/>
      <c r="AD1056" s="123"/>
      <c r="AE1056" s="124"/>
      <c r="AF1056" s="124"/>
      <c r="AG1056" s="124"/>
      <c r="AH1056" s="123"/>
      <c r="AI1056" s="123"/>
      <c r="AJ1056" s="123"/>
      <c r="AK1056" s="123"/>
      <c r="AL1056" s="123"/>
      <c r="AM1056" s="123"/>
      <c r="AN1056" s="123"/>
      <c r="AO1056" s="125"/>
      <c r="AP1056" s="126"/>
      <c r="AQ1056" s="125"/>
      <c r="AR1056" s="127"/>
      <c r="AS1056" s="83"/>
      <c r="AT1056" s="83"/>
      <c r="AU1056" s="83"/>
      <c r="AV1056" s="130"/>
    </row>
    <row r="1057" spans="28:48" ht="14">
      <c r="AB1057" s="123"/>
      <c r="AC1057" s="124"/>
      <c r="AD1057" s="123"/>
      <c r="AE1057" s="124"/>
      <c r="AF1057" s="124"/>
      <c r="AG1057" s="124"/>
      <c r="AH1057" s="123"/>
      <c r="AI1057" s="123"/>
      <c r="AJ1057" s="123"/>
      <c r="AK1057" s="123"/>
      <c r="AL1057" s="123"/>
      <c r="AM1057" s="123"/>
      <c r="AN1057" s="123"/>
      <c r="AO1057" s="125"/>
      <c r="AP1057" s="126"/>
      <c r="AQ1057" s="125"/>
      <c r="AR1057" s="127"/>
      <c r="AS1057" s="83"/>
      <c r="AT1057" s="83"/>
      <c r="AU1057" s="83"/>
      <c r="AV1057" s="130"/>
    </row>
    <row r="1058" spans="28:48" ht="14">
      <c r="AB1058" s="123"/>
      <c r="AC1058" s="124"/>
      <c r="AD1058" s="123"/>
      <c r="AE1058" s="124"/>
      <c r="AF1058" s="124"/>
      <c r="AG1058" s="124"/>
      <c r="AH1058" s="123"/>
      <c r="AI1058" s="123"/>
      <c r="AJ1058" s="123"/>
      <c r="AK1058" s="123"/>
      <c r="AL1058" s="123"/>
      <c r="AM1058" s="123"/>
      <c r="AN1058" s="123"/>
      <c r="AO1058" s="125"/>
      <c r="AP1058" s="126"/>
      <c r="AQ1058" s="125"/>
      <c r="AR1058" s="127"/>
      <c r="AS1058" s="83"/>
      <c r="AT1058" s="83"/>
      <c r="AU1058" s="83"/>
      <c r="AV1058" s="130"/>
    </row>
    <row r="1059" spans="28:48" ht="14">
      <c r="AB1059" s="123"/>
      <c r="AC1059" s="124"/>
      <c r="AD1059" s="123"/>
      <c r="AE1059" s="124"/>
      <c r="AF1059" s="124"/>
      <c r="AG1059" s="124"/>
      <c r="AH1059" s="123"/>
      <c r="AI1059" s="123"/>
      <c r="AJ1059" s="123"/>
      <c r="AK1059" s="123"/>
      <c r="AL1059" s="123"/>
      <c r="AM1059" s="123"/>
      <c r="AN1059" s="123"/>
      <c r="AO1059" s="125"/>
      <c r="AP1059" s="126"/>
      <c r="AQ1059" s="125"/>
      <c r="AR1059" s="127"/>
      <c r="AS1059" s="83"/>
      <c r="AT1059" s="83"/>
      <c r="AU1059" s="83"/>
      <c r="AV1059" s="130"/>
    </row>
    <row r="1060" spans="28:48" ht="14">
      <c r="AB1060" s="123"/>
      <c r="AC1060" s="124"/>
      <c r="AD1060" s="123"/>
      <c r="AE1060" s="124"/>
      <c r="AF1060" s="124"/>
      <c r="AG1060" s="124"/>
      <c r="AH1060" s="123"/>
      <c r="AI1060" s="123"/>
      <c r="AJ1060" s="123"/>
      <c r="AK1060" s="123"/>
      <c r="AL1060" s="123"/>
      <c r="AM1060" s="123"/>
      <c r="AN1060" s="123"/>
      <c r="AO1060" s="125"/>
      <c r="AP1060" s="126"/>
      <c r="AQ1060" s="125"/>
      <c r="AR1060" s="127"/>
      <c r="AS1060" s="83"/>
      <c r="AT1060" s="83"/>
      <c r="AU1060" s="83"/>
      <c r="AV1060" s="130"/>
    </row>
    <row r="1061" spans="28:48" ht="14">
      <c r="AB1061" s="123"/>
      <c r="AC1061" s="124"/>
      <c r="AD1061" s="123"/>
      <c r="AE1061" s="124"/>
      <c r="AF1061" s="124"/>
      <c r="AG1061" s="124"/>
      <c r="AH1061" s="123"/>
      <c r="AI1061" s="123"/>
      <c r="AJ1061" s="123"/>
      <c r="AK1061" s="123"/>
      <c r="AL1061" s="123"/>
      <c r="AM1061" s="123"/>
      <c r="AN1061" s="123"/>
      <c r="AO1061" s="125"/>
      <c r="AP1061" s="126"/>
      <c r="AQ1061" s="125"/>
      <c r="AR1061" s="127"/>
      <c r="AS1061" s="83"/>
      <c r="AT1061" s="83"/>
      <c r="AU1061" s="83"/>
      <c r="AV1061" s="130"/>
    </row>
    <row r="1062" spans="28:48" ht="14">
      <c r="AB1062" s="123"/>
      <c r="AC1062" s="124"/>
      <c r="AD1062" s="123"/>
      <c r="AE1062" s="124"/>
      <c r="AF1062" s="124"/>
      <c r="AG1062" s="124"/>
      <c r="AH1062" s="123"/>
      <c r="AI1062" s="123"/>
      <c r="AJ1062" s="123"/>
      <c r="AK1062" s="123"/>
      <c r="AL1062" s="123"/>
      <c r="AM1062" s="123"/>
      <c r="AN1062" s="123"/>
      <c r="AO1062" s="125"/>
      <c r="AP1062" s="126"/>
      <c r="AQ1062" s="125"/>
      <c r="AR1062" s="127"/>
      <c r="AS1062" s="83"/>
      <c r="AT1062" s="83"/>
      <c r="AU1062" s="83"/>
      <c r="AV1062" s="130"/>
    </row>
    <row r="1063" spans="28:48" ht="14">
      <c r="AB1063" s="123"/>
      <c r="AC1063" s="124"/>
      <c r="AD1063" s="123"/>
      <c r="AE1063" s="124"/>
      <c r="AF1063" s="124"/>
      <c r="AG1063" s="124"/>
      <c r="AH1063" s="123"/>
      <c r="AI1063" s="123"/>
      <c r="AJ1063" s="123"/>
      <c r="AK1063" s="123"/>
      <c r="AL1063" s="123"/>
      <c r="AM1063" s="123"/>
      <c r="AN1063" s="123"/>
      <c r="AO1063" s="125"/>
      <c r="AP1063" s="126"/>
      <c r="AQ1063" s="125"/>
      <c r="AR1063" s="127"/>
      <c r="AS1063" s="83"/>
      <c r="AT1063" s="83"/>
      <c r="AU1063" s="83"/>
      <c r="AV1063" s="130"/>
    </row>
    <row r="1064" spans="28:48" ht="14">
      <c r="AB1064" s="123"/>
      <c r="AC1064" s="124"/>
      <c r="AD1064" s="123"/>
      <c r="AE1064" s="124"/>
      <c r="AF1064" s="124"/>
      <c r="AG1064" s="124"/>
      <c r="AH1064" s="123"/>
      <c r="AI1064" s="123"/>
      <c r="AJ1064" s="123"/>
      <c r="AK1064" s="123"/>
      <c r="AL1064" s="123"/>
      <c r="AM1064" s="123"/>
      <c r="AN1064" s="123"/>
      <c r="AO1064" s="125"/>
      <c r="AP1064" s="126"/>
      <c r="AQ1064" s="125"/>
      <c r="AR1064" s="127"/>
      <c r="AS1064" s="83"/>
      <c r="AT1064" s="83"/>
      <c r="AU1064" s="83"/>
      <c r="AV1064" s="130"/>
    </row>
    <row r="1065" spans="28:48" ht="14">
      <c r="AB1065" s="123"/>
      <c r="AC1065" s="124"/>
      <c r="AD1065" s="123"/>
      <c r="AE1065" s="124"/>
      <c r="AF1065" s="124"/>
      <c r="AG1065" s="124"/>
      <c r="AH1065" s="123"/>
      <c r="AI1065" s="123"/>
      <c r="AJ1065" s="123"/>
      <c r="AK1065" s="123"/>
      <c r="AL1065" s="123"/>
      <c r="AM1065" s="123"/>
      <c r="AN1065" s="123"/>
      <c r="AO1065" s="125"/>
      <c r="AP1065" s="126"/>
      <c r="AQ1065" s="125"/>
      <c r="AR1065" s="127"/>
      <c r="AS1065" s="83"/>
      <c r="AT1065" s="83"/>
      <c r="AU1065" s="83"/>
      <c r="AV1065" s="130"/>
    </row>
    <row r="1066" spans="28:48" ht="14">
      <c r="AB1066" s="123"/>
      <c r="AC1066" s="124"/>
      <c r="AD1066" s="123"/>
      <c r="AE1066" s="124"/>
      <c r="AF1066" s="124"/>
      <c r="AG1066" s="124"/>
      <c r="AH1066" s="123"/>
      <c r="AI1066" s="123"/>
      <c r="AJ1066" s="123"/>
      <c r="AK1066" s="123"/>
      <c r="AL1066" s="123"/>
      <c r="AM1066" s="123"/>
      <c r="AN1066" s="123"/>
      <c r="AO1066" s="125"/>
      <c r="AP1066" s="126"/>
      <c r="AQ1066" s="125"/>
      <c r="AR1066" s="127"/>
      <c r="AS1066" s="83"/>
      <c r="AT1066" s="83"/>
      <c r="AU1066" s="83"/>
      <c r="AV1066" s="130"/>
    </row>
    <row r="1067" spans="28:48" ht="14">
      <c r="AB1067" s="123"/>
      <c r="AC1067" s="124"/>
      <c r="AD1067" s="123"/>
      <c r="AE1067" s="124"/>
      <c r="AF1067" s="124"/>
      <c r="AG1067" s="124"/>
      <c r="AH1067" s="123"/>
      <c r="AI1067" s="123"/>
      <c r="AJ1067" s="123"/>
      <c r="AK1067" s="123"/>
      <c r="AL1067" s="123"/>
      <c r="AM1067" s="123"/>
      <c r="AN1067" s="123"/>
      <c r="AO1067" s="125"/>
      <c r="AP1067" s="126"/>
      <c r="AQ1067" s="125"/>
      <c r="AR1067" s="127"/>
      <c r="AS1067" s="83"/>
      <c r="AT1067" s="83"/>
      <c r="AU1067" s="83"/>
      <c r="AV1067" s="130"/>
    </row>
    <row r="1068" spans="28:48" ht="14">
      <c r="AB1068" s="123"/>
      <c r="AC1068" s="124"/>
      <c r="AD1068" s="123"/>
      <c r="AE1068" s="124"/>
      <c r="AF1068" s="124"/>
      <c r="AG1068" s="124"/>
      <c r="AH1068" s="123"/>
      <c r="AI1068" s="123"/>
      <c r="AJ1068" s="123"/>
      <c r="AK1068" s="123"/>
      <c r="AL1068" s="123"/>
      <c r="AM1068" s="123"/>
      <c r="AN1068" s="123"/>
      <c r="AO1068" s="125"/>
      <c r="AP1068" s="126"/>
      <c r="AQ1068" s="125"/>
      <c r="AR1068" s="127"/>
      <c r="AS1068" s="83"/>
      <c r="AT1068" s="83"/>
      <c r="AU1068" s="83"/>
      <c r="AV1068" s="130"/>
    </row>
    <row r="1069" spans="28:48" ht="14">
      <c r="AB1069" s="123"/>
      <c r="AC1069" s="124"/>
      <c r="AD1069" s="123"/>
      <c r="AE1069" s="124"/>
      <c r="AF1069" s="124"/>
      <c r="AG1069" s="124"/>
      <c r="AH1069" s="123"/>
      <c r="AI1069" s="123"/>
      <c r="AJ1069" s="123"/>
      <c r="AK1069" s="123"/>
      <c r="AL1069" s="123"/>
      <c r="AM1069" s="123"/>
      <c r="AN1069" s="123"/>
      <c r="AO1069" s="125"/>
      <c r="AP1069" s="126"/>
      <c r="AQ1069" s="125"/>
      <c r="AR1069" s="127"/>
      <c r="AS1069" s="83"/>
      <c r="AT1069" s="83"/>
      <c r="AU1069" s="83"/>
      <c r="AV1069" s="130"/>
    </row>
    <row r="1070" spans="28:48" ht="14">
      <c r="AB1070" s="123"/>
      <c r="AC1070" s="124"/>
      <c r="AD1070" s="123"/>
      <c r="AE1070" s="124"/>
      <c r="AF1070" s="124"/>
      <c r="AG1070" s="124"/>
      <c r="AH1070" s="123"/>
      <c r="AI1070" s="123"/>
      <c r="AJ1070" s="123"/>
      <c r="AK1070" s="123"/>
      <c r="AL1070" s="123"/>
      <c r="AM1070" s="123"/>
      <c r="AN1070" s="123"/>
      <c r="AO1070" s="125"/>
      <c r="AP1070" s="126"/>
      <c r="AQ1070" s="125"/>
      <c r="AR1070" s="127"/>
      <c r="AS1070" s="83"/>
      <c r="AT1070" s="83"/>
      <c r="AU1070" s="83"/>
      <c r="AV1070" s="130"/>
    </row>
    <row r="1071" spans="28:48" ht="14">
      <c r="AB1071" s="123"/>
      <c r="AC1071" s="124"/>
      <c r="AD1071" s="123"/>
      <c r="AE1071" s="124"/>
      <c r="AF1071" s="124"/>
      <c r="AG1071" s="124"/>
      <c r="AH1071" s="123"/>
      <c r="AI1071" s="123"/>
      <c r="AJ1071" s="123"/>
      <c r="AK1071" s="123"/>
      <c r="AL1071" s="123"/>
      <c r="AM1071" s="123"/>
      <c r="AN1071" s="123"/>
      <c r="AO1071" s="125"/>
      <c r="AP1071" s="126"/>
      <c r="AQ1071" s="125"/>
      <c r="AR1071" s="127"/>
      <c r="AS1071" s="83"/>
      <c r="AT1071" s="83"/>
      <c r="AU1071" s="83"/>
      <c r="AV1071" s="130"/>
    </row>
    <row r="1072" spans="28:48" ht="14">
      <c r="AB1072" s="123"/>
      <c r="AC1072" s="124"/>
      <c r="AD1072" s="123"/>
      <c r="AE1072" s="124"/>
      <c r="AF1072" s="124"/>
      <c r="AG1072" s="124"/>
      <c r="AH1072" s="123"/>
      <c r="AI1072" s="123"/>
      <c r="AJ1072" s="123"/>
      <c r="AK1072" s="123"/>
      <c r="AL1072" s="123"/>
      <c r="AM1072" s="123"/>
      <c r="AN1072" s="123"/>
      <c r="AO1072" s="125"/>
      <c r="AP1072" s="126"/>
      <c r="AQ1072" s="125"/>
      <c r="AR1072" s="127"/>
      <c r="AS1072" s="83"/>
      <c r="AT1072" s="83"/>
      <c r="AU1072" s="83"/>
      <c r="AV1072" s="130"/>
    </row>
    <row r="1073" spans="28:48" ht="14">
      <c r="AB1073" s="123"/>
      <c r="AC1073" s="124"/>
      <c r="AD1073" s="123"/>
      <c r="AE1073" s="124"/>
      <c r="AF1073" s="124"/>
      <c r="AG1073" s="124"/>
      <c r="AH1073" s="123"/>
      <c r="AI1073" s="123"/>
      <c r="AJ1073" s="123"/>
      <c r="AK1073" s="123"/>
      <c r="AL1073" s="123"/>
      <c r="AM1073" s="123"/>
      <c r="AN1073" s="123"/>
      <c r="AO1073" s="125"/>
      <c r="AP1073" s="126"/>
      <c r="AQ1073" s="125"/>
      <c r="AR1073" s="127"/>
      <c r="AS1073" s="83"/>
      <c r="AT1073" s="83"/>
      <c r="AU1073" s="83"/>
      <c r="AV1073" s="130"/>
    </row>
    <row r="1074" spans="28:48" ht="14">
      <c r="AB1074" s="123"/>
      <c r="AC1074" s="124"/>
      <c r="AD1074" s="123"/>
      <c r="AE1074" s="124"/>
      <c r="AF1074" s="124"/>
      <c r="AG1074" s="124"/>
      <c r="AH1074" s="123"/>
      <c r="AI1074" s="123"/>
      <c r="AJ1074" s="123"/>
      <c r="AK1074" s="123"/>
      <c r="AL1074" s="123"/>
      <c r="AM1074" s="123"/>
      <c r="AN1074" s="123"/>
      <c r="AO1074" s="125"/>
      <c r="AP1074" s="126"/>
      <c r="AQ1074" s="125"/>
      <c r="AR1074" s="127"/>
      <c r="AS1074" s="83"/>
      <c r="AT1074" s="83"/>
      <c r="AU1074" s="83"/>
      <c r="AV1074" s="130"/>
    </row>
    <row r="1075" spans="28:48" ht="14">
      <c r="AB1075" s="123"/>
      <c r="AC1075" s="124"/>
      <c r="AD1075" s="123"/>
      <c r="AE1075" s="124"/>
      <c r="AF1075" s="124"/>
      <c r="AG1075" s="124"/>
      <c r="AH1075" s="123"/>
      <c r="AI1075" s="123"/>
      <c r="AJ1075" s="123"/>
      <c r="AK1075" s="123"/>
      <c r="AL1075" s="123"/>
      <c r="AM1075" s="123"/>
      <c r="AN1075" s="123"/>
      <c r="AO1075" s="125"/>
      <c r="AP1075" s="126"/>
      <c r="AQ1075" s="125"/>
      <c r="AR1075" s="127"/>
      <c r="AS1075" s="83"/>
      <c r="AT1075" s="83"/>
      <c r="AU1075" s="83"/>
      <c r="AV1075" s="130"/>
    </row>
    <row r="1076" spans="28:48" ht="14">
      <c r="AB1076" s="123"/>
      <c r="AC1076" s="124"/>
      <c r="AD1076" s="123"/>
      <c r="AE1076" s="124"/>
      <c r="AF1076" s="124"/>
      <c r="AG1076" s="124"/>
      <c r="AH1076" s="123"/>
      <c r="AI1076" s="123"/>
      <c r="AJ1076" s="123"/>
      <c r="AK1076" s="123"/>
      <c r="AL1076" s="123"/>
      <c r="AM1076" s="123"/>
      <c r="AN1076" s="123"/>
      <c r="AO1076" s="125"/>
      <c r="AP1076" s="126"/>
      <c r="AQ1076" s="125"/>
      <c r="AR1076" s="127"/>
      <c r="AS1076" s="83"/>
      <c r="AT1076" s="83"/>
      <c r="AU1076" s="83"/>
      <c r="AV1076" s="130"/>
    </row>
    <row r="1077" spans="28:48" ht="14">
      <c r="AB1077" s="123"/>
      <c r="AC1077" s="124"/>
      <c r="AD1077" s="123"/>
      <c r="AE1077" s="124"/>
      <c r="AF1077" s="124"/>
      <c r="AG1077" s="124"/>
      <c r="AH1077" s="123"/>
      <c r="AI1077" s="123"/>
      <c r="AJ1077" s="123"/>
      <c r="AK1077" s="123"/>
      <c r="AL1077" s="123"/>
      <c r="AM1077" s="123"/>
      <c r="AN1077" s="123"/>
      <c r="AO1077" s="125"/>
      <c r="AP1077" s="126"/>
      <c r="AQ1077" s="125"/>
      <c r="AR1077" s="127"/>
      <c r="AS1077" s="83"/>
      <c r="AT1077" s="83"/>
      <c r="AU1077" s="83"/>
      <c r="AV1077" s="130"/>
    </row>
    <row r="1078" spans="28:48" ht="14">
      <c r="AB1078" s="123"/>
      <c r="AC1078" s="124"/>
      <c r="AD1078" s="123"/>
      <c r="AE1078" s="124"/>
      <c r="AF1078" s="124"/>
      <c r="AG1078" s="124"/>
      <c r="AH1078" s="123"/>
      <c r="AI1078" s="123"/>
      <c r="AJ1078" s="123"/>
      <c r="AK1078" s="123"/>
      <c r="AL1078" s="123"/>
      <c r="AM1078" s="123"/>
      <c r="AN1078" s="123"/>
      <c r="AO1078" s="125"/>
      <c r="AP1078" s="126"/>
      <c r="AQ1078" s="125"/>
      <c r="AR1078" s="127"/>
      <c r="AS1078" s="83"/>
      <c r="AT1078" s="83"/>
      <c r="AU1078" s="83"/>
      <c r="AV1078" s="130"/>
    </row>
    <row r="1079" spans="28:48" ht="14">
      <c r="AB1079" s="123"/>
      <c r="AC1079" s="124"/>
      <c r="AD1079" s="123"/>
      <c r="AE1079" s="124"/>
      <c r="AF1079" s="124"/>
      <c r="AG1079" s="124"/>
      <c r="AH1079" s="123"/>
      <c r="AI1079" s="123"/>
      <c r="AJ1079" s="123"/>
      <c r="AK1079" s="123"/>
      <c r="AL1079" s="123"/>
      <c r="AM1079" s="123"/>
      <c r="AN1079" s="123"/>
      <c r="AO1079" s="125"/>
      <c r="AP1079" s="126"/>
      <c r="AQ1079" s="125"/>
      <c r="AR1079" s="127"/>
      <c r="AS1079" s="83"/>
      <c r="AT1079" s="83"/>
      <c r="AU1079" s="83"/>
      <c r="AV1079" s="130"/>
    </row>
    <row r="1080" spans="28:48" ht="14">
      <c r="AB1080" s="123"/>
      <c r="AC1080" s="124"/>
      <c r="AD1080" s="123"/>
      <c r="AE1080" s="124"/>
      <c r="AF1080" s="124"/>
      <c r="AG1080" s="124"/>
      <c r="AH1080" s="123"/>
      <c r="AI1080" s="123"/>
      <c r="AJ1080" s="123"/>
      <c r="AK1080" s="123"/>
      <c r="AL1080" s="123"/>
      <c r="AM1080" s="123"/>
      <c r="AN1080" s="123"/>
      <c r="AO1080" s="125"/>
      <c r="AP1080" s="126"/>
      <c r="AQ1080" s="125"/>
      <c r="AR1080" s="127"/>
      <c r="AS1080" s="83"/>
      <c r="AT1080" s="83"/>
      <c r="AU1080" s="83"/>
      <c r="AV1080" s="130"/>
    </row>
    <row r="1081" spans="28:48" ht="14">
      <c r="AB1081" s="123"/>
      <c r="AC1081" s="124"/>
      <c r="AD1081" s="123"/>
      <c r="AE1081" s="124"/>
      <c r="AF1081" s="124"/>
      <c r="AG1081" s="124"/>
      <c r="AH1081" s="123"/>
      <c r="AI1081" s="123"/>
      <c r="AJ1081" s="123"/>
      <c r="AK1081" s="123"/>
      <c r="AL1081" s="123"/>
      <c r="AM1081" s="123"/>
      <c r="AN1081" s="123"/>
      <c r="AO1081" s="125"/>
      <c r="AP1081" s="126"/>
      <c r="AQ1081" s="125"/>
      <c r="AR1081" s="127"/>
      <c r="AS1081" s="83"/>
      <c r="AT1081" s="83"/>
      <c r="AU1081" s="83"/>
      <c r="AV1081" s="130"/>
    </row>
    <row r="1082" spans="28:48" ht="14">
      <c r="AB1082" s="123"/>
      <c r="AC1082" s="124"/>
      <c r="AD1082" s="123"/>
      <c r="AE1082" s="124"/>
      <c r="AF1082" s="124"/>
      <c r="AG1082" s="124"/>
      <c r="AH1082" s="123"/>
      <c r="AI1082" s="123"/>
      <c r="AJ1082" s="123"/>
      <c r="AK1082" s="123"/>
      <c r="AL1082" s="123"/>
      <c r="AM1082" s="123"/>
      <c r="AN1082" s="123"/>
      <c r="AO1082" s="125"/>
      <c r="AP1082" s="126"/>
      <c r="AQ1082" s="125"/>
      <c r="AR1082" s="127"/>
      <c r="AS1082" s="83"/>
      <c r="AT1082" s="83"/>
      <c r="AU1082" s="83"/>
      <c r="AV1082" s="130"/>
    </row>
    <row r="1083" spans="28:48" ht="14">
      <c r="AB1083" s="123"/>
      <c r="AC1083" s="124"/>
      <c r="AD1083" s="123"/>
      <c r="AE1083" s="124"/>
      <c r="AF1083" s="124"/>
      <c r="AG1083" s="124"/>
      <c r="AH1083" s="123"/>
      <c r="AI1083" s="123"/>
      <c r="AJ1083" s="123"/>
      <c r="AK1083" s="123"/>
      <c r="AL1083" s="123"/>
      <c r="AM1083" s="123"/>
      <c r="AN1083" s="123"/>
      <c r="AO1083" s="125"/>
      <c r="AP1083" s="126"/>
      <c r="AQ1083" s="125"/>
      <c r="AR1083" s="127"/>
      <c r="AS1083" s="83"/>
      <c r="AT1083" s="83"/>
      <c r="AU1083" s="83"/>
      <c r="AV1083" s="130"/>
    </row>
    <row r="1084" spans="28:48" ht="14">
      <c r="AB1084" s="123"/>
      <c r="AC1084" s="124"/>
      <c r="AD1084" s="123"/>
      <c r="AE1084" s="124"/>
      <c r="AF1084" s="124"/>
      <c r="AG1084" s="124"/>
      <c r="AH1084" s="123"/>
      <c r="AI1084" s="123"/>
      <c r="AJ1084" s="123"/>
      <c r="AK1084" s="123"/>
      <c r="AL1084" s="123"/>
      <c r="AM1084" s="123"/>
      <c r="AN1084" s="123"/>
      <c r="AO1084" s="125"/>
      <c r="AP1084" s="126"/>
      <c r="AQ1084" s="125"/>
      <c r="AR1084" s="127"/>
      <c r="AS1084" s="83"/>
      <c r="AT1084" s="83"/>
      <c r="AU1084" s="83"/>
      <c r="AV1084" s="130"/>
    </row>
    <row r="1085" spans="28:48" ht="14">
      <c r="AB1085" s="123"/>
      <c r="AC1085" s="124"/>
      <c r="AD1085" s="123"/>
      <c r="AE1085" s="124"/>
      <c r="AF1085" s="124"/>
      <c r="AG1085" s="124"/>
      <c r="AH1085" s="123"/>
      <c r="AI1085" s="123"/>
      <c r="AJ1085" s="123"/>
      <c r="AK1085" s="123"/>
      <c r="AL1085" s="123"/>
      <c r="AM1085" s="123"/>
      <c r="AN1085" s="123"/>
      <c r="AO1085" s="125"/>
      <c r="AP1085" s="126"/>
      <c r="AQ1085" s="125"/>
      <c r="AR1085" s="127"/>
      <c r="AS1085" s="83"/>
      <c r="AT1085" s="83"/>
      <c r="AU1085" s="83"/>
      <c r="AV1085" s="130"/>
    </row>
    <row r="1086" spans="28:48" ht="14">
      <c r="AB1086" s="123"/>
      <c r="AC1086" s="124"/>
      <c r="AD1086" s="123"/>
      <c r="AE1086" s="124"/>
      <c r="AF1086" s="124"/>
      <c r="AG1086" s="124"/>
      <c r="AH1086" s="123"/>
      <c r="AI1086" s="123"/>
      <c r="AJ1086" s="123"/>
      <c r="AK1086" s="123"/>
      <c r="AL1086" s="123"/>
      <c r="AM1086" s="123"/>
      <c r="AN1086" s="123"/>
      <c r="AO1086" s="125"/>
      <c r="AP1086" s="126"/>
      <c r="AQ1086" s="125"/>
      <c r="AR1086" s="127"/>
      <c r="AS1086" s="83"/>
      <c r="AT1086" s="83"/>
      <c r="AU1086" s="83"/>
      <c r="AV1086" s="130"/>
    </row>
    <row r="1087" spans="28:48" ht="14">
      <c r="AB1087" s="123"/>
      <c r="AC1087" s="124"/>
      <c r="AD1087" s="123"/>
      <c r="AE1087" s="124"/>
      <c r="AF1087" s="124"/>
      <c r="AG1087" s="124"/>
      <c r="AH1087" s="123"/>
      <c r="AI1087" s="123"/>
      <c r="AJ1087" s="123"/>
      <c r="AK1087" s="123"/>
      <c r="AL1087" s="123"/>
      <c r="AM1087" s="123"/>
      <c r="AN1087" s="123"/>
      <c r="AO1087" s="125"/>
      <c r="AP1087" s="126"/>
      <c r="AQ1087" s="125"/>
      <c r="AR1087" s="127"/>
      <c r="AS1087" s="83"/>
      <c r="AT1087" s="83"/>
      <c r="AU1087" s="83"/>
      <c r="AV1087" s="130"/>
    </row>
    <row r="1088" spans="28:48" ht="14">
      <c r="AB1088" s="123"/>
      <c r="AC1088" s="124"/>
      <c r="AD1088" s="123"/>
      <c r="AE1088" s="124"/>
      <c r="AF1088" s="124"/>
      <c r="AG1088" s="124"/>
      <c r="AH1088" s="123"/>
      <c r="AI1088" s="123"/>
      <c r="AJ1088" s="123"/>
      <c r="AK1088" s="123"/>
      <c r="AL1088" s="123"/>
      <c r="AM1088" s="123"/>
      <c r="AN1088" s="123"/>
      <c r="AO1088" s="125"/>
      <c r="AP1088" s="126"/>
      <c r="AQ1088" s="125"/>
      <c r="AR1088" s="127"/>
      <c r="AS1088" s="83"/>
      <c r="AT1088" s="83"/>
      <c r="AU1088" s="83"/>
      <c r="AV1088" s="130"/>
    </row>
    <row r="1089" spans="28:48" ht="14">
      <c r="AB1089" s="123"/>
      <c r="AC1089" s="124"/>
      <c r="AD1089" s="123"/>
      <c r="AE1089" s="124"/>
      <c r="AF1089" s="124"/>
      <c r="AG1089" s="124"/>
      <c r="AH1089" s="123"/>
      <c r="AI1089" s="123"/>
      <c r="AJ1089" s="123"/>
      <c r="AK1089" s="123"/>
      <c r="AL1089" s="123"/>
      <c r="AM1089" s="123"/>
      <c r="AN1089" s="123"/>
      <c r="AO1089" s="125"/>
      <c r="AP1089" s="126"/>
      <c r="AQ1089" s="125"/>
      <c r="AR1089" s="127"/>
      <c r="AS1089" s="83"/>
      <c r="AT1089" s="83"/>
      <c r="AU1089" s="83"/>
      <c r="AV1089" s="130"/>
    </row>
    <row r="1090" spans="28:48" ht="14">
      <c r="AB1090" s="123"/>
      <c r="AC1090" s="124"/>
      <c r="AD1090" s="123"/>
      <c r="AE1090" s="124"/>
      <c r="AF1090" s="124"/>
      <c r="AG1090" s="124"/>
      <c r="AH1090" s="123"/>
      <c r="AI1090" s="123"/>
      <c r="AJ1090" s="123"/>
      <c r="AK1090" s="123"/>
      <c r="AL1090" s="123"/>
      <c r="AM1090" s="123"/>
      <c r="AN1090" s="123"/>
      <c r="AO1090" s="125"/>
      <c r="AP1090" s="126"/>
      <c r="AQ1090" s="125"/>
      <c r="AR1090" s="127"/>
      <c r="AS1090" s="83"/>
      <c r="AT1090" s="83"/>
      <c r="AU1090" s="83"/>
      <c r="AV1090" s="130"/>
    </row>
    <row r="1091" spans="28:48" ht="14">
      <c r="AB1091" s="123"/>
      <c r="AC1091" s="124"/>
      <c r="AD1091" s="123"/>
      <c r="AE1091" s="124"/>
      <c r="AF1091" s="124"/>
      <c r="AG1091" s="124"/>
      <c r="AH1091" s="123"/>
      <c r="AI1091" s="123"/>
      <c r="AJ1091" s="123"/>
      <c r="AK1091" s="123"/>
      <c r="AL1091" s="123"/>
      <c r="AM1091" s="123"/>
      <c r="AN1091" s="123"/>
      <c r="AO1091" s="125"/>
      <c r="AP1091" s="126"/>
      <c r="AQ1091" s="125"/>
      <c r="AR1091" s="127"/>
      <c r="AS1091" s="83"/>
      <c r="AT1091" s="83"/>
      <c r="AU1091" s="83"/>
      <c r="AV1091" s="130"/>
    </row>
    <row r="1092" spans="28:48" ht="14">
      <c r="AB1092" s="123"/>
      <c r="AC1092" s="124"/>
      <c r="AD1092" s="123"/>
      <c r="AE1092" s="124"/>
      <c r="AF1092" s="124"/>
      <c r="AG1092" s="124"/>
      <c r="AH1092" s="123"/>
      <c r="AI1092" s="123"/>
      <c r="AJ1092" s="123"/>
      <c r="AK1092" s="123"/>
      <c r="AL1092" s="123"/>
      <c r="AM1092" s="123"/>
      <c r="AN1092" s="123"/>
      <c r="AO1092" s="125"/>
      <c r="AP1092" s="126"/>
      <c r="AQ1092" s="125"/>
      <c r="AR1092" s="127"/>
      <c r="AS1092" s="83"/>
      <c r="AT1092" s="83"/>
      <c r="AU1092" s="83"/>
      <c r="AV1092" s="130"/>
    </row>
    <row r="1093" spans="28:48" ht="14">
      <c r="AB1093" s="123"/>
      <c r="AC1093" s="124"/>
      <c r="AD1093" s="123"/>
      <c r="AE1093" s="124"/>
      <c r="AF1093" s="124"/>
      <c r="AG1093" s="124"/>
      <c r="AH1093" s="123"/>
      <c r="AI1093" s="123"/>
      <c r="AJ1093" s="123"/>
      <c r="AK1093" s="123"/>
      <c r="AL1093" s="123"/>
      <c r="AM1093" s="123"/>
      <c r="AN1093" s="123"/>
      <c r="AO1093" s="125"/>
      <c r="AP1093" s="126"/>
      <c r="AQ1093" s="125"/>
      <c r="AR1093" s="127"/>
      <c r="AS1093" s="83"/>
      <c r="AT1093" s="83"/>
      <c r="AU1093" s="83"/>
      <c r="AV1093" s="130"/>
    </row>
    <row r="1094" spans="28:48" ht="14">
      <c r="AB1094" s="123"/>
      <c r="AC1094" s="124"/>
      <c r="AD1094" s="123"/>
      <c r="AE1094" s="124"/>
      <c r="AF1094" s="124"/>
      <c r="AG1094" s="124"/>
      <c r="AH1094" s="123"/>
      <c r="AI1094" s="123"/>
      <c r="AJ1094" s="123"/>
      <c r="AK1094" s="123"/>
      <c r="AL1094" s="123"/>
      <c r="AM1094" s="123"/>
      <c r="AN1094" s="123"/>
      <c r="AO1094" s="125"/>
      <c r="AP1094" s="126"/>
      <c r="AQ1094" s="125"/>
      <c r="AR1094" s="127"/>
      <c r="AS1094" s="83"/>
      <c r="AT1094" s="83"/>
      <c r="AU1094" s="83"/>
      <c r="AV1094" s="130"/>
    </row>
    <row r="1095" spans="28:48" ht="14">
      <c r="AB1095" s="123"/>
      <c r="AC1095" s="124"/>
      <c r="AD1095" s="123"/>
      <c r="AE1095" s="124"/>
      <c r="AF1095" s="124"/>
      <c r="AG1095" s="124"/>
      <c r="AH1095" s="123"/>
      <c r="AI1095" s="123"/>
      <c r="AJ1095" s="123"/>
      <c r="AK1095" s="123"/>
      <c r="AL1095" s="123"/>
      <c r="AM1095" s="123"/>
      <c r="AN1095" s="123"/>
      <c r="AO1095" s="125"/>
      <c r="AP1095" s="126"/>
      <c r="AQ1095" s="125"/>
      <c r="AR1095" s="127"/>
      <c r="AS1095" s="83"/>
      <c r="AT1095" s="83"/>
      <c r="AU1095" s="83"/>
      <c r="AV1095" s="130"/>
    </row>
    <row r="1096" spans="28:48" ht="14">
      <c r="AB1096" s="123"/>
      <c r="AC1096" s="124"/>
      <c r="AD1096" s="123"/>
      <c r="AE1096" s="124"/>
      <c r="AF1096" s="124"/>
      <c r="AG1096" s="124"/>
      <c r="AH1096" s="123"/>
      <c r="AI1096" s="123"/>
      <c r="AJ1096" s="123"/>
      <c r="AK1096" s="123"/>
      <c r="AL1096" s="123"/>
      <c r="AM1096" s="123"/>
      <c r="AN1096" s="123"/>
      <c r="AO1096" s="125"/>
      <c r="AP1096" s="126"/>
      <c r="AQ1096" s="125"/>
      <c r="AR1096" s="127"/>
      <c r="AS1096" s="83"/>
      <c r="AT1096" s="83"/>
      <c r="AU1096" s="83"/>
      <c r="AV1096" s="130"/>
    </row>
    <row r="1097" spans="28:48" ht="14">
      <c r="AB1097" s="123"/>
      <c r="AC1097" s="124"/>
      <c r="AD1097" s="123"/>
      <c r="AE1097" s="124"/>
      <c r="AF1097" s="124"/>
      <c r="AG1097" s="124"/>
      <c r="AH1097" s="123"/>
      <c r="AI1097" s="123"/>
      <c r="AJ1097" s="123"/>
      <c r="AK1097" s="123"/>
      <c r="AL1097" s="123"/>
      <c r="AM1097" s="123"/>
      <c r="AN1097" s="123"/>
      <c r="AO1097" s="125"/>
      <c r="AP1097" s="126"/>
      <c r="AQ1097" s="125"/>
      <c r="AR1097" s="127"/>
      <c r="AS1097" s="83"/>
      <c r="AT1097" s="83"/>
      <c r="AU1097" s="83"/>
      <c r="AV1097" s="130"/>
    </row>
    <row r="1098" spans="28:48" ht="14">
      <c r="AB1098" s="123"/>
      <c r="AC1098" s="124"/>
      <c r="AD1098" s="123"/>
      <c r="AE1098" s="124"/>
      <c r="AF1098" s="124"/>
      <c r="AG1098" s="124"/>
      <c r="AH1098" s="123"/>
      <c r="AI1098" s="123"/>
      <c r="AJ1098" s="123"/>
      <c r="AK1098" s="123"/>
      <c r="AL1098" s="123"/>
      <c r="AM1098" s="123"/>
      <c r="AN1098" s="123"/>
      <c r="AO1098" s="125"/>
      <c r="AP1098" s="126"/>
      <c r="AQ1098" s="125"/>
      <c r="AR1098" s="127"/>
      <c r="AS1098" s="83"/>
      <c r="AT1098" s="83"/>
      <c r="AU1098" s="83"/>
      <c r="AV1098" s="130"/>
    </row>
    <row r="1099" spans="28:48" ht="14">
      <c r="AB1099" s="123"/>
      <c r="AC1099" s="124"/>
      <c r="AD1099" s="123"/>
      <c r="AE1099" s="124"/>
      <c r="AF1099" s="124"/>
      <c r="AG1099" s="124"/>
      <c r="AH1099" s="123"/>
      <c r="AI1099" s="123"/>
      <c r="AJ1099" s="123"/>
      <c r="AK1099" s="123"/>
      <c r="AL1099" s="123"/>
      <c r="AM1099" s="123"/>
      <c r="AN1099" s="123"/>
      <c r="AO1099" s="125"/>
      <c r="AP1099" s="126"/>
      <c r="AQ1099" s="125"/>
      <c r="AR1099" s="127"/>
      <c r="AS1099" s="83"/>
      <c r="AT1099" s="83"/>
      <c r="AU1099" s="83"/>
      <c r="AV1099" s="130"/>
    </row>
    <row r="1100" spans="28:48" ht="14">
      <c r="AB1100" s="123"/>
      <c r="AC1100" s="124"/>
      <c r="AD1100" s="123"/>
      <c r="AE1100" s="124"/>
      <c r="AF1100" s="124"/>
      <c r="AG1100" s="124"/>
      <c r="AH1100" s="123"/>
      <c r="AI1100" s="123"/>
      <c r="AJ1100" s="123"/>
      <c r="AK1100" s="123"/>
      <c r="AL1100" s="123"/>
      <c r="AM1100" s="123"/>
      <c r="AN1100" s="123"/>
      <c r="AO1100" s="125"/>
      <c r="AP1100" s="126"/>
      <c r="AQ1100" s="125"/>
      <c r="AR1100" s="127"/>
      <c r="AS1100" s="83"/>
      <c r="AT1100" s="83"/>
      <c r="AU1100" s="83"/>
      <c r="AV1100" s="130"/>
    </row>
    <row r="1101" spans="28:48" ht="14">
      <c r="AB1101" s="123"/>
      <c r="AC1101" s="124"/>
      <c r="AD1101" s="123"/>
      <c r="AE1101" s="124"/>
      <c r="AF1101" s="124"/>
      <c r="AG1101" s="124"/>
      <c r="AH1101" s="123"/>
      <c r="AI1101" s="123"/>
      <c r="AJ1101" s="123"/>
      <c r="AK1101" s="123"/>
      <c r="AL1101" s="123"/>
      <c r="AM1101" s="123"/>
      <c r="AN1101" s="123"/>
      <c r="AO1101" s="125"/>
      <c r="AP1101" s="126"/>
      <c r="AQ1101" s="125"/>
      <c r="AR1101" s="127"/>
      <c r="AS1101" s="83"/>
      <c r="AT1101" s="83"/>
      <c r="AU1101" s="83"/>
      <c r="AV1101" s="130"/>
    </row>
    <row r="1102" spans="28:48" ht="14">
      <c r="AB1102" s="123"/>
      <c r="AC1102" s="124"/>
      <c r="AD1102" s="123"/>
      <c r="AE1102" s="124"/>
      <c r="AF1102" s="124"/>
      <c r="AG1102" s="124"/>
      <c r="AH1102" s="123"/>
      <c r="AI1102" s="123"/>
      <c r="AJ1102" s="123"/>
      <c r="AK1102" s="123"/>
      <c r="AL1102" s="123"/>
      <c r="AM1102" s="123"/>
      <c r="AN1102" s="123"/>
      <c r="AO1102" s="125"/>
      <c r="AP1102" s="126"/>
      <c r="AQ1102" s="125"/>
      <c r="AR1102" s="127"/>
      <c r="AS1102" s="83"/>
      <c r="AT1102" s="83"/>
      <c r="AU1102" s="83"/>
      <c r="AV1102" s="130"/>
    </row>
    <row r="1103" spans="28:48" ht="14">
      <c r="AB1103" s="123"/>
      <c r="AC1103" s="124"/>
      <c r="AD1103" s="123"/>
      <c r="AE1103" s="124"/>
      <c r="AF1103" s="124"/>
      <c r="AG1103" s="124"/>
      <c r="AH1103" s="123"/>
      <c r="AI1103" s="123"/>
      <c r="AJ1103" s="123"/>
      <c r="AK1103" s="123"/>
      <c r="AL1103" s="123"/>
      <c r="AM1103" s="123"/>
      <c r="AN1103" s="123"/>
      <c r="AO1103" s="125"/>
      <c r="AP1103" s="126"/>
      <c r="AQ1103" s="125"/>
      <c r="AR1103" s="127"/>
      <c r="AS1103" s="83"/>
      <c r="AT1103" s="83"/>
      <c r="AU1103" s="83"/>
      <c r="AV1103" s="130"/>
    </row>
    <row r="1104" spans="28:48" ht="14">
      <c r="AB1104" s="123"/>
      <c r="AC1104" s="124"/>
      <c r="AD1104" s="123"/>
      <c r="AE1104" s="124"/>
      <c r="AF1104" s="124"/>
      <c r="AG1104" s="124"/>
      <c r="AH1104" s="123"/>
      <c r="AI1104" s="123"/>
      <c r="AJ1104" s="123"/>
      <c r="AK1104" s="123"/>
      <c r="AL1104" s="123"/>
      <c r="AM1104" s="123"/>
      <c r="AN1104" s="123"/>
      <c r="AO1104" s="125"/>
      <c r="AP1104" s="126"/>
      <c r="AQ1104" s="125"/>
      <c r="AR1104" s="127"/>
      <c r="AS1104" s="83"/>
      <c r="AT1104" s="83"/>
      <c r="AU1104" s="83"/>
      <c r="AV1104" s="130"/>
    </row>
    <row r="1105" spans="28:48" ht="14">
      <c r="AB1105" s="123"/>
      <c r="AC1105" s="124"/>
      <c r="AD1105" s="123"/>
      <c r="AE1105" s="124"/>
      <c r="AF1105" s="124"/>
      <c r="AG1105" s="124"/>
      <c r="AH1105" s="123"/>
      <c r="AI1105" s="123"/>
      <c r="AJ1105" s="123"/>
      <c r="AK1105" s="123"/>
      <c r="AL1105" s="123"/>
      <c r="AM1105" s="123"/>
      <c r="AN1105" s="123"/>
      <c r="AO1105" s="125"/>
      <c r="AP1105" s="126"/>
      <c r="AQ1105" s="125"/>
      <c r="AR1105" s="127"/>
      <c r="AS1105" s="83"/>
      <c r="AT1105" s="83"/>
      <c r="AU1105" s="83"/>
      <c r="AV1105" s="130"/>
    </row>
    <row r="1106" spans="28:48" ht="14">
      <c r="AB1106" s="123"/>
      <c r="AC1106" s="124"/>
      <c r="AD1106" s="123"/>
      <c r="AE1106" s="124"/>
      <c r="AF1106" s="124"/>
      <c r="AG1106" s="124"/>
      <c r="AH1106" s="123"/>
      <c r="AI1106" s="123"/>
      <c r="AJ1106" s="123"/>
      <c r="AK1106" s="123"/>
      <c r="AL1106" s="123"/>
      <c r="AM1106" s="123"/>
      <c r="AN1106" s="123"/>
      <c r="AO1106" s="125"/>
      <c r="AP1106" s="126"/>
      <c r="AQ1106" s="125"/>
      <c r="AR1106" s="127"/>
      <c r="AS1106" s="83"/>
      <c r="AT1106" s="83"/>
      <c r="AU1106" s="83"/>
      <c r="AV1106" s="130"/>
    </row>
    <row r="1107" spans="28:48" ht="14">
      <c r="AB1107" s="123"/>
      <c r="AC1107" s="124"/>
      <c r="AD1107" s="123"/>
      <c r="AE1107" s="124"/>
      <c r="AF1107" s="124"/>
      <c r="AG1107" s="124"/>
      <c r="AH1107" s="123"/>
      <c r="AI1107" s="123"/>
      <c r="AJ1107" s="123"/>
      <c r="AK1107" s="123"/>
      <c r="AL1107" s="123"/>
      <c r="AM1107" s="123"/>
      <c r="AN1107" s="123"/>
      <c r="AO1107" s="125"/>
      <c r="AP1107" s="126"/>
      <c r="AQ1107" s="125"/>
      <c r="AR1107" s="127"/>
      <c r="AS1107" s="83"/>
      <c r="AT1107" s="83"/>
      <c r="AU1107" s="83"/>
      <c r="AV1107" s="130"/>
    </row>
    <row r="1108" spans="28:48" ht="14">
      <c r="AB1108" s="123"/>
      <c r="AC1108" s="124"/>
      <c r="AD1108" s="123"/>
      <c r="AE1108" s="124"/>
      <c r="AF1108" s="124"/>
      <c r="AG1108" s="124"/>
      <c r="AH1108" s="123"/>
      <c r="AI1108" s="123"/>
      <c r="AJ1108" s="123"/>
      <c r="AK1108" s="123"/>
      <c r="AL1108" s="123"/>
      <c r="AM1108" s="123"/>
      <c r="AN1108" s="123"/>
      <c r="AO1108" s="125"/>
      <c r="AP1108" s="126"/>
      <c r="AQ1108" s="125"/>
      <c r="AR1108" s="127"/>
      <c r="AS1108" s="83"/>
      <c r="AT1108" s="83"/>
      <c r="AU1108" s="83"/>
      <c r="AV1108" s="130"/>
    </row>
    <row r="1109" spans="28:48" ht="14">
      <c r="AB1109" s="123"/>
      <c r="AC1109" s="124"/>
      <c r="AD1109" s="123"/>
      <c r="AE1109" s="124"/>
      <c r="AF1109" s="124"/>
      <c r="AG1109" s="124"/>
      <c r="AH1109" s="123"/>
      <c r="AI1109" s="123"/>
      <c r="AJ1109" s="123"/>
      <c r="AK1109" s="123"/>
      <c r="AL1109" s="123"/>
      <c r="AM1109" s="123"/>
      <c r="AN1109" s="123"/>
      <c r="AO1109" s="125"/>
      <c r="AP1109" s="126"/>
      <c r="AQ1109" s="125"/>
      <c r="AR1109" s="127"/>
      <c r="AS1109" s="83"/>
      <c r="AT1109" s="83"/>
      <c r="AU1109" s="83"/>
      <c r="AV1109" s="130"/>
    </row>
    <row r="1110" spans="28:48" ht="14">
      <c r="AB1110" s="123"/>
      <c r="AC1110" s="124"/>
      <c r="AD1110" s="123"/>
      <c r="AE1110" s="124"/>
      <c r="AF1110" s="124"/>
      <c r="AG1110" s="124"/>
      <c r="AH1110" s="123"/>
      <c r="AI1110" s="123"/>
      <c r="AJ1110" s="123"/>
      <c r="AK1110" s="123"/>
      <c r="AL1110" s="123"/>
      <c r="AM1110" s="123"/>
      <c r="AN1110" s="123"/>
      <c r="AO1110" s="125"/>
      <c r="AP1110" s="126"/>
      <c r="AQ1110" s="125"/>
      <c r="AR1110" s="127"/>
      <c r="AS1110" s="83"/>
      <c r="AT1110" s="83"/>
      <c r="AU1110" s="83"/>
      <c r="AV1110" s="130"/>
    </row>
    <row r="1111" spans="28:48" ht="14">
      <c r="AB1111" s="123"/>
      <c r="AC1111" s="124"/>
      <c r="AD1111" s="123"/>
      <c r="AE1111" s="124"/>
      <c r="AF1111" s="124"/>
      <c r="AG1111" s="124"/>
      <c r="AH1111" s="123"/>
      <c r="AI1111" s="123"/>
      <c r="AJ1111" s="123"/>
      <c r="AK1111" s="123"/>
      <c r="AL1111" s="123"/>
      <c r="AM1111" s="123"/>
      <c r="AN1111" s="123"/>
      <c r="AO1111" s="125"/>
      <c r="AP1111" s="126"/>
      <c r="AQ1111" s="125"/>
      <c r="AR1111" s="127"/>
      <c r="AS1111" s="83"/>
      <c r="AT1111" s="83"/>
      <c r="AU1111" s="83"/>
      <c r="AV1111" s="130"/>
    </row>
    <row r="1112" spans="28:48" ht="14">
      <c r="AB1112" s="123"/>
      <c r="AC1112" s="124"/>
      <c r="AD1112" s="123"/>
      <c r="AE1112" s="124"/>
      <c r="AF1112" s="124"/>
      <c r="AG1112" s="124"/>
      <c r="AH1112" s="123"/>
      <c r="AI1112" s="123"/>
      <c r="AJ1112" s="123"/>
      <c r="AK1112" s="123"/>
      <c r="AL1112" s="123"/>
      <c r="AM1112" s="123"/>
      <c r="AN1112" s="123"/>
      <c r="AO1112" s="125"/>
      <c r="AP1112" s="126"/>
      <c r="AQ1112" s="125"/>
      <c r="AR1112" s="127"/>
      <c r="AS1112" s="83"/>
      <c r="AT1112" s="83"/>
      <c r="AU1112" s="83"/>
      <c r="AV1112" s="130"/>
    </row>
    <row r="1113" spans="28:48" ht="14">
      <c r="AB1113" s="123"/>
      <c r="AC1113" s="124"/>
      <c r="AD1113" s="123"/>
      <c r="AE1113" s="124"/>
      <c r="AF1113" s="124"/>
      <c r="AG1113" s="124"/>
      <c r="AH1113" s="123"/>
      <c r="AI1113" s="123"/>
      <c r="AJ1113" s="123"/>
      <c r="AK1113" s="123"/>
      <c r="AL1113" s="123"/>
      <c r="AM1113" s="123"/>
      <c r="AN1113" s="123"/>
      <c r="AO1113" s="125"/>
      <c r="AP1113" s="126"/>
      <c r="AQ1113" s="125"/>
      <c r="AR1113" s="127"/>
      <c r="AS1113" s="83"/>
      <c r="AT1113" s="83"/>
      <c r="AU1113" s="83"/>
      <c r="AV1113" s="130"/>
    </row>
    <row r="1114" spans="28:48" ht="14">
      <c r="AB1114" s="123"/>
      <c r="AC1114" s="124"/>
      <c r="AD1114" s="123"/>
      <c r="AE1114" s="124"/>
      <c r="AF1114" s="124"/>
      <c r="AG1114" s="124"/>
      <c r="AH1114" s="123"/>
      <c r="AI1114" s="123"/>
      <c r="AJ1114" s="123"/>
      <c r="AK1114" s="123"/>
      <c r="AL1114" s="123"/>
      <c r="AM1114" s="123"/>
      <c r="AN1114" s="123"/>
      <c r="AO1114" s="125"/>
      <c r="AP1114" s="126"/>
      <c r="AQ1114" s="125"/>
      <c r="AR1114" s="127"/>
      <c r="AS1114" s="83"/>
      <c r="AT1114" s="83"/>
      <c r="AU1114" s="83"/>
      <c r="AV1114" s="130"/>
    </row>
    <row r="1115" spans="28:48" ht="14">
      <c r="AB1115" s="123"/>
      <c r="AC1115" s="124"/>
      <c r="AD1115" s="123"/>
      <c r="AE1115" s="124"/>
      <c r="AF1115" s="124"/>
      <c r="AG1115" s="124"/>
      <c r="AH1115" s="123"/>
      <c r="AI1115" s="123"/>
      <c r="AJ1115" s="123"/>
      <c r="AK1115" s="123"/>
      <c r="AL1115" s="123"/>
      <c r="AM1115" s="123"/>
      <c r="AN1115" s="123"/>
      <c r="AO1115" s="125"/>
      <c r="AP1115" s="126"/>
      <c r="AQ1115" s="125"/>
      <c r="AR1115" s="127"/>
      <c r="AS1115" s="83"/>
      <c r="AT1115" s="83"/>
      <c r="AU1115" s="83"/>
      <c r="AV1115" s="130"/>
    </row>
    <row r="1116" spans="28:48" ht="14">
      <c r="AB1116" s="123"/>
      <c r="AC1116" s="124"/>
      <c r="AD1116" s="123"/>
      <c r="AE1116" s="124"/>
      <c r="AF1116" s="124"/>
      <c r="AG1116" s="124"/>
      <c r="AH1116" s="123"/>
      <c r="AI1116" s="123"/>
      <c r="AJ1116" s="123"/>
      <c r="AK1116" s="123"/>
      <c r="AL1116" s="123"/>
      <c r="AM1116" s="123"/>
      <c r="AN1116" s="123"/>
      <c r="AO1116" s="125"/>
      <c r="AP1116" s="126"/>
      <c r="AQ1116" s="125"/>
      <c r="AR1116" s="127"/>
      <c r="AS1116" s="83"/>
      <c r="AT1116" s="83"/>
      <c r="AU1116" s="83"/>
      <c r="AV1116" s="130"/>
    </row>
    <row r="1117" spans="28:48" ht="14">
      <c r="AB1117" s="123"/>
      <c r="AC1117" s="124"/>
      <c r="AD1117" s="123"/>
      <c r="AE1117" s="124"/>
      <c r="AF1117" s="124"/>
      <c r="AG1117" s="124"/>
      <c r="AH1117" s="123"/>
      <c r="AI1117" s="123"/>
      <c r="AJ1117" s="123"/>
      <c r="AK1117" s="123"/>
      <c r="AL1117" s="123"/>
      <c r="AM1117" s="123"/>
      <c r="AN1117" s="123"/>
      <c r="AO1117" s="125"/>
      <c r="AP1117" s="126"/>
      <c r="AQ1117" s="125"/>
      <c r="AR1117" s="127"/>
      <c r="AS1117" s="83"/>
      <c r="AT1117" s="83"/>
      <c r="AU1117" s="83"/>
      <c r="AV1117" s="130"/>
    </row>
    <row r="1118" spans="28:48" ht="14">
      <c r="AB1118" s="123"/>
      <c r="AC1118" s="124"/>
      <c r="AD1118" s="123"/>
      <c r="AE1118" s="124"/>
      <c r="AF1118" s="124"/>
      <c r="AG1118" s="124"/>
      <c r="AH1118" s="123"/>
      <c r="AI1118" s="123"/>
      <c r="AJ1118" s="123"/>
      <c r="AK1118" s="123"/>
      <c r="AL1118" s="123"/>
      <c r="AM1118" s="123"/>
      <c r="AN1118" s="123"/>
      <c r="AO1118" s="125"/>
      <c r="AP1118" s="126"/>
      <c r="AQ1118" s="125"/>
      <c r="AR1118" s="127"/>
      <c r="AS1118" s="83"/>
      <c r="AT1118" s="83"/>
      <c r="AU1118" s="83"/>
      <c r="AV1118" s="130"/>
    </row>
    <row r="1119" spans="28:48" ht="14">
      <c r="AB1119" s="123"/>
      <c r="AC1119" s="124"/>
      <c r="AD1119" s="123"/>
      <c r="AE1119" s="124"/>
      <c r="AF1119" s="124"/>
      <c r="AG1119" s="124"/>
      <c r="AH1119" s="123"/>
      <c r="AI1119" s="123"/>
      <c r="AJ1119" s="123"/>
      <c r="AK1119" s="123"/>
      <c r="AL1119" s="123"/>
      <c r="AM1119" s="123"/>
      <c r="AN1119" s="123"/>
      <c r="AO1119" s="125"/>
      <c r="AP1119" s="126"/>
      <c r="AQ1119" s="125"/>
      <c r="AR1119" s="127"/>
      <c r="AS1119" s="83"/>
      <c r="AT1119" s="83"/>
      <c r="AU1119" s="83"/>
      <c r="AV1119" s="130"/>
    </row>
    <row r="1120" spans="28:48" ht="14">
      <c r="AB1120" s="123"/>
      <c r="AC1120" s="124"/>
      <c r="AD1120" s="123"/>
      <c r="AE1120" s="124"/>
      <c r="AF1120" s="124"/>
      <c r="AG1120" s="124"/>
      <c r="AH1120" s="123"/>
      <c r="AI1120" s="123"/>
      <c r="AJ1120" s="123"/>
      <c r="AK1120" s="123"/>
      <c r="AL1120" s="123"/>
      <c r="AM1120" s="123"/>
      <c r="AN1120" s="123"/>
      <c r="AO1120" s="125"/>
      <c r="AP1120" s="126"/>
      <c r="AQ1120" s="125"/>
      <c r="AR1120" s="127"/>
      <c r="AS1120" s="83"/>
      <c r="AT1120" s="83"/>
      <c r="AU1120" s="83"/>
      <c r="AV1120" s="130"/>
    </row>
    <row r="1121" spans="28:48" ht="14">
      <c r="AB1121" s="123"/>
      <c r="AC1121" s="124"/>
      <c r="AD1121" s="123"/>
      <c r="AE1121" s="124"/>
      <c r="AF1121" s="124"/>
      <c r="AG1121" s="124"/>
      <c r="AH1121" s="123"/>
      <c r="AI1121" s="123"/>
      <c r="AJ1121" s="123"/>
      <c r="AK1121" s="123"/>
      <c r="AL1121" s="123"/>
      <c r="AM1121" s="123"/>
      <c r="AN1121" s="123"/>
      <c r="AO1121" s="125"/>
      <c r="AP1121" s="126"/>
      <c r="AQ1121" s="125"/>
      <c r="AR1121" s="127"/>
      <c r="AS1121" s="83"/>
      <c r="AT1121" s="83"/>
      <c r="AU1121" s="83"/>
      <c r="AV1121" s="130"/>
    </row>
    <row r="1122" spans="28:48" ht="14">
      <c r="AB1122" s="123"/>
      <c r="AC1122" s="124"/>
      <c r="AD1122" s="123"/>
      <c r="AE1122" s="124"/>
      <c r="AF1122" s="124"/>
      <c r="AG1122" s="124"/>
      <c r="AH1122" s="123"/>
      <c r="AI1122" s="123"/>
      <c r="AJ1122" s="123"/>
      <c r="AK1122" s="123"/>
      <c r="AL1122" s="123"/>
      <c r="AM1122" s="123"/>
      <c r="AN1122" s="123"/>
      <c r="AO1122" s="125"/>
      <c r="AP1122" s="126"/>
      <c r="AQ1122" s="125"/>
      <c r="AR1122" s="127"/>
      <c r="AS1122" s="83"/>
      <c r="AT1122" s="83"/>
      <c r="AU1122" s="83"/>
      <c r="AV1122" s="130"/>
    </row>
    <row r="1123" spans="28:48" ht="14">
      <c r="AB1123" s="123"/>
      <c r="AC1123" s="124"/>
      <c r="AD1123" s="123"/>
      <c r="AE1123" s="124"/>
      <c r="AF1123" s="124"/>
      <c r="AG1123" s="124"/>
      <c r="AH1123" s="123"/>
      <c r="AI1123" s="123"/>
      <c r="AJ1123" s="123"/>
      <c r="AK1123" s="123"/>
      <c r="AL1123" s="123"/>
      <c r="AM1123" s="123"/>
      <c r="AN1123" s="123"/>
      <c r="AO1123" s="125"/>
      <c r="AP1123" s="126"/>
      <c r="AQ1123" s="125"/>
      <c r="AR1123" s="127"/>
      <c r="AS1123" s="83"/>
      <c r="AT1123" s="83"/>
      <c r="AU1123" s="83"/>
      <c r="AV1123" s="130"/>
    </row>
    <row r="1124" spans="28:48" ht="14">
      <c r="AB1124" s="123"/>
      <c r="AC1124" s="124"/>
      <c r="AD1124" s="123"/>
      <c r="AE1124" s="124"/>
      <c r="AF1124" s="124"/>
      <c r="AG1124" s="124"/>
      <c r="AH1124" s="123"/>
      <c r="AI1124" s="123"/>
      <c r="AJ1124" s="123"/>
      <c r="AK1124" s="123"/>
      <c r="AL1124" s="123"/>
      <c r="AM1124" s="123"/>
      <c r="AN1124" s="123"/>
      <c r="AO1124" s="125"/>
      <c r="AP1124" s="126"/>
      <c r="AQ1124" s="125"/>
      <c r="AR1124" s="127"/>
      <c r="AS1124" s="83"/>
      <c r="AT1124" s="83"/>
      <c r="AU1124" s="83"/>
      <c r="AV1124" s="130"/>
    </row>
    <row r="1125" spans="28:48" ht="14">
      <c r="AB1125" s="123"/>
      <c r="AC1125" s="124"/>
      <c r="AD1125" s="123"/>
      <c r="AE1125" s="124"/>
      <c r="AF1125" s="124"/>
      <c r="AG1125" s="124"/>
      <c r="AH1125" s="123"/>
      <c r="AI1125" s="123"/>
      <c r="AJ1125" s="123"/>
      <c r="AK1125" s="123"/>
      <c r="AL1125" s="123"/>
      <c r="AM1125" s="123"/>
      <c r="AN1125" s="123"/>
      <c r="AO1125" s="125"/>
      <c r="AP1125" s="126"/>
      <c r="AQ1125" s="125"/>
      <c r="AR1125" s="127"/>
      <c r="AS1125" s="83"/>
      <c r="AT1125" s="83"/>
      <c r="AU1125" s="83"/>
      <c r="AV1125" s="130"/>
    </row>
    <row r="1126" spans="28:48" ht="14">
      <c r="AB1126" s="123"/>
      <c r="AC1126" s="124"/>
      <c r="AD1126" s="123"/>
      <c r="AE1126" s="124"/>
      <c r="AF1126" s="124"/>
      <c r="AG1126" s="124"/>
      <c r="AH1126" s="123"/>
      <c r="AI1126" s="123"/>
      <c r="AJ1126" s="123"/>
      <c r="AK1126" s="123"/>
      <c r="AL1126" s="123"/>
      <c r="AM1126" s="123"/>
      <c r="AN1126" s="123"/>
      <c r="AO1126" s="125"/>
      <c r="AP1126" s="126"/>
      <c r="AQ1126" s="125"/>
      <c r="AR1126" s="127"/>
      <c r="AS1126" s="83"/>
      <c r="AT1126" s="83"/>
      <c r="AU1126" s="83"/>
      <c r="AV1126" s="130"/>
    </row>
    <row r="1127" spans="28:48" ht="14">
      <c r="AB1127" s="123"/>
      <c r="AC1127" s="124"/>
      <c r="AD1127" s="123"/>
      <c r="AE1127" s="124"/>
      <c r="AF1127" s="124"/>
      <c r="AG1127" s="124"/>
      <c r="AH1127" s="123"/>
      <c r="AI1127" s="123"/>
      <c r="AJ1127" s="123"/>
      <c r="AK1127" s="123"/>
      <c r="AL1127" s="123"/>
      <c r="AM1127" s="123"/>
      <c r="AN1127" s="123"/>
      <c r="AO1127" s="125"/>
      <c r="AP1127" s="126"/>
      <c r="AQ1127" s="125"/>
      <c r="AR1127" s="127"/>
      <c r="AS1127" s="83"/>
      <c r="AT1127" s="83"/>
      <c r="AU1127" s="83"/>
      <c r="AV1127" s="130"/>
    </row>
    <row r="1128" spans="28:48" ht="14">
      <c r="AB1128" s="123"/>
      <c r="AC1128" s="124"/>
      <c r="AD1128" s="123"/>
      <c r="AE1128" s="124"/>
      <c r="AF1128" s="124"/>
      <c r="AG1128" s="124"/>
      <c r="AH1128" s="123"/>
      <c r="AI1128" s="123"/>
      <c r="AJ1128" s="123"/>
      <c r="AK1128" s="123"/>
      <c r="AL1128" s="123"/>
      <c r="AM1128" s="123"/>
      <c r="AN1128" s="123"/>
      <c r="AO1128" s="125"/>
      <c r="AP1128" s="126"/>
      <c r="AQ1128" s="125"/>
      <c r="AR1128" s="127"/>
      <c r="AS1128" s="83"/>
      <c r="AT1128" s="83"/>
      <c r="AU1128" s="83"/>
      <c r="AV1128" s="130"/>
    </row>
    <row r="1129" spans="28:48" ht="14">
      <c r="AB1129" s="123"/>
      <c r="AC1129" s="124"/>
      <c r="AD1129" s="123"/>
      <c r="AE1129" s="124"/>
      <c r="AF1129" s="124"/>
      <c r="AG1129" s="124"/>
      <c r="AH1129" s="123"/>
      <c r="AI1129" s="123"/>
      <c r="AJ1129" s="123"/>
      <c r="AK1129" s="123"/>
      <c r="AL1129" s="123"/>
      <c r="AM1129" s="123"/>
      <c r="AN1129" s="123"/>
      <c r="AO1129" s="125"/>
      <c r="AP1129" s="126"/>
      <c r="AQ1129" s="125"/>
      <c r="AR1129" s="127"/>
      <c r="AS1129" s="83"/>
      <c r="AT1129" s="83"/>
      <c r="AU1129" s="83"/>
      <c r="AV1129" s="130"/>
    </row>
    <row r="1130" spans="28:48" ht="14">
      <c r="AB1130" s="123"/>
      <c r="AC1130" s="124"/>
      <c r="AD1130" s="123"/>
      <c r="AE1130" s="124"/>
      <c r="AF1130" s="124"/>
      <c r="AG1130" s="124"/>
      <c r="AH1130" s="123"/>
      <c r="AI1130" s="123"/>
      <c r="AJ1130" s="123"/>
      <c r="AK1130" s="123"/>
      <c r="AL1130" s="123"/>
      <c r="AM1130" s="123"/>
      <c r="AN1130" s="123"/>
      <c r="AO1130" s="125"/>
      <c r="AP1130" s="126"/>
      <c r="AQ1130" s="125"/>
      <c r="AR1130" s="127"/>
      <c r="AS1130" s="83"/>
      <c r="AT1130" s="83"/>
      <c r="AU1130" s="83"/>
      <c r="AV1130" s="130"/>
    </row>
    <row r="1131" spans="28:48" ht="14">
      <c r="AB1131" s="123"/>
      <c r="AC1131" s="124"/>
      <c r="AD1131" s="123"/>
      <c r="AE1131" s="124"/>
      <c r="AF1131" s="124"/>
      <c r="AG1131" s="124"/>
      <c r="AH1131" s="123"/>
      <c r="AI1131" s="123"/>
      <c r="AJ1131" s="123"/>
      <c r="AK1131" s="123"/>
      <c r="AL1131" s="123"/>
      <c r="AM1131" s="123"/>
      <c r="AN1131" s="123"/>
      <c r="AO1131" s="125"/>
      <c r="AP1131" s="126"/>
      <c r="AQ1131" s="125"/>
      <c r="AR1131" s="127"/>
      <c r="AS1131" s="83"/>
      <c r="AT1131" s="83"/>
      <c r="AU1131" s="83"/>
      <c r="AV1131" s="130"/>
    </row>
    <row r="1132" spans="28:48" ht="14">
      <c r="AB1132" s="123"/>
      <c r="AC1132" s="124"/>
      <c r="AD1132" s="123"/>
      <c r="AE1132" s="124"/>
      <c r="AF1132" s="124"/>
      <c r="AG1132" s="124"/>
      <c r="AH1132" s="123"/>
      <c r="AI1132" s="123"/>
      <c r="AJ1132" s="123"/>
      <c r="AK1132" s="123"/>
      <c r="AL1132" s="123"/>
      <c r="AM1132" s="123"/>
      <c r="AN1132" s="123"/>
      <c r="AO1132" s="125"/>
      <c r="AP1132" s="126"/>
      <c r="AQ1132" s="125"/>
      <c r="AR1132" s="127"/>
      <c r="AS1132" s="83"/>
      <c r="AT1132" s="83"/>
      <c r="AU1132" s="83"/>
      <c r="AV1132" s="130"/>
    </row>
    <row r="1133" spans="28:48" ht="14">
      <c r="AB1133" s="123"/>
      <c r="AC1133" s="124"/>
      <c r="AD1133" s="123"/>
      <c r="AE1133" s="124"/>
      <c r="AF1133" s="124"/>
      <c r="AG1133" s="124"/>
      <c r="AH1133" s="123"/>
      <c r="AI1133" s="123"/>
      <c r="AJ1133" s="123"/>
      <c r="AK1133" s="123"/>
      <c r="AL1133" s="123"/>
      <c r="AM1133" s="123"/>
      <c r="AN1133" s="123"/>
      <c r="AO1133" s="125"/>
      <c r="AP1133" s="126"/>
      <c r="AQ1133" s="125"/>
      <c r="AR1133" s="127"/>
      <c r="AS1133" s="83"/>
      <c r="AT1133" s="83"/>
      <c r="AU1133" s="83"/>
      <c r="AV1133" s="130"/>
    </row>
    <row r="1134" spans="28:48" ht="14">
      <c r="AB1134" s="123"/>
      <c r="AC1134" s="124"/>
      <c r="AD1134" s="123"/>
      <c r="AE1134" s="124"/>
      <c r="AF1134" s="124"/>
      <c r="AG1134" s="124"/>
      <c r="AH1134" s="123"/>
      <c r="AI1134" s="123"/>
      <c r="AJ1134" s="123"/>
      <c r="AK1134" s="123"/>
      <c r="AL1134" s="123"/>
      <c r="AM1134" s="123"/>
      <c r="AN1134" s="123"/>
      <c r="AO1134" s="125"/>
      <c r="AP1134" s="126"/>
      <c r="AQ1134" s="125"/>
      <c r="AR1134" s="127"/>
      <c r="AS1134" s="83"/>
      <c r="AT1134" s="83"/>
      <c r="AU1134" s="83"/>
      <c r="AV1134" s="130"/>
    </row>
    <row r="1135" spans="28:48" ht="14">
      <c r="AB1135" s="123"/>
      <c r="AC1135" s="124"/>
      <c r="AD1135" s="123"/>
      <c r="AE1135" s="124"/>
      <c r="AF1135" s="124"/>
      <c r="AG1135" s="124"/>
      <c r="AH1135" s="123"/>
      <c r="AI1135" s="123"/>
      <c r="AJ1135" s="123"/>
      <c r="AK1135" s="123"/>
      <c r="AL1135" s="123"/>
      <c r="AM1135" s="123"/>
      <c r="AN1135" s="123"/>
      <c r="AO1135" s="125"/>
      <c r="AP1135" s="126"/>
      <c r="AQ1135" s="125"/>
      <c r="AR1135" s="127"/>
      <c r="AS1135" s="83"/>
      <c r="AT1135" s="83"/>
      <c r="AU1135" s="83"/>
      <c r="AV1135" s="130"/>
    </row>
    <row r="1136" spans="28:48" ht="14">
      <c r="AB1136" s="123"/>
      <c r="AC1136" s="124"/>
      <c r="AD1136" s="123"/>
      <c r="AE1136" s="124"/>
      <c r="AF1136" s="124"/>
      <c r="AG1136" s="124"/>
      <c r="AH1136" s="123"/>
      <c r="AI1136" s="123"/>
      <c r="AJ1136" s="123"/>
      <c r="AK1136" s="123"/>
      <c r="AL1136" s="123"/>
      <c r="AM1136" s="123"/>
      <c r="AN1136" s="123"/>
      <c r="AO1136" s="125"/>
      <c r="AP1136" s="126"/>
      <c r="AQ1136" s="125"/>
      <c r="AR1136" s="127"/>
      <c r="AS1136" s="83"/>
      <c r="AT1136" s="83"/>
      <c r="AU1136" s="83"/>
      <c r="AV1136" s="130"/>
    </row>
    <row r="1137" spans="28:48" ht="14">
      <c r="AB1137" s="123"/>
      <c r="AC1137" s="124"/>
      <c r="AD1137" s="123"/>
      <c r="AE1137" s="124"/>
      <c r="AF1137" s="124"/>
      <c r="AG1137" s="124"/>
      <c r="AH1137" s="123"/>
      <c r="AI1137" s="123"/>
      <c r="AJ1137" s="123"/>
      <c r="AK1137" s="123"/>
      <c r="AL1137" s="123"/>
      <c r="AM1137" s="123"/>
      <c r="AN1137" s="123"/>
      <c r="AO1137" s="125"/>
      <c r="AP1137" s="126"/>
      <c r="AQ1137" s="125"/>
      <c r="AR1137" s="127"/>
      <c r="AS1137" s="83"/>
      <c r="AT1137" s="83"/>
      <c r="AU1137" s="83"/>
      <c r="AV1137" s="130"/>
    </row>
    <row r="1138" spans="28:48" ht="14">
      <c r="AB1138" s="123"/>
      <c r="AC1138" s="124"/>
      <c r="AD1138" s="123"/>
      <c r="AE1138" s="124"/>
      <c r="AF1138" s="124"/>
      <c r="AG1138" s="124"/>
      <c r="AH1138" s="123"/>
      <c r="AI1138" s="123"/>
      <c r="AJ1138" s="123"/>
      <c r="AK1138" s="123"/>
      <c r="AL1138" s="123"/>
      <c r="AM1138" s="123"/>
      <c r="AN1138" s="123"/>
      <c r="AO1138" s="125"/>
      <c r="AP1138" s="126"/>
      <c r="AQ1138" s="125"/>
      <c r="AR1138" s="127"/>
      <c r="AS1138" s="83"/>
      <c r="AT1138" s="83"/>
      <c r="AU1138" s="83"/>
      <c r="AV1138" s="130"/>
    </row>
    <row r="1139" spans="28:48" ht="14">
      <c r="AB1139" s="123"/>
      <c r="AC1139" s="124"/>
      <c r="AD1139" s="123"/>
      <c r="AE1139" s="124"/>
      <c r="AF1139" s="124"/>
      <c r="AG1139" s="124"/>
      <c r="AH1139" s="123"/>
      <c r="AI1139" s="123"/>
      <c r="AJ1139" s="123"/>
      <c r="AK1139" s="123"/>
      <c r="AL1139" s="123"/>
      <c r="AM1139" s="123"/>
      <c r="AN1139" s="123"/>
      <c r="AO1139" s="125"/>
      <c r="AP1139" s="126"/>
      <c r="AQ1139" s="125"/>
      <c r="AR1139" s="127"/>
      <c r="AS1139" s="83"/>
      <c r="AT1139" s="83"/>
      <c r="AU1139" s="83"/>
      <c r="AV1139" s="130"/>
    </row>
    <row r="1140" spans="28:48" ht="14">
      <c r="AB1140" s="123"/>
      <c r="AC1140" s="124"/>
      <c r="AD1140" s="123"/>
      <c r="AE1140" s="124"/>
      <c r="AF1140" s="124"/>
      <c r="AG1140" s="124"/>
      <c r="AH1140" s="123"/>
      <c r="AI1140" s="123"/>
      <c r="AJ1140" s="123"/>
      <c r="AK1140" s="123"/>
      <c r="AL1140" s="123"/>
      <c r="AM1140" s="123"/>
      <c r="AN1140" s="123"/>
      <c r="AO1140" s="125"/>
      <c r="AP1140" s="126"/>
      <c r="AQ1140" s="125"/>
      <c r="AR1140" s="127"/>
      <c r="AS1140" s="83"/>
      <c r="AT1140" s="83"/>
      <c r="AU1140" s="83"/>
      <c r="AV1140" s="130"/>
    </row>
    <row r="1141" spans="28:48" ht="14">
      <c r="AB1141" s="123"/>
      <c r="AC1141" s="124"/>
      <c r="AD1141" s="123"/>
      <c r="AE1141" s="124"/>
      <c r="AF1141" s="124"/>
      <c r="AG1141" s="124"/>
      <c r="AH1141" s="123"/>
      <c r="AI1141" s="123"/>
      <c r="AJ1141" s="123"/>
      <c r="AK1141" s="123"/>
      <c r="AL1141" s="123"/>
      <c r="AM1141" s="123"/>
      <c r="AN1141" s="123"/>
      <c r="AO1141" s="125"/>
      <c r="AP1141" s="126"/>
      <c r="AQ1141" s="125"/>
      <c r="AR1141" s="127"/>
      <c r="AS1141" s="83"/>
      <c r="AT1141" s="83"/>
      <c r="AU1141" s="83"/>
      <c r="AV1141" s="130"/>
    </row>
    <row r="1142" spans="28:48" ht="14">
      <c r="AB1142" s="123"/>
      <c r="AC1142" s="124"/>
      <c r="AD1142" s="123"/>
      <c r="AE1142" s="124"/>
      <c r="AF1142" s="124"/>
      <c r="AG1142" s="124"/>
      <c r="AH1142" s="123"/>
      <c r="AI1142" s="123"/>
      <c r="AJ1142" s="123"/>
      <c r="AK1142" s="123"/>
      <c r="AL1142" s="123"/>
      <c r="AM1142" s="123"/>
      <c r="AN1142" s="123"/>
      <c r="AO1142" s="125"/>
      <c r="AP1142" s="126"/>
      <c r="AQ1142" s="125"/>
      <c r="AR1142" s="127"/>
      <c r="AS1142" s="83"/>
      <c r="AT1142" s="83"/>
      <c r="AU1142" s="83"/>
      <c r="AV1142" s="130"/>
    </row>
    <row r="1143" spans="28:48" ht="14">
      <c r="AB1143" s="123"/>
      <c r="AC1143" s="124"/>
      <c r="AD1143" s="123"/>
      <c r="AE1143" s="124"/>
      <c r="AF1143" s="124"/>
      <c r="AG1143" s="124"/>
      <c r="AH1143" s="123"/>
      <c r="AI1143" s="123"/>
      <c r="AJ1143" s="123"/>
      <c r="AK1143" s="123"/>
      <c r="AL1143" s="123"/>
      <c r="AM1143" s="123"/>
      <c r="AN1143" s="123"/>
      <c r="AO1143" s="125"/>
      <c r="AP1143" s="126"/>
      <c r="AQ1143" s="125"/>
      <c r="AR1143" s="127"/>
      <c r="AS1143" s="83"/>
      <c r="AT1143" s="83"/>
      <c r="AU1143" s="83"/>
      <c r="AV1143" s="130"/>
    </row>
    <row r="1144" spans="28:48" ht="14">
      <c r="AB1144" s="123"/>
      <c r="AC1144" s="124"/>
      <c r="AD1144" s="123"/>
      <c r="AE1144" s="124"/>
      <c r="AF1144" s="124"/>
      <c r="AG1144" s="124"/>
      <c r="AH1144" s="123"/>
      <c r="AI1144" s="123"/>
      <c r="AJ1144" s="123"/>
      <c r="AK1144" s="123"/>
      <c r="AL1144" s="123"/>
      <c r="AM1144" s="123"/>
      <c r="AN1144" s="123"/>
      <c r="AO1144" s="125"/>
      <c r="AP1144" s="126"/>
      <c r="AQ1144" s="125"/>
      <c r="AR1144" s="127"/>
      <c r="AS1144" s="83"/>
      <c r="AT1144" s="83"/>
      <c r="AU1144" s="83"/>
      <c r="AV1144" s="130"/>
    </row>
    <row r="1145" spans="28:48" ht="14">
      <c r="AB1145" s="123"/>
      <c r="AC1145" s="124"/>
      <c r="AD1145" s="123"/>
      <c r="AE1145" s="124"/>
      <c r="AF1145" s="124"/>
      <c r="AG1145" s="124"/>
      <c r="AH1145" s="123"/>
      <c r="AI1145" s="123"/>
      <c r="AJ1145" s="123"/>
      <c r="AK1145" s="123"/>
      <c r="AL1145" s="123"/>
      <c r="AM1145" s="123"/>
      <c r="AN1145" s="123"/>
      <c r="AO1145" s="125"/>
      <c r="AP1145" s="126"/>
      <c r="AQ1145" s="125"/>
      <c r="AR1145" s="127"/>
      <c r="AS1145" s="83"/>
      <c r="AT1145" s="83"/>
      <c r="AU1145" s="83"/>
      <c r="AV1145" s="130"/>
    </row>
    <row r="1146" spans="28:48" ht="14">
      <c r="AB1146" s="123"/>
      <c r="AC1146" s="124"/>
      <c r="AD1146" s="123"/>
      <c r="AE1146" s="124"/>
      <c r="AF1146" s="124"/>
      <c r="AG1146" s="124"/>
      <c r="AH1146" s="123"/>
      <c r="AI1146" s="123"/>
      <c r="AJ1146" s="123"/>
      <c r="AK1146" s="123"/>
      <c r="AL1146" s="123"/>
      <c r="AM1146" s="123"/>
      <c r="AN1146" s="123"/>
      <c r="AO1146" s="125"/>
      <c r="AP1146" s="126"/>
      <c r="AQ1146" s="125"/>
      <c r="AR1146" s="127"/>
      <c r="AS1146" s="83"/>
      <c r="AT1146" s="83"/>
      <c r="AU1146" s="83"/>
      <c r="AV1146" s="130"/>
    </row>
    <row r="1147" spans="28:48" ht="14">
      <c r="AB1147" s="123"/>
      <c r="AC1147" s="124"/>
      <c r="AD1147" s="123"/>
      <c r="AE1147" s="124"/>
      <c r="AF1147" s="124"/>
      <c r="AG1147" s="124"/>
      <c r="AH1147" s="123"/>
      <c r="AI1147" s="123"/>
      <c r="AJ1147" s="123"/>
      <c r="AK1147" s="123"/>
      <c r="AL1147" s="123"/>
      <c r="AM1147" s="123"/>
      <c r="AN1147" s="123"/>
      <c r="AO1147" s="125"/>
      <c r="AP1147" s="126"/>
      <c r="AQ1147" s="125"/>
      <c r="AR1147" s="127"/>
      <c r="AS1147" s="83"/>
      <c r="AT1147" s="83"/>
      <c r="AU1147" s="83"/>
      <c r="AV1147" s="130"/>
    </row>
    <row r="1148" spans="28:48" ht="14">
      <c r="AB1148" s="123"/>
      <c r="AC1148" s="124"/>
      <c r="AD1148" s="123"/>
      <c r="AE1148" s="124"/>
      <c r="AF1148" s="124"/>
      <c r="AG1148" s="124"/>
      <c r="AH1148" s="123"/>
      <c r="AI1148" s="123"/>
      <c r="AJ1148" s="123"/>
      <c r="AK1148" s="123"/>
      <c r="AL1148" s="123"/>
      <c r="AM1148" s="123"/>
      <c r="AN1148" s="123"/>
      <c r="AO1148" s="125"/>
      <c r="AP1148" s="126"/>
      <c r="AQ1148" s="125"/>
      <c r="AR1148" s="127"/>
      <c r="AS1148" s="83"/>
      <c r="AT1148" s="83"/>
      <c r="AU1148" s="83"/>
      <c r="AV1148" s="130"/>
    </row>
    <row r="1149" spans="28:48" ht="14">
      <c r="AB1149" s="123"/>
      <c r="AC1149" s="124"/>
      <c r="AD1149" s="123"/>
      <c r="AE1149" s="124"/>
      <c r="AF1149" s="124"/>
      <c r="AG1149" s="124"/>
      <c r="AH1149" s="123"/>
      <c r="AI1149" s="123"/>
      <c r="AJ1149" s="123"/>
      <c r="AK1149" s="123"/>
      <c r="AL1149" s="123"/>
      <c r="AM1149" s="123"/>
      <c r="AN1149" s="123"/>
      <c r="AO1149" s="125"/>
      <c r="AP1149" s="126"/>
      <c r="AQ1149" s="125"/>
      <c r="AR1149" s="127"/>
      <c r="AS1149" s="83"/>
      <c r="AT1149" s="83"/>
      <c r="AU1149" s="83"/>
      <c r="AV1149" s="130"/>
    </row>
    <row r="1150" spans="28:48" ht="14">
      <c r="AB1150" s="123"/>
      <c r="AC1150" s="124"/>
      <c r="AD1150" s="123"/>
      <c r="AE1150" s="124"/>
      <c r="AF1150" s="124"/>
      <c r="AG1150" s="124"/>
      <c r="AH1150" s="123"/>
      <c r="AI1150" s="123"/>
      <c r="AJ1150" s="123"/>
      <c r="AK1150" s="123"/>
      <c r="AL1150" s="123"/>
      <c r="AM1150" s="123"/>
      <c r="AN1150" s="123"/>
      <c r="AO1150" s="125"/>
      <c r="AP1150" s="126"/>
      <c r="AQ1150" s="125"/>
      <c r="AR1150" s="127"/>
      <c r="AS1150" s="83"/>
      <c r="AT1150" s="83"/>
      <c r="AU1150" s="83"/>
      <c r="AV1150" s="130"/>
    </row>
    <row r="1151" spans="28:48" ht="14">
      <c r="AB1151" s="123"/>
      <c r="AC1151" s="124"/>
      <c r="AD1151" s="123"/>
      <c r="AE1151" s="124"/>
      <c r="AF1151" s="124"/>
      <c r="AG1151" s="124"/>
      <c r="AH1151" s="123"/>
      <c r="AI1151" s="123"/>
      <c r="AJ1151" s="123"/>
      <c r="AK1151" s="123"/>
      <c r="AL1151" s="123"/>
      <c r="AM1151" s="123"/>
      <c r="AN1151" s="123"/>
      <c r="AO1151" s="125"/>
      <c r="AP1151" s="126"/>
      <c r="AQ1151" s="125"/>
      <c r="AR1151" s="127"/>
      <c r="AS1151" s="83"/>
      <c r="AT1151" s="83"/>
      <c r="AU1151" s="83"/>
      <c r="AV1151" s="130"/>
    </row>
    <row r="1152" spans="28:48" ht="14">
      <c r="AB1152" s="123"/>
      <c r="AC1152" s="124"/>
      <c r="AD1152" s="123"/>
      <c r="AE1152" s="124"/>
      <c r="AF1152" s="124"/>
      <c r="AG1152" s="124"/>
      <c r="AH1152" s="123"/>
      <c r="AI1152" s="123"/>
      <c r="AJ1152" s="123"/>
      <c r="AK1152" s="123"/>
      <c r="AL1152" s="123"/>
      <c r="AM1152" s="123"/>
      <c r="AN1152" s="123"/>
      <c r="AO1152" s="125"/>
      <c r="AP1152" s="126"/>
      <c r="AQ1152" s="125"/>
      <c r="AR1152" s="127"/>
      <c r="AS1152" s="83"/>
      <c r="AT1152" s="83"/>
      <c r="AU1152" s="83"/>
      <c r="AV1152" s="130"/>
    </row>
    <row r="1153" spans="28:48" ht="14">
      <c r="AB1153" s="123"/>
      <c r="AC1153" s="124"/>
      <c r="AD1153" s="123"/>
      <c r="AE1153" s="124"/>
      <c r="AF1153" s="124"/>
      <c r="AG1153" s="124"/>
      <c r="AH1153" s="123"/>
      <c r="AI1153" s="123"/>
      <c r="AJ1153" s="123"/>
      <c r="AK1153" s="123"/>
      <c r="AL1153" s="123"/>
      <c r="AM1153" s="123"/>
      <c r="AN1153" s="123"/>
      <c r="AO1153" s="125"/>
      <c r="AP1153" s="126"/>
      <c r="AQ1153" s="125"/>
      <c r="AR1153" s="127"/>
      <c r="AS1153" s="83"/>
      <c r="AT1153" s="83"/>
      <c r="AU1153" s="83"/>
      <c r="AV1153" s="130"/>
    </row>
    <row r="1154" spans="28:48" ht="14">
      <c r="AB1154" s="123"/>
      <c r="AC1154" s="124"/>
      <c r="AD1154" s="123"/>
      <c r="AE1154" s="124"/>
      <c r="AF1154" s="124"/>
      <c r="AG1154" s="124"/>
      <c r="AH1154" s="123"/>
      <c r="AI1154" s="123"/>
      <c r="AJ1154" s="123"/>
      <c r="AK1154" s="123"/>
      <c r="AL1154" s="123"/>
      <c r="AM1154" s="123"/>
      <c r="AN1154" s="123"/>
      <c r="AO1154" s="125"/>
      <c r="AP1154" s="126"/>
      <c r="AQ1154" s="125"/>
      <c r="AR1154" s="127"/>
      <c r="AS1154" s="83"/>
      <c r="AT1154" s="83"/>
      <c r="AU1154" s="83"/>
      <c r="AV1154" s="130"/>
    </row>
    <row r="1155" spans="28:48" ht="14">
      <c r="AB1155" s="123"/>
      <c r="AC1155" s="124"/>
      <c r="AD1155" s="123"/>
      <c r="AE1155" s="124"/>
      <c r="AF1155" s="124"/>
      <c r="AG1155" s="124"/>
      <c r="AH1155" s="123"/>
      <c r="AI1155" s="123"/>
      <c r="AJ1155" s="123"/>
      <c r="AK1155" s="123"/>
      <c r="AL1155" s="123"/>
      <c r="AM1155" s="123"/>
      <c r="AN1155" s="123"/>
      <c r="AO1155" s="125"/>
      <c r="AP1155" s="126"/>
      <c r="AQ1155" s="125"/>
      <c r="AR1155" s="127"/>
      <c r="AS1155" s="83"/>
      <c r="AT1155" s="83"/>
      <c r="AU1155" s="83"/>
      <c r="AV1155" s="130"/>
    </row>
    <row r="1156" spans="28:48" ht="14">
      <c r="AB1156" s="123"/>
      <c r="AC1156" s="124"/>
      <c r="AD1156" s="123"/>
      <c r="AE1156" s="124"/>
      <c r="AF1156" s="124"/>
      <c r="AG1156" s="124"/>
      <c r="AH1156" s="123"/>
      <c r="AI1156" s="123"/>
      <c r="AJ1156" s="123"/>
      <c r="AK1156" s="123"/>
      <c r="AL1156" s="123"/>
      <c r="AM1156" s="123"/>
      <c r="AN1156" s="123"/>
      <c r="AO1156" s="125"/>
      <c r="AP1156" s="126"/>
      <c r="AQ1156" s="125"/>
      <c r="AR1156" s="127"/>
      <c r="AS1156" s="83"/>
      <c r="AT1156" s="83"/>
      <c r="AU1156" s="83"/>
      <c r="AV1156" s="130"/>
    </row>
    <row r="1157" spans="28:48" ht="14">
      <c r="AB1157" s="123"/>
      <c r="AC1157" s="124"/>
      <c r="AD1157" s="123"/>
      <c r="AE1157" s="124"/>
      <c r="AF1157" s="124"/>
      <c r="AG1157" s="124"/>
      <c r="AH1157" s="123"/>
      <c r="AI1157" s="123"/>
      <c r="AJ1157" s="123"/>
      <c r="AK1157" s="123"/>
      <c r="AL1157" s="123"/>
      <c r="AM1157" s="123"/>
      <c r="AN1157" s="123"/>
      <c r="AO1157" s="125"/>
      <c r="AP1157" s="126"/>
      <c r="AQ1157" s="125"/>
      <c r="AR1157" s="127"/>
      <c r="AS1157" s="83"/>
      <c r="AT1157" s="83"/>
      <c r="AU1157" s="83"/>
      <c r="AV1157" s="130"/>
    </row>
    <row r="1158" spans="28:48" ht="14">
      <c r="AB1158" s="123"/>
      <c r="AC1158" s="124"/>
      <c r="AD1158" s="123"/>
      <c r="AE1158" s="124"/>
      <c r="AF1158" s="124"/>
      <c r="AG1158" s="124"/>
      <c r="AH1158" s="123"/>
      <c r="AI1158" s="123"/>
      <c r="AJ1158" s="123"/>
      <c r="AK1158" s="123"/>
      <c r="AL1158" s="123"/>
      <c r="AM1158" s="123"/>
      <c r="AN1158" s="123"/>
      <c r="AO1158" s="125"/>
      <c r="AP1158" s="126"/>
      <c r="AQ1158" s="125"/>
      <c r="AR1158" s="127"/>
      <c r="AS1158" s="83"/>
      <c r="AT1158" s="83"/>
      <c r="AU1158" s="83"/>
      <c r="AV1158" s="130"/>
    </row>
    <row r="1159" spans="28:48" ht="14">
      <c r="AB1159" s="123"/>
      <c r="AC1159" s="124"/>
      <c r="AD1159" s="123"/>
      <c r="AE1159" s="124"/>
      <c r="AF1159" s="124"/>
      <c r="AG1159" s="124"/>
      <c r="AH1159" s="123"/>
      <c r="AI1159" s="123"/>
      <c r="AJ1159" s="123"/>
      <c r="AK1159" s="123"/>
      <c r="AL1159" s="123"/>
      <c r="AM1159" s="123"/>
      <c r="AN1159" s="123"/>
      <c r="AO1159" s="125"/>
      <c r="AP1159" s="126"/>
      <c r="AQ1159" s="125"/>
      <c r="AR1159" s="127"/>
      <c r="AS1159" s="83"/>
      <c r="AT1159" s="83"/>
      <c r="AU1159" s="83"/>
      <c r="AV1159" s="130"/>
    </row>
    <row r="1160" spans="28:48" ht="14">
      <c r="AB1160" s="123"/>
      <c r="AC1160" s="124"/>
      <c r="AD1160" s="123"/>
      <c r="AE1160" s="124"/>
      <c r="AF1160" s="124"/>
      <c r="AG1160" s="124"/>
      <c r="AH1160" s="123"/>
      <c r="AI1160" s="123"/>
      <c r="AJ1160" s="123"/>
      <c r="AK1160" s="123"/>
      <c r="AL1160" s="123"/>
      <c r="AM1160" s="123"/>
      <c r="AN1160" s="123"/>
      <c r="AO1160" s="125"/>
      <c r="AP1160" s="126"/>
      <c r="AQ1160" s="125"/>
      <c r="AR1160" s="127"/>
      <c r="AS1160" s="83"/>
      <c r="AT1160" s="83"/>
      <c r="AU1160" s="83"/>
      <c r="AV1160" s="130"/>
    </row>
    <row r="1161" spans="28:48" ht="14">
      <c r="AB1161" s="123"/>
      <c r="AC1161" s="124"/>
      <c r="AD1161" s="123"/>
      <c r="AE1161" s="124"/>
      <c r="AF1161" s="124"/>
      <c r="AG1161" s="124"/>
      <c r="AH1161" s="123"/>
      <c r="AI1161" s="123"/>
      <c r="AJ1161" s="123"/>
      <c r="AK1161" s="123"/>
      <c r="AL1161" s="123"/>
      <c r="AM1161" s="123"/>
      <c r="AN1161" s="123"/>
      <c r="AO1161" s="125"/>
      <c r="AP1161" s="126"/>
      <c r="AQ1161" s="125"/>
      <c r="AR1161" s="127"/>
      <c r="AS1161" s="83"/>
      <c r="AT1161" s="83"/>
      <c r="AU1161" s="83"/>
      <c r="AV1161" s="130"/>
    </row>
    <row r="1162" spans="28:48" ht="14">
      <c r="AB1162" s="123"/>
      <c r="AC1162" s="124"/>
      <c r="AD1162" s="123"/>
      <c r="AE1162" s="124"/>
      <c r="AF1162" s="124"/>
      <c r="AG1162" s="124"/>
      <c r="AH1162" s="123"/>
      <c r="AI1162" s="123"/>
      <c r="AJ1162" s="123"/>
      <c r="AK1162" s="123"/>
      <c r="AL1162" s="123"/>
      <c r="AM1162" s="123"/>
      <c r="AN1162" s="123"/>
      <c r="AO1162" s="125"/>
      <c r="AP1162" s="126"/>
      <c r="AQ1162" s="125"/>
      <c r="AR1162" s="127"/>
      <c r="AS1162" s="83"/>
      <c r="AT1162" s="83"/>
      <c r="AU1162" s="83"/>
      <c r="AV1162" s="130"/>
    </row>
    <row r="1163" spans="28:48" ht="14">
      <c r="AB1163" s="123"/>
      <c r="AC1163" s="124"/>
      <c r="AD1163" s="123"/>
      <c r="AE1163" s="124"/>
      <c r="AF1163" s="124"/>
      <c r="AG1163" s="124"/>
      <c r="AH1163" s="123"/>
      <c r="AI1163" s="123"/>
      <c r="AJ1163" s="123"/>
      <c r="AK1163" s="123"/>
      <c r="AL1163" s="123"/>
      <c r="AM1163" s="123"/>
      <c r="AN1163" s="123"/>
      <c r="AO1163" s="125"/>
      <c r="AP1163" s="126"/>
      <c r="AQ1163" s="125"/>
      <c r="AR1163" s="127"/>
      <c r="AS1163" s="83"/>
      <c r="AT1163" s="83"/>
      <c r="AU1163" s="83"/>
      <c r="AV1163" s="130"/>
    </row>
    <row r="1164" spans="28:48" ht="14">
      <c r="AB1164" s="123"/>
      <c r="AC1164" s="124"/>
      <c r="AD1164" s="123"/>
      <c r="AE1164" s="124"/>
      <c r="AF1164" s="124"/>
      <c r="AG1164" s="124"/>
      <c r="AH1164" s="123"/>
      <c r="AI1164" s="123"/>
      <c r="AJ1164" s="123"/>
      <c r="AK1164" s="123"/>
      <c r="AL1164" s="123"/>
      <c r="AM1164" s="123"/>
      <c r="AN1164" s="123"/>
      <c r="AO1164" s="125"/>
      <c r="AP1164" s="126"/>
      <c r="AQ1164" s="125"/>
      <c r="AR1164" s="127"/>
      <c r="AS1164" s="83"/>
      <c r="AT1164" s="83"/>
      <c r="AU1164" s="83"/>
      <c r="AV1164" s="130"/>
    </row>
    <row r="1165" spans="28:48" ht="14">
      <c r="AB1165" s="123"/>
      <c r="AC1165" s="124"/>
      <c r="AD1165" s="123"/>
      <c r="AE1165" s="124"/>
      <c r="AF1165" s="124"/>
      <c r="AG1165" s="124"/>
      <c r="AH1165" s="123"/>
      <c r="AI1165" s="123"/>
      <c r="AJ1165" s="123"/>
      <c r="AK1165" s="123"/>
      <c r="AL1165" s="123"/>
      <c r="AM1165" s="123"/>
      <c r="AN1165" s="123"/>
      <c r="AO1165" s="125"/>
      <c r="AP1165" s="126"/>
      <c r="AQ1165" s="125"/>
      <c r="AR1165" s="127"/>
      <c r="AS1165" s="83"/>
      <c r="AT1165" s="83"/>
      <c r="AU1165" s="83"/>
      <c r="AV1165" s="130"/>
    </row>
    <row r="1166" spans="28:48" ht="14">
      <c r="AB1166" s="123"/>
      <c r="AC1166" s="124"/>
      <c r="AD1166" s="123"/>
      <c r="AE1166" s="124"/>
      <c r="AF1166" s="124"/>
      <c r="AG1166" s="124"/>
      <c r="AH1166" s="123"/>
      <c r="AI1166" s="123"/>
      <c r="AJ1166" s="123"/>
      <c r="AK1166" s="123"/>
      <c r="AL1166" s="123"/>
      <c r="AM1166" s="123"/>
      <c r="AN1166" s="123"/>
      <c r="AO1166" s="125"/>
      <c r="AP1166" s="126"/>
      <c r="AQ1166" s="125"/>
      <c r="AR1166" s="127"/>
      <c r="AS1166" s="83"/>
      <c r="AT1166" s="83"/>
      <c r="AU1166" s="83"/>
      <c r="AV1166" s="130"/>
    </row>
    <row r="1167" spans="28:48" ht="14">
      <c r="AB1167" s="123"/>
      <c r="AC1167" s="124"/>
      <c r="AD1167" s="123"/>
      <c r="AE1167" s="124"/>
      <c r="AF1167" s="124"/>
      <c r="AG1167" s="124"/>
      <c r="AH1167" s="123"/>
      <c r="AI1167" s="123"/>
      <c r="AJ1167" s="123"/>
      <c r="AK1167" s="123"/>
      <c r="AL1167" s="123"/>
      <c r="AM1167" s="123"/>
      <c r="AN1167" s="123"/>
      <c r="AO1167" s="125"/>
      <c r="AP1167" s="126"/>
      <c r="AQ1167" s="125"/>
      <c r="AR1167" s="127"/>
      <c r="AS1167" s="83"/>
      <c r="AT1167" s="83"/>
      <c r="AU1167" s="83"/>
      <c r="AV1167" s="130"/>
    </row>
    <row r="1168" spans="28:48" ht="14">
      <c r="AB1168" s="123"/>
      <c r="AC1168" s="124"/>
      <c r="AD1168" s="123"/>
      <c r="AE1168" s="124"/>
      <c r="AF1168" s="124"/>
      <c r="AG1168" s="124"/>
      <c r="AH1168" s="123"/>
      <c r="AI1168" s="123"/>
      <c r="AJ1168" s="123"/>
      <c r="AK1168" s="123"/>
      <c r="AL1168" s="123"/>
      <c r="AM1168" s="123"/>
      <c r="AN1168" s="123"/>
      <c r="AO1168" s="125"/>
      <c r="AP1168" s="126"/>
      <c r="AQ1168" s="125"/>
      <c r="AR1168" s="127"/>
      <c r="AS1168" s="83"/>
      <c r="AT1168" s="83"/>
      <c r="AU1168" s="83"/>
      <c r="AV1168" s="130"/>
    </row>
    <row r="1169" spans="28:48" ht="14">
      <c r="AB1169" s="123"/>
      <c r="AC1169" s="124"/>
      <c r="AD1169" s="123"/>
      <c r="AE1169" s="124"/>
      <c r="AF1169" s="124"/>
      <c r="AG1169" s="124"/>
      <c r="AH1169" s="123"/>
      <c r="AI1169" s="123"/>
      <c r="AJ1169" s="123"/>
      <c r="AK1169" s="123"/>
      <c r="AL1169" s="123"/>
      <c r="AM1169" s="123"/>
      <c r="AN1169" s="123"/>
      <c r="AO1169" s="125"/>
      <c r="AP1169" s="126"/>
      <c r="AQ1169" s="125"/>
      <c r="AR1169" s="127"/>
      <c r="AS1169" s="83"/>
      <c r="AT1169" s="83"/>
      <c r="AU1169" s="83"/>
      <c r="AV1169" s="130"/>
    </row>
    <row r="1170" spans="28:48" ht="14">
      <c r="AB1170" s="123"/>
      <c r="AC1170" s="124"/>
      <c r="AD1170" s="123"/>
      <c r="AE1170" s="124"/>
      <c r="AF1170" s="124"/>
      <c r="AG1170" s="124"/>
      <c r="AH1170" s="123"/>
      <c r="AI1170" s="123"/>
      <c r="AJ1170" s="123"/>
      <c r="AK1170" s="123"/>
      <c r="AL1170" s="123"/>
      <c r="AM1170" s="123"/>
      <c r="AN1170" s="123"/>
      <c r="AO1170" s="125"/>
      <c r="AP1170" s="126"/>
      <c r="AQ1170" s="125"/>
      <c r="AR1170" s="127"/>
      <c r="AS1170" s="83"/>
      <c r="AT1170" s="83"/>
      <c r="AU1170" s="83"/>
      <c r="AV1170" s="130"/>
    </row>
    <row r="1171" spans="28:48" ht="14">
      <c r="AB1171" s="123"/>
      <c r="AC1171" s="124"/>
      <c r="AD1171" s="123"/>
      <c r="AE1171" s="124"/>
      <c r="AF1171" s="124"/>
      <c r="AG1171" s="124"/>
      <c r="AH1171" s="123"/>
      <c r="AI1171" s="123"/>
      <c r="AJ1171" s="123"/>
      <c r="AK1171" s="123"/>
      <c r="AL1171" s="123"/>
      <c r="AM1171" s="123"/>
      <c r="AN1171" s="123"/>
      <c r="AO1171" s="125"/>
      <c r="AP1171" s="126"/>
      <c r="AQ1171" s="125"/>
      <c r="AR1171" s="127"/>
      <c r="AS1171" s="83"/>
      <c r="AT1171" s="83"/>
      <c r="AU1171" s="83"/>
      <c r="AV1171" s="130"/>
    </row>
    <row r="1172" spans="28:48" ht="14">
      <c r="AB1172" s="123"/>
      <c r="AC1172" s="124"/>
      <c r="AD1172" s="123"/>
      <c r="AE1172" s="124"/>
      <c r="AF1172" s="124"/>
      <c r="AG1172" s="124"/>
      <c r="AH1172" s="123"/>
      <c r="AI1172" s="123"/>
      <c r="AJ1172" s="123"/>
      <c r="AK1172" s="123"/>
      <c r="AL1172" s="123"/>
      <c r="AM1172" s="123"/>
      <c r="AN1172" s="123"/>
      <c r="AO1172" s="125"/>
      <c r="AP1172" s="126"/>
      <c r="AQ1172" s="125"/>
      <c r="AR1172" s="127"/>
      <c r="AS1172" s="83"/>
      <c r="AT1172" s="83"/>
      <c r="AU1172" s="83"/>
      <c r="AV1172" s="130"/>
    </row>
    <row r="1173" spans="28:48" ht="14">
      <c r="AB1173" s="123"/>
      <c r="AC1173" s="124"/>
      <c r="AD1173" s="123"/>
      <c r="AE1173" s="124"/>
      <c r="AF1173" s="124"/>
      <c r="AG1173" s="124"/>
      <c r="AH1173" s="123"/>
      <c r="AI1173" s="123"/>
      <c r="AJ1173" s="123"/>
      <c r="AK1173" s="123"/>
      <c r="AL1173" s="123"/>
      <c r="AM1173" s="123"/>
      <c r="AN1173" s="123"/>
      <c r="AO1173" s="125"/>
      <c r="AP1173" s="126"/>
      <c r="AQ1173" s="125"/>
      <c r="AR1173" s="127"/>
      <c r="AS1173" s="83"/>
      <c r="AT1173" s="83"/>
      <c r="AU1173" s="83"/>
      <c r="AV1173" s="130"/>
    </row>
    <row r="1174" spans="28:48" ht="14">
      <c r="AB1174" s="123"/>
      <c r="AC1174" s="124"/>
      <c r="AD1174" s="123"/>
      <c r="AE1174" s="124"/>
      <c r="AF1174" s="124"/>
      <c r="AG1174" s="124"/>
      <c r="AH1174" s="123"/>
      <c r="AI1174" s="123"/>
      <c r="AJ1174" s="123"/>
      <c r="AK1174" s="123"/>
      <c r="AL1174" s="123"/>
      <c r="AM1174" s="123"/>
      <c r="AN1174" s="123"/>
      <c r="AO1174" s="125"/>
      <c r="AP1174" s="126"/>
      <c r="AQ1174" s="125"/>
      <c r="AR1174" s="127"/>
      <c r="AS1174" s="83"/>
      <c r="AT1174" s="83"/>
      <c r="AU1174" s="83"/>
      <c r="AV1174" s="130"/>
    </row>
    <row r="1175" spans="28:48" ht="14">
      <c r="AB1175" s="123"/>
      <c r="AC1175" s="124"/>
      <c r="AD1175" s="123"/>
      <c r="AE1175" s="124"/>
      <c r="AF1175" s="124"/>
      <c r="AG1175" s="124"/>
      <c r="AH1175" s="123"/>
      <c r="AI1175" s="123"/>
      <c r="AJ1175" s="123"/>
      <c r="AK1175" s="123"/>
      <c r="AL1175" s="123"/>
      <c r="AM1175" s="123"/>
      <c r="AN1175" s="123"/>
      <c r="AO1175" s="125"/>
      <c r="AP1175" s="126"/>
      <c r="AQ1175" s="125"/>
      <c r="AR1175" s="127"/>
      <c r="AS1175" s="83"/>
      <c r="AT1175" s="83"/>
      <c r="AU1175" s="83"/>
      <c r="AV1175" s="130"/>
    </row>
    <row r="1176" spans="28:48" ht="14">
      <c r="AB1176" s="123"/>
      <c r="AC1176" s="124"/>
      <c r="AD1176" s="123"/>
      <c r="AE1176" s="124"/>
      <c r="AF1176" s="124"/>
      <c r="AG1176" s="124"/>
      <c r="AH1176" s="123"/>
      <c r="AI1176" s="123"/>
      <c r="AJ1176" s="123"/>
      <c r="AK1176" s="123"/>
      <c r="AL1176" s="123"/>
      <c r="AM1176" s="123"/>
      <c r="AN1176" s="123"/>
      <c r="AO1176" s="125"/>
      <c r="AP1176" s="126"/>
      <c r="AQ1176" s="125"/>
      <c r="AR1176" s="127"/>
      <c r="AS1176" s="83"/>
      <c r="AT1176" s="83"/>
      <c r="AU1176" s="83"/>
      <c r="AV1176" s="130"/>
    </row>
    <row r="1177" spans="28:48" ht="14">
      <c r="AB1177" s="123"/>
      <c r="AC1177" s="124"/>
      <c r="AD1177" s="123"/>
      <c r="AE1177" s="124"/>
      <c r="AF1177" s="124"/>
      <c r="AG1177" s="124"/>
      <c r="AH1177" s="123"/>
      <c r="AI1177" s="123"/>
      <c r="AJ1177" s="123"/>
      <c r="AK1177" s="123"/>
      <c r="AL1177" s="123"/>
      <c r="AM1177" s="123"/>
      <c r="AN1177" s="123"/>
      <c r="AO1177" s="125"/>
      <c r="AP1177" s="126"/>
      <c r="AQ1177" s="125"/>
      <c r="AR1177" s="127"/>
      <c r="AS1177" s="83"/>
      <c r="AT1177" s="83"/>
      <c r="AU1177" s="83"/>
      <c r="AV1177" s="130"/>
    </row>
    <row r="1178" spans="28:48" ht="14">
      <c r="AB1178" s="123"/>
      <c r="AC1178" s="124"/>
      <c r="AD1178" s="123"/>
      <c r="AE1178" s="124"/>
      <c r="AF1178" s="124"/>
      <c r="AG1178" s="124"/>
      <c r="AH1178" s="123"/>
      <c r="AI1178" s="123"/>
      <c r="AJ1178" s="123"/>
      <c r="AK1178" s="123"/>
      <c r="AL1178" s="123"/>
      <c r="AM1178" s="123"/>
      <c r="AN1178" s="123"/>
      <c r="AO1178" s="125"/>
      <c r="AP1178" s="126"/>
      <c r="AQ1178" s="125"/>
      <c r="AR1178" s="127"/>
      <c r="AS1178" s="83"/>
      <c r="AT1178" s="83"/>
      <c r="AU1178" s="83"/>
      <c r="AV1178" s="130"/>
    </row>
    <row r="1179" spans="28:48" ht="14">
      <c r="AB1179" s="123"/>
      <c r="AC1179" s="124"/>
      <c r="AD1179" s="123"/>
      <c r="AE1179" s="124"/>
      <c r="AF1179" s="124"/>
      <c r="AG1179" s="124"/>
      <c r="AH1179" s="123"/>
      <c r="AI1179" s="123"/>
      <c r="AJ1179" s="123"/>
      <c r="AK1179" s="123"/>
      <c r="AL1179" s="123"/>
      <c r="AM1179" s="123"/>
      <c r="AN1179" s="123"/>
      <c r="AO1179" s="125"/>
      <c r="AP1179" s="126"/>
      <c r="AQ1179" s="125"/>
      <c r="AR1179" s="127"/>
      <c r="AS1179" s="83"/>
      <c r="AT1179" s="83"/>
      <c r="AU1179" s="83"/>
      <c r="AV1179" s="130"/>
    </row>
    <row r="1180" spans="28:48" ht="14">
      <c r="AB1180" s="123"/>
      <c r="AC1180" s="124"/>
      <c r="AD1180" s="123"/>
      <c r="AE1180" s="124"/>
      <c r="AF1180" s="124"/>
      <c r="AG1180" s="124"/>
      <c r="AH1180" s="123"/>
      <c r="AI1180" s="123"/>
      <c r="AJ1180" s="123"/>
      <c r="AK1180" s="123"/>
      <c r="AL1180" s="123"/>
      <c r="AM1180" s="123"/>
      <c r="AN1180" s="123"/>
      <c r="AO1180" s="125"/>
      <c r="AP1180" s="126"/>
      <c r="AQ1180" s="125"/>
      <c r="AR1180" s="127"/>
      <c r="AS1180" s="83"/>
      <c r="AT1180" s="83"/>
      <c r="AU1180" s="83"/>
      <c r="AV1180" s="130"/>
    </row>
    <row r="1181" spans="28:48" ht="14">
      <c r="AB1181" s="123"/>
      <c r="AC1181" s="124"/>
      <c r="AD1181" s="123"/>
      <c r="AE1181" s="124"/>
      <c r="AF1181" s="124"/>
      <c r="AG1181" s="124"/>
      <c r="AH1181" s="123"/>
      <c r="AI1181" s="123"/>
      <c r="AJ1181" s="123"/>
      <c r="AK1181" s="123"/>
      <c r="AL1181" s="123"/>
      <c r="AM1181" s="123"/>
      <c r="AN1181" s="123"/>
      <c r="AO1181" s="125"/>
      <c r="AP1181" s="126"/>
      <c r="AQ1181" s="125"/>
      <c r="AR1181" s="127"/>
      <c r="AS1181" s="83"/>
      <c r="AT1181" s="83"/>
      <c r="AU1181" s="83"/>
      <c r="AV1181" s="130"/>
    </row>
    <row r="1182" spans="28:48" ht="14">
      <c r="AB1182" s="123"/>
      <c r="AC1182" s="124"/>
      <c r="AD1182" s="123"/>
      <c r="AE1182" s="124"/>
      <c r="AF1182" s="124"/>
      <c r="AG1182" s="124"/>
      <c r="AH1182" s="123"/>
      <c r="AI1182" s="123"/>
      <c r="AJ1182" s="123"/>
      <c r="AK1182" s="123"/>
      <c r="AL1182" s="123"/>
      <c r="AM1182" s="123"/>
      <c r="AN1182" s="123"/>
      <c r="AO1182" s="125"/>
      <c r="AP1182" s="126"/>
      <c r="AQ1182" s="125"/>
      <c r="AR1182" s="127"/>
      <c r="AS1182" s="83"/>
      <c r="AT1182" s="83"/>
      <c r="AU1182" s="83"/>
      <c r="AV1182" s="130"/>
    </row>
    <row r="1183" spans="28:48" ht="14">
      <c r="AB1183" s="123"/>
      <c r="AC1183" s="124"/>
      <c r="AD1183" s="123"/>
      <c r="AE1183" s="124"/>
      <c r="AF1183" s="124"/>
      <c r="AG1183" s="124"/>
      <c r="AH1183" s="123"/>
      <c r="AI1183" s="123"/>
      <c r="AJ1183" s="123"/>
      <c r="AK1183" s="123"/>
      <c r="AL1183" s="123"/>
      <c r="AM1183" s="123"/>
      <c r="AN1183" s="123"/>
      <c r="AO1183" s="125"/>
      <c r="AP1183" s="126"/>
      <c r="AQ1183" s="125"/>
      <c r="AR1183" s="127"/>
      <c r="AS1183" s="83"/>
      <c r="AT1183" s="83"/>
      <c r="AU1183" s="83"/>
      <c r="AV1183" s="130"/>
    </row>
    <row r="1184" spans="28:48" ht="14">
      <c r="AB1184" s="123"/>
      <c r="AC1184" s="124"/>
      <c r="AD1184" s="123"/>
      <c r="AE1184" s="124"/>
      <c r="AF1184" s="124"/>
      <c r="AG1184" s="124"/>
      <c r="AH1184" s="123"/>
      <c r="AI1184" s="123"/>
      <c r="AJ1184" s="123"/>
      <c r="AK1184" s="123"/>
      <c r="AL1184" s="123"/>
      <c r="AM1184" s="123"/>
      <c r="AN1184" s="123"/>
      <c r="AO1184" s="125"/>
      <c r="AP1184" s="126"/>
      <c r="AQ1184" s="125"/>
      <c r="AR1184" s="127"/>
      <c r="AS1184" s="83"/>
      <c r="AT1184" s="83"/>
      <c r="AU1184" s="83"/>
      <c r="AV1184" s="130"/>
    </row>
    <row r="1185" spans="28:48" ht="14">
      <c r="AB1185" s="123"/>
      <c r="AC1185" s="124"/>
      <c r="AD1185" s="123"/>
      <c r="AE1185" s="124"/>
      <c r="AF1185" s="124"/>
      <c r="AG1185" s="124"/>
      <c r="AH1185" s="123"/>
      <c r="AI1185" s="123"/>
      <c r="AJ1185" s="123"/>
      <c r="AK1185" s="123"/>
      <c r="AL1185" s="123"/>
      <c r="AM1185" s="123"/>
      <c r="AN1185" s="123"/>
      <c r="AO1185" s="125"/>
      <c r="AP1185" s="126"/>
      <c r="AQ1185" s="125"/>
      <c r="AR1185" s="127"/>
      <c r="AS1185" s="83"/>
      <c r="AT1185" s="83"/>
      <c r="AU1185" s="83"/>
      <c r="AV1185" s="130"/>
    </row>
    <row r="1186" spans="28:48" ht="14">
      <c r="AB1186" s="123"/>
      <c r="AC1186" s="124"/>
      <c r="AD1186" s="123"/>
      <c r="AE1186" s="124"/>
      <c r="AF1186" s="124"/>
      <c r="AG1186" s="124"/>
      <c r="AH1186" s="123"/>
      <c r="AI1186" s="123"/>
      <c r="AJ1186" s="123"/>
      <c r="AK1186" s="123"/>
      <c r="AL1186" s="123"/>
      <c r="AM1186" s="123"/>
      <c r="AN1186" s="123"/>
      <c r="AO1186" s="125"/>
      <c r="AP1186" s="126"/>
      <c r="AQ1186" s="125"/>
      <c r="AR1186" s="127"/>
      <c r="AS1186" s="83"/>
      <c r="AT1186" s="83"/>
      <c r="AU1186" s="83"/>
      <c r="AV1186" s="130"/>
    </row>
    <row r="1187" spans="28:48" ht="14">
      <c r="AB1187" s="123"/>
      <c r="AC1187" s="124"/>
      <c r="AD1187" s="123"/>
      <c r="AE1187" s="124"/>
      <c r="AF1187" s="124"/>
      <c r="AG1187" s="124"/>
      <c r="AH1187" s="123"/>
      <c r="AI1187" s="123"/>
      <c r="AJ1187" s="123"/>
      <c r="AK1187" s="123"/>
      <c r="AL1187" s="123"/>
      <c r="AM1187" s="123"/>
      <c r="AN1187" s="123"/>
      <c r="AO1187" s="125"/>
      <c r="AP1187" s="126"/>
      <c r="AQ1187" s="125"/>
      <c r="AR1187" s="127"/>
      <c r="AS1187" s="83"/>
      <c r="AT1187" s="83"/>
      <c r="AU1187" s="83"/>
      <c r="AV1187" s="130"/>
    </row>
    <row r="1188" spans="28:48" ht="14">
      <c r="AB1188" s="123"/>
      <c r="AC1188" s="124"/>
      <c r="AD1188" s="123"/>
      <c r="AE1188" s="124"/>
      <c r="AF1188" s="124"/>
      <c r="AG1188" s="124"/>
      <c r="AH1188" s="123"/>
      <c r="AI1188" s="123"/>
      <c r="AJ1188" s="123"/>
      <c r="AK1188" s="123"/>
      <c r="AL1188" s="123"/>
      <c r="AM1188" s="123"/>
      <c r="AN1188" s="123"/>
      <c r="AO1188" s="125"/>
      <c r="AP1188" s="126"/>
      <c r="AQ1188" s="125"/>
      <c r="AR1188" s="127"/>
      <c r="AS1188" s="83"/>
      <c r="AT1188" s="83"/>
      <c r="AU1188" s="83"/>
      <c r="AV1188" s="130"/>
    </row>
    <row r="1189" spans="28:48" ht="14">
      <c r="AB1189" s="123"/>
      <c r="AC1189" s="124"/>
      <c r="AD1189" s="123"/>
      <c r="AE1189" s="124"/>
      <c r="AF1189" s="124"/>
      <c r="AG1189" s="124"/>
      <c r="AH1189" s="123"/>
      <c r="AI1189" s="123"/>
      <c r="AJ1189" s="123"/>
      <c r="AK1189" s="123"/>
      <c r="AL1189" s="123"/>
      <c r="AM1189" s="123"/>
      <c r="AN1189" s="123"/>
      <c r="AO1189" s="125"/>
      <c r="AP1189" s="126"/>
      <c r="AQ1189" s="125"/>
      <c r="AR1189" s="127"/>
      <c r="AS1189" s="83"/>
      <c r="AT1189" s="83"/>
      <c r="AU1189" s="83"/>
      <c r="AV1189" s="130"/>
    </row>
    <row r="1190" spans="28:48" ht="14">
      <c r="AB1190" s="123"/>
      <c r="AC1190" s="124"/>
      <c r="AD1190" s="123"/>
      <c r="AE1190" s="124"/>
      <c r="AF1190" s="124"/>
      <c r="AG1190" s="124"/>
      <c r="AH1190" s="123"/>
      <c r="AI1190" s="123"/>
      <c r="AJ1190" s="123"/>
      <c r="AK1190" s="123"/>
      <c r="AL1190" s="123"/>
      <c r="AM1190" s="123"/>
      <c r="AN1190" s="123"/>
      <c r="AO1190" s="125"/>
      <c r="AP1190" s="126"/>
      <c r="AQ1190" s="125"/>
      <c r="AR1190" s="127"/>
      <c r="AS1190" s="83"/>
      <c r="AT1190" s="83"/>
      <c r="AU1190" s="83"/>
      <c r="AV1190" s="130"/>
    </row>
    <row r="1191" spans="28:48" ht="14">
      <c r="AB1191" s="123"/>
      <c r="AC1191" s="124"/>
      <c r="AD1191" s="123"/>
      <c r="AE1191" s="124"/>
      <c r="AF1191" s="124"/>
      <c r="AG1191" s="124"/>
      <c r="AH1191" s="123"/>
      <c r="AI1191" s="123"/>
      <c r="AJ1191" s="123"/>
      <c r="AK1191" s="123"/>
      <c r="AL1191" s="123"/>
      <c r="AM1191" s="123"/>
      <c r="AN1191" s="123"/>
      <c r="AO1191" s="125"/>
      <c r="AP1191" s="126"/>
      <c r="AQ1191" s="125"/>
      <c r="AR1191" s="127"/>
      <c r="AS1191" s="83"/>
      <c r="AT1191" s="83"/>
      <c r="AU1191" s="83"/>
      <c r="AV1191" s="130"/>
    </row>
    <row r="1192" spans="28:48" ht="14">
      <c r="AB1192" s="123"/>
      <c r="AC1192" s="124"/>
      <c r="AD1192" s="123"/>
      <c r="AE1192" s="124"/>
      <c r="AF1192" s="124"/>
      <c r="AG1192" s="124"/>
      <c r="AH1192" s="123"/>
      <c r="AI1192" s="123"/>
      <c r="AJ1192" s="123"/>
      <c r="AK1192" s="123"/>
      <c r="AL1192" s="123"/>
      <c r="AM1192" s="123"/>
      <c r="AN1192" s="123"/>
      <c r="AO1192" s="125"/>
      <c r="AP1192" s="126"/>
      <c r="AQ1192" s="125"/>
      <c r="AR1192" s="127"/>
      <c r="AS1192" s="83"/>
      <c r="AT1192" s="83"/>
      <c r="AU1192" s="83"/>
      <c r="AV1192" s="130"/>
    </row>
    <row r="1193" spans="28:48" ht="14">
      <c r="AB1193" s="123"/>
      <c r="AC1193" s="124"/>
      <c r="AD1193" s="123"/>
      <c r="AE1193" s="124"/>
      <c r="AF1193" s="124"/>
      <c r="AG1193" s="124"/>
      <c r="AH1193" s="123"/>
      <c r="AI1193" s="123"/>
      <c r="AJ1193" s="123"/>
      <c r="AK1193" s="123"/>
      <c r="AL1193" s="123"/>
      <c r="AM1193" s="123"/>
      <c r="AN1193" s="123"/>
      <c r="AO1193" s="125"/>
      <c r="AP1193" s="126"/>
      <c r="AQ1193" s="125"/>
      <c r="AR1193" s="127"/>
      <c r="AS1193" s="83"/>
      <c r="AT1193" s="83"/>
      <c r="AU1193" s="83"/>
      <c r="AV1193" s="130"/>
    </row>
    <row r="1194" spans="28:48" ht="14">
      <c r="AB1194" s="123"/>
      <c r="AC1194" s="124"/>
      <c r="AD1194" s="123"/>
      <c r="AE1194" s="124"/>
      <c r="AF1194" s="124"/>
      <c r="AG1194" s="124"/>
      <c r="AH1194" s="123"/>
      <c r="AI1194" s="123"/>
      <c r="AJ1194" s="123"/>
      <c r="AK1194" s="123"/>
      <c r="AL1194" s="123"/>
      <c r="AM1194" s="123"/>
      <c r="AN1194" s="123"/>
      <c r="AO1194" s="125"/>
      <c r="AP1194" s="126"/>
      <c r="AQ1194" s="125"/>
      <c r="AR1194" s="127"/>
      <c r="AS1194" s="83"/>
      <c r="AT1194" s="83"/>
      <c r="AU1194" s="83"/>
      <c r="AV1194" s="130"/>
    </row>
    <row r="1195" spans="28:48" ht="14">
      <c r="AB1195" s="123"/>
      <c r="AC1195" s="124"/>
      <c r="AD1195" s="123"/>
      <c r="AE1195" s="124"/>
      <c r="AF1195" s="124"/>
      <c r="AG1195" s="124"/>
      <c r="AH1195" s="123"/>
      <c r="AI1195" s="123"/>
      <c r="AJ1195" s="123"/>
      <c r="AK1195" s="123"/>
      <c r="AL1195" s="123"/>
      <c r="AM1195" s="123"/>
      <c r="AN1195" s="123"/>
      <c r="AO1195" s="125"/>
      <c r="AP1195" s="126"/>
      <c r="AQ1195" s="125"/>
      <c r="AR1195" s="127"/>
      <c r="AS1195" s="83"/>
      <c r="AT1195" s="83"/>
      <c r="AU1195" s="83"/>
      <c r="AV1195" s="130"/>
    </row>
    <row r="1196" spans="28:48" ht="14">
      <c r="AB1196" s="123"/>
      <c r="AC1196" s="124"/>
      <c r="AD1196" s="123"/>
      <c r="AE1196" s="124"/>
      <c r="AF1196" s="124"/>
      <c r="AG1196" s="124"/>
      <c r="AH1196" s="123"/>
      <c r="AI1196" s="123"/>
      <c r="AJ1196" s="123"/>
      <c r="AK1196" s="123"/>
      <c r="AL1196" s="123"/>
      <c r="AM1196" s="123"/>
      <c r="AN1196" s="123"/>
      <c r="AO1196" s="125"/>
      <c r="AP1196" s="126"/>
      <c r="AQ1196" s="125"/>
      <c r="AR1196" s="127"/>
      <c r="AS1196" s="83"/>
      <c r="AT1196" s="83"/>
      <c r="AU1196" s="83"/>
      <c r="AV1196" s="130"/>
    </row>
    <row r="1197" spans="28:48" ht="14">
      <c r="AB1197" s="123"/>
      <c r="AC1197" s="124"/>
      <c r="AD1197" s="123"/>
      <c r="AE1197" s="124"/>
      <c r="AF1197" s="124"/>
      <c r="AG1197" s="124"/>
      <c r="AH1197" s="123"/>
      <c r="AI1197" s="123"/>
      <c r="AJ1197" s="123"/>
      <c r="AK1197" s="123"/>
      <c r="AL1197" s="123"/>
      <c r="AM1197" s="123"/>
      <c r="AN1197" s="123"/>
      <c r="AO1197" s="125"/>
      <c r="AP1197" s="126"/>
      <c r="AQ1197" s="125"/>
      <c r="AR1197" s="127"/>
      <c r="AS1197" s="83"/>
      <c r="AT1197" s="83"/>
      <c r="AU1197" s="83"/>
      <c r="AV1197" s="130"/>
    </row>
    <row r="1198" spans="28:48" ht="14">
      <c r="AB1198" s="123"/>
      <c r="AC1198" s="124"/>
      <c r="AD1198" s="123"/>
      <c r="AE1198" s="124"/>
      <c r="AF1198" s="124"/>
      <c r="AG1198" s="124"/>
      <c r="AH1198" s="123"/>
      <c r="AI1198" s="123"/>
      <c r="AJ1198" s="123"/>
      <c r="AK1198" s="123"/>
      <c r="AL1198" s="123"/>
      <c r="AM1198" s="123"/>
      <c r="AN1198" s="123"/>
      <c r="AO1198" s="125"/>
      <c r="AP1198" s="126"/>
      <c r="AQ1198" s="125"/>
      <c r="AR1198" s="127"/>
      <c r="AS1198" s="83"/>
      <c r="AT1198" s="83"/>
      <c r="AU1198" s="83"/>
      <c r="AV1198" s="130"/>
    </row>
    <row r="1199" spans="28:48" ht="14">
      <c r="AB1199" s="123"/>
      <c r="AC1199" s="124"/>
      <c r="AD1199" s="123"/>
      <c r="AE1199" s="124"/>
      <c r="AF1199" s="124"/>
      <c r="AG1199" s="124"/>
      <c r="AH1199" s="123"/>
      <c r="AI1199" s="123"/>
      <c r="AJ1199" s="123"/>
      <c r="AK1199" s="123"/>
      <c r="AL1199" s="123"/>
      <c r="AM1199" s="123"/>
      <c r="AN1199" s="123"/>
      <c r="AO1199" s="125"/>
      <c r="AP1199" s="126"/>
      <c r="AQ1199" s="125"/>
      <c r="AR1199" s="127"/>
      <c r="AS1199" s="83"/>
      <c r="AT1199" s="83"/>
      <c r="AU1199" s="83"/>
      <c r="AV1199" s="130"/>
    </row>
    <row r="1200" spans="28:48" ht="14">
      <c r="AB1200" s="123"/>
      <c r="AC1200" s="124"/>
      <c r="AD1200" s="123"/>
      <c r="AE1200" s="124"/>
      <c r="AF1200" s="124"/>
      <c r="AG1200" s="124"/>
      <c r="AH1200" s="123"/>
      <c r="AI1200" s="123"/>
      <c r="AJ1200" s="123"/>
      <c r="AK1200" s="123"/>
      <c r="AL1200" s="123"/>
      <c r="AM1200" s="123"/>
      <c r="AN1200" s="123"/>
      <c r="AO1200" s="125"/>
      <c r="AP1200" s="126"/>
      <c r="AQ1200" s="125"/>
      <c r="AR1200" s="127"/>
      <c r="AS1200" s="83"/>
      <c r="AT1200" s="83"/>
      <c r="AU1200" s="83"/>
      <c r="AV1200" s="130"/>
    </row>
    <row r="1201" spans="28:48" ht="14">
      <c r="AB1201" s="123"/>
      <c r="AC1201" s="124"/>
      <c r="AD1201" s="123"/>
      <c r="AE1201" s="124"/>
      <c r="AF1201" s="124"/>
      <c r="AG1201" s="124"/>
      <c r="AH1201" s="123"/>
      <c r="AI1201" s="123"/>
      <c r="AJ1201" s="123"/>
      <c r="AK1201" s="123"/>
      <c r="AL1201" s="123"/>
      <c r="AM1201" s="123"/>
      <c r="AN1201" s="123"/>
      <c r="AO1201" s="125"/>
      <c r="AP1201" s="126"/>
      <c r="AQ1201" s="125"/>
      <c r="AR1201" s="127"/>
      <c r="AS1201" s="83"/>
      <c r="AT1201" s="83"/>
      <c r="AU1201" s="83"/>
      <c r="AV1201" s="130"/>
    </row>
    <row r="1202" spans="28:48" ht="14">
      <c r="AB1202" s="123"/>
      <c r="AC1202" s="124"/>
      <c r="AD1202" s="123"/>
      <c r="AE1202" s="124"/>
      <c r="AF1202" s="124"/>
      <c r="AG1202" s="124"/>
      <c r="AH1202" s="123"/>
      <c r="AI1202" s="123"/>
      <c r="AJ1202" s="123"/>
      <c r="AK1202" s="123"/>
      <c r="AL1202" s="123"/>
      <c r="AM1202" s="123"/>
      <c r="AN1202" s="123"/>
      <c r="AO1202" s="125"/>
      <c r="AP1202" s="126"/>
      <c r="AQ1202" s="125"/>
      <c r="AR1202" s="127"/>
      <c r="AS1202" s="83"/>
      <c r="AT1202" s="83"/>
      <c r="AU1202" s="83"/>
      <c r="AV1202" s="130"/>
    </row>
    <row r="1203" spans="28:48" ht="14">
      <c r="AB1203" s="123"/>
      <c r="AC1203" s="124"/>
      <c r="AD1203" s="123"/>
      <c r="AE1203" s="124"/>
      <c r="AF1203" s="124"/>
      <c r="AG1203" s="124"/>
      <c r="AH1203" s="123"/>
      <c r="AI1203" s="123"/>
      <c r="AJ1203" s="123"/>
      <c r="AK1203" s="123"/>
      <c r="AL1203" s="123"/>
      <c r="AM1203" s="123"/>
      <c r="AN1203" s="123"/>
      <c r="AO1203" s="125"/>
      <c r="AP1203" s="126"/>
      <c r="AQ1203" s="125"/>
      <c r="AR1203" s="127"/>
      <c r="AS1203" s="83"/>
      <c r="AT1203" s="83"/>
      <c r="AU1203" s="83"/>
      <c r="AV1203" s="130"/>
    </row>
    <row r="1204" spans="28:48" ht="14">
      <c r="AB1204" s="123"/>
      <c r="AC1204" s="124"/>
      <c r="AD1204" s="123"/>
      <c r="AE1204" s="124"/>
      <c r="AF1204" s="124"/>
      <c r="AG1204" s="124"/>
      <c r="AH1204" s="123"/>
      <c r="AI1204" s="123"/>
      <c r="AJ1204" s="123"/>
      <c r="AK1204" s="123"/>
      <c r="AL1204" s="123"/>
      <c r="AM1204" s="123"/>
      <c r="AN1204" s="123"/>
      <c r="AO1204" s="125"/>
      <c r="AP1204" s="126"/>
      <c r="AQ1204" s="125"/>
      <c r="AR1204" s="127"/>
      <c r="AS1204" s="83"/>
      <c r="AT1204" s="83"/>
      <c r="AU1204" s="83"/>
      <c r="AV1204" s="130"/>
    </row>
    <row r="1205" spans="28:48" ht="14">
      <c r="AB1205" s="123"/>
      <c r="AC1205" s="124"/>
      <c r="AD1205" s="123"/>
      <c r="AE1205" s="124"/>
      <c r="AF1205" s="124"/>
      <c r="AG1205" s="124"/>
      <c r="AH1205" s="123"/>
      <c r="AI1205" s="123"/>
      <c r="AJ1205" s="123"/>
      <c r="AK1205" s="123"/>
      <c r="AL1205" s="123"/>
      <c r="AM1205" s="123"/>
      <c r="AN1205" s="123"/>
      <c r="AO1205" s="125"/>
      <c r="AP1205" s="126"/>
      <c r="AQ1205" s="125"/>
      <c r="AR1205" s="127"/>
      <c r="AS1205" s="83"/>
      <c r="AT1205" s="83"/>
      <c r="AU1205" s="83"/>
      <c r="AV1205" s="130"/>
    </row>
    <row r="1206" spans="28:48" ht="14">
      <c r="AB1206" s="123"/>
      <c r="AC1206" s="124"/>
      <c r="AD1206" s="123"/>
      <c r="AE1206" s="124"/>
      <c r="AF1206" s="124"/>
      <c r="AG1206" s="124"/>
      <c r="AH1206" s="123"/>
      <c r="AI1206" s="123"/>
      <c r="AJ1206" s="123"/>
      <c r="AK1206" s="123"/>
      <c r="AL1206" s="123"/>
      <c r="AM1206" s="123"/>
      <c r="AN1206" s="123"/>
      <c r="AO1206" s="125"/>
      <c r="AP1206" s="126"/>
      <c r="AQ1206" s="125"/>
      <c r="AR1206" s="127"/>
      <c r="AS1206" s="83"/>
      <c r="AT1206" s="83"/>
      <c r="AU1206" s="83"/>
      <c r="AV1206" s="130"/>
    </row>
    <row r="1207" spans="28:48" ht="14">
      <c r="AB1207" s="123"/>
      <c r="AC1207" s="124"/>
      <c r="AD1207" s="123"/>
      <c r="AE1207" s="124"/>
      <c r="AF1207" s="124"/>
      <c r="AG1207" s="124"/>
      <c r="AH1207" s="123"/>
      <c r="AI1207" s="123"/>
      <c r="AJ1207" s="123"/>
      <c r="AK1207" s="123"/>
      <c r="AL1207" s="123"/>
      <c r="AM1207" s="123"/>
      <c r="AN1207" s="123"/>
      <c r="AO1207" s="125"/>
      <c r="AP1207" s="126"/>
      <c r="AQ1207" s="125"/>
      <c r="AR1207" s="127"/>
      <c r="AS1207" s="83"/>
      <c r="AT1207" s="83"/>
      <c r="AU1207" s="83"/>
      <c r="AV1207" s="130"/>
    </row>
    <row r="1208" spans="28:48" ht="14">
      <c r="AB1208" s="123"/>
      <c r="AC1208" s="124"/>
      <c r="AD1208" s="123"/>
      <c r="AE1208" s="124"/>
      <c r="AF1208" s="124"/>
      <c r="AG1208" s="124"/>
      <c r="AH1208" s="123"/>
      <c r="AI1208" s="123"/>
      <c r="AJ1208" s="123"/>
      <c r="AK1208" s="123"/>
      <c r="AL1208" s="123"/>
      <c r="AM1208" s="123"/>
      <c r="AN1208" s="123"/>
      <c r="AO1208" s="125"/>
      <c r="AP1208" s="126"/>
      <c r="AQ1208" s="125"/>
      <c r="AR1208" s="127"/>
      <c r="AS1208" s="83"/>
      <c r="AT1208" s="83"/>
      <c r="AU1208" s="83"/>
      <c r="AV1208" s="130"/>
    </row>
    <row r="1209" spans="28:48" ht="14">
      <c r="AB1209" s="123"/>
      <c r="AC1209" s="124"/>
      <c r="AD1209" s="123"/>
      <c r="AE1209" s="124"/>
      <c r="AF1209" s="124"/>
      <c r="AG1209" s="124"/>
      <c r="AH1209" s="123"/>
      <c r="AI1209" s="123"/>
      <c r="AJ1209" s="123"/>
      <c r="AK1209" s="123"/>
      <c r="AL1209" s="123"/>
      <c r="AM1209" s="123"/>
      <c r="AN1209" s="123"/>
      <c r="AO1209" s="125"/>
      <c r="AP1209" s="126"/>
      <c r="AQ1209" s="125"/>
      <c r="AR1209" s="127"/>
      <c r="AS1209" s="83"/>
      <c r="AT1209" s="83"/>
      <c r="AU1209" s="83"/>
      <c r="AV1209" s="130"/>
    </row>
    <row r="1210" spans="28:48" ht="14">
      <c r="AB1210" s="123"/>
      <c r="AC1210" s="124"/>
      <c r="AD1210" s="123"/>
      <c r="AE1210" s="124"/>
      <c r="AF1210" s="124"/>
      <c r="AG1210" s="124"/>
      <c r="AH1210" s="123"/>
      <c r="AI1210" s="123"/>
      <c r="AJ1210" s="123"/>
      <c r="AK1210" s="123"/>
      <c r="AL1210" s="123"/>
      <c r="AM1210" s="123"/>
      <c r="AN1210" s="123"/>
      <c r="AO1210" s="125"/>
      <c r="AP1210" s="126"/>
      <c r="AQ1210" s="125"/>
      <c r="AR1210" s="127"/>
      <c r="AS1210" s="83"/>
      <c r="AT1210" s="83"/>
      <c r="AU1210" s="83"/>
      <c r="AV1210" s="130"/>
    </row>
    <row r="1211" spans="28:48" ht="14">
      <c r="AB1211" s="123"/>
      <c r="AC1211" s="124"/>
      <c r="AD1211" s="123"/>
      <c r="AE1211" s="124"/>
      <c r="AF1211" s="124"/>
      <c r="AG1211" s="124"/>
      <c r="AH1211" s="123"/>
      <c r="AI1211" s="123"/>
      <c r="AJ1211" s="123"/>
      <c r="AK1211" s="123"/>
      <c r="AL1211" s="123"/>
      <c r="AM1211" s="123"/>
      <c r="AN1211" s="123"/>
      <c r="AO1211" s="125"/>
      <c r="AP1211" s="126"/>
      <c r="AQ1211" s="125"/>
      <c r="AR1211" s="127"/>
      <c r="AS1211" s="83"/>
      <c r="AT1211" s="83"/>
      <c r="AU1211" s="83"/>
      <c r="AV1211" s="130"/>
    </row>
    <row r="1212" spans="28:48" ht="14">
      <c r="AB1212" s="123"/>
      <c r="AC1212" s="124"/>
      <c r="AD1212" s="123"/>
      <c r="AE1212" s="124"/>
      <c r="AF1212" s="124"/>
      <c r="AG1212" s="124"/>
      <c r="AH1212" s="123"/>
      <c r="AI1212" s="123"/>
      <c r="AJ1212" s="123"/>
      <c r="AK1212" s="123"/>
      <c r="AL1212" s="123"/>
      <c r="AM1212" s="123"/>
      <c r="AN1212" s="123"/>
      <c r="AO1212" s="125"/>
      <c r="AP1212" s="126"/>
      <c r="AQ1212" s="125"/>
      <c r="AR1212" s="127"/>
      <c r="AS1212" s="83"/>
      <c r="AT1212" s="83"/>
      <c r="AU1212" s="83"/>
      <c r="AV1212" s="130"/>
    </row>
    <row r="1213" spans="28:48" ht="14">
      <c r="AB1213" s="123"/>
      <c r="AC1213" s="124"/>
      <c r="AD1213" s="123"/>
      <c r="AE1213" s="124"/>
      <c r="AF1213" s="124"/>
      <c r="AG1213" s="124"/>
      <c r="AH1213" s="123"/>
      <c r="AI1213" s="123"/>
      <c r="AJ1213" s="123"/>
      <c r="AK1213" s="123"/>
      <c r="AL1213" s="123"/>
      <c r="AM1213" s="123"/>
      <c r="AN1213" s="123"/>
      <c r="AO1213" s="125"/>
      <c r="AP1213" s="126"/>
      <c r="AQ1213" s="125"/>
      <c r="AR1213" s="127"/>
      <c r="AS1213" s="83"/>
      <c r="AT1213" s="83"/>
      <c r="AU1213" s="83"/>
      <c r="AV1213" s="130"/>
    </row>
    <row r="1214" spans="28:48" ht="14">
      <c r="AB1214" s="123"/>
      <c r="AC1214" s="124"/>
      <c r="AD1214" s="123"/>
      <c r="AE1214" s="124"/>
      <c r="AF1214" s="124"/>
      <c r="AG1214" s="124"/>
      <c r="AH1214" s="123"/>
      <c r="AI1214" s="123"/>
      <c r="AJ1214" s="123"/>
      <c r="AK1214" s="123"/>
      <c r="AL1214" s="123"/>
      <c r="AM1214" s="123"/>
      <c r="AN1214" s="123"/>
      <c r="AO1214" s="125"/>
      <c r="AP1214" s="126"/>
      <c r="AQ1214" s="125"/>
      <c r="AR1214" s="127"/>
      <c r="AS1214" s="83"/>
      <c r="AT1214" s="83"/>
      <c r="AU1214" s="83"/>
      <c r="AV1214" s="130"/>
    </row>
    <row r="1215" spans="28:48" ht="14">
      <c r="AB1215" s="123"/>
      <c r="AC1215" s="124"/>
      <c r="AD1215" s="123"/>
      <c r="AE1215" s="124"/>
      <c r="AF1215" s="124"/>
      <c r="AG1215" s="124"/>
      <c r="AH1215" s="123"/>
      <c r="AI1215" s="123"/>
      <c r="AJ1215" s="123"/>
      <c r="AK1215" s="123"/>
      <c r="AL1215" s="123"/>
      <c r="AM1215" s="123"/>
      <c r="AN1215" s="123"/>
      <c r="AO1215" s="125"/>
      <c r="AP1215" s="126"/>
      <c r="AQ1215" s="125"/>
      <c r="AR1215" s="127"/>
      <c r="AS1215" s="83"/>
      <c r="AT1215" s="83"/>
      <c r="AU1215" s="83"/>
      <c r="AV1215" s="130"/>
    </row>
    <row r="1216" spans="28:48" ht="14">
      <c r="AB1216" s="123"/>
      <c r="AC1216" s="124"/>
      <c r="AD1216" s="123"/>
      <c r="AE1216" s="124"/>
      <c r="AF1216" s="124"/>
      <c r="AG1216" s="124"/>
      <c r="AH1216" s="123"/>
      <c r="AI1216" s="123"/>
      <c r="AJ1216" s="123"/>
      <c r="AK1216" s="123"/>
      <c r="AL1216" s="123"/>
      <c r="AM1216" s="123"/>
      <c r="AN1216" s="123"/>
      <c r="AO1216" s="125"/>
      <c r="AP1216" s="126"/>
      <c r="AQ1216" s="125"/>
      <c r="AR1216" s="127"/>
      <c r="AS1216" s="83"/>
      <c r="AT1216" s="83"/>
      <c r="AU1216" s="83"/>
      <c r="AV1216" s="130"/>
    </row>
    <row r="1217" spans="28:48" ht="14">
      <c r="AB1217" s="123"/>
      <c r="AC1217" s="124"/>
      <c r="AD1217" s="123"/>
      <c r="AE1217" s="124"/>
      <c r="AF1217" s="124"/>
      <c r="AG1217" s="124"/>
      <c r="AH1217" s="123"/>
      <c r="AI1217" s="123"/>
      <c r="AJ1217" s="123"/>
      <c r="AK1217" s="123"/>
      <c r="AL1217" s="123"/>
      <c r="AM1217" s="123"/>
      <c r="AN1217" s="123"/>
      <c r="AO1217" s="125"/>
      <c r="AP1217" s="126"/>
      <c r="AQ1217" s="125"/>
      <c r="AR1217" s="127"/>
      <c r="AS1217" s="83"/>
      <c r="AT1217" s="83"/>
      <c r="AU1217" s="83"/>
      <c r="AV1217" s="130"/>
    </row>
    <row r="1218" spans="28:48" ht="14">
      <c r="AB1218" s="123"/>
      <c r="AC1218" s="124"/>
      <c r="AD1218" s="123"/>
      <c r="AE1218" s="124"/>
      <c r="AF1218" s="124"/>
      <c r="AG1218" s="124"/>
      <c r="AH1218" s="123"/>
      <c r="AI1218" s="123"/>
      <c r="AJ1218" s="123"/>
      <c r="AK1218" s="123"/>
      <c r="AL1218" s="123"/>
      <c r="AM1218" s="123"/>
      <c r="AN1218" s="123"/>
      <c r="AO1218" s="125"/>
      <c r="AP1218" s="126"/>
      <c r="AQ1218" s="125"/>
      <c r="AR1218" s="127"/>
      <c r="AS1218" s="83"/>
      <c r="AT1218" s="83"/>
      <c r="AU1218" s="83"/>
      <c r="AV1218" s="130"/>
    </row>
    <row r="1219" spans="28:48" ht="14">
      <c r="AB1219" s="123"/>
      <c r="AC1219" s="124"/>
      <c r="AD1219" s="123"/>
      <c r="AE1219" s="124"/>
      <c r="AF1219" s="124"/>
      <c r="AG1219" s="124"/>
      <c r="AH1219" s="123"/>
      <c r="AI1219" s="123"/>
      <c r="AJ1219" s="123"/>
      <c r="AK1219" s="123"/>
      <c r="AL1219" s="123"/>
      <c r="AM1219" s="123"/>
      <c r="AN1219" s="123"/>
      <c r="AO1219" s="125"/>
      <c r="AP1219" s="126"/>
      <c r="AQ1219" s="125"/>
      <c r="AR1219" s="127"/>
      <c r="AS1219" s="83"/>
      <c r="AT1219" s="83"/>
      <c r="AU1219" s="83"/>
      <c r="AV1219" s="130"/>
    </row>
    <row r="1220" spans="28:48" ht="14">
      <c r="AB1220" s="123"/>
      <c r="AC1220" s="124"/>
      <c r="AD1220" s="123"/>
      <c r="AE1220" s="124"/>
      <c r="AF1220" s="124"/>
      <c r="AG1220" s="124"/>
      <c r="AH1220" s="123"/>
      <c r="AI1220" s="123"/>
      <c r="AJ1220" s="123"/>
      <c r="AK1220" s="123"/>
      <c r="AL1220" s="123"/>
      <c r="AM1220" s="123"/>
      <c r="AN1220" s="123"/>
      <c r="AO1220" s="125"/>
      <c r="AP1220" s="126"/>
      <c r="AQ1220" s="125"/>
      <c r="AR1220" s="127"/>
      <c r="AS1220" s="83"/>
      <c r="AT1220" s="83"/>
      <c r="AU1220" s="83"/>
      <c r="AV1220" s="130"/>
    </row>
    <row r="1221" spans="28:48" ht="14">
      <c r="AB1221" s="123"/>
      <c r="AC1221" s="124"/>
      <c r="AD1221" s="123"/>
      <c r="AE1221" s="124"/>
      <c r="AF1221" s="124"/>
      <c r="AG1221" s="124"/>
      <c r="AH1221" s="123"/>
      <c r="AI1221" s="123"/>
      <c r="AJ1221" s="123"/>
      <c r="AK1221" s="123"/>
      <c r="AL1221" s="123"/>
      <c r="AM1221" s="123"/>
      <c r="AN1221" s="123"/>
      <c r="AO1221" s="125"/>
      <c r="AP1221" s="126"/>
      <c r="AQ1221" s="125"/>
      <c r="AR1221" s="127"/>
      <c r="AS1221" s="83"/>
      <c r="AT1221" s="83"/>
      <c r="AU1221" s="83"/>
      <c r="AV1221" s="130"/>
    </row>
    <row r="1222" spans="28:48" ht="14">
      <c r="AB1222" s="123"/>
      <c r="AC1222" s="124"/>
      <c r="AD1222" s="123"/>
      <c r="AE1222" s="124"/>
      <c r="AF1222" s="124"/>
      <c r="AG1222" s="124"/>
      <c r="AH1222" s="123"/>
      <c r="AI1222" s="123"/>
      <c r="AJ1222" s="123"/>
      <c r="AK1222" s="123"/>
      <c r="AL1222" s="123"/>
      <c r="AM1222" s="123"/>
      <c r="AN1222" s="123"/>
      <c r="AO1222" s="125"/>
      <c r="AP1222" s="126"/>
      <c r="AQ1222" s="125"/>
      <c r="AR1222" s="127"/>
      <c r="AS1222" s="83"/>
      <c r="AT1222" s="83"/>
      <c r="AU1222" s="83"/>
      <c r="AV1222" s="130"/>
    </row>
    <row r="1223" spans="28:48" ht="14">
      <c r="AB1223" s="123"/>
      <c r="AC1223" s="124"/>
      <c r="AD1223" s="123"/>
      <c r="AE1223" s="124"/>
      <c r="AF1223" s="124"/>
      <c r="AG1223" s="124"/>
      <c r="AH1223" s="123"/>
      <c r="AI1223" s="123"/>
      <c r="AJ1223" s="123"/>
      <c r="AK1223" s="123"/>
      <c r="AL1223" s="123"/>
      <c r="AM1223" s="123"/>
      <c r="AN1223" s="123"/>
      <c r="AO1223" s="125"/>
      <c r="AP1223" s="126"/>
      <c r="AQ1223" s="125"/>
      <c r="AR1223" s="127"/>
      <c r="AS1223" s="83"/>
      <c r="AT1223" s="83"/>
      <c r="AU1223" s="83"/>
      <c r="AV1223" s="130"/>
    </row>
    <row r="1224" spans="28:48" ht="14">
      <c r="AB1224" s="123"/>
      <c r="AC1224" s="124"/>
      <c r="AD1224" s="123"/>
      <c r="AE1224" s="124"/>
      <c r="AF1224" s="124"/>
      <c r="AG1224" s="124"/>
      <c r="AH1224" s="123"/>
      <c r="AI1224" s="123"/>
      <c r="AJ1224" s="123"/>
      <c r="AK1224" s="123"/>
      <c r="AL1224" s="123"/>
      <c r="AM1224" s="123"/>
      <c r="AN1224" s="123"/>
      <c r="AO1224" s="125"/>
      <c r="AP1224" s="126"/>
      <c r="AQ1224" s="125"/>
      <c r="AR1224" s="127"/>
      <c r="AS1224" s="83"/>
      <c r="AT1224" s="83"/>
      <c r="AU1224" s="83"/>
      <c r="AV1224" s="130"/>
    </row>
    <row r="1225" spans="28:48" ht="14">
      <c r="AB1225" s="123"/>
      <c r="AC1225" s="124"/>
      <c r="AD1225" s="123"/>
      <c r="AE1225" s="124"/>
      <c r="AF1225" s="124"/>
      <c r="AG1225" s="124"/>
      <c r="AH1225" s="123"/>
      <c r="AI1225" s="123"/>
      <c r="AJ1225" s="123"/>
      <c r="AK1225" s="123"/>
      <c r="AL1225" s="123"/>
      <c r="AM1225" s="123"/>
      <c r="AN1225" s="123"/>
      <c r="AO1225" s="125"/>
      <c r="AP1225" s="126"/>
      <c r="AQ1225" s="125"/>
      <c r="AR1225" s="127"/>
      <c r="AS1225" s="83"/>
      <c r="AT1225" s="83"/>
      <c r="AU1225" s="83"/>
      <c r="AV1225" s="130"/>
    </row>
    <row r="1226" spans="28:48" ht="14">
      <c r="AB1226" s="123"/>
      <c r="AC1226" s="124"/>
      <c r="AD1226" s="123"/>
      <c r="AE1226" s="124"/>
      <c r="AF1226" s="124"/>
      <c r="AG1226" s="124"/>
      <c r="AH1226" s="123"/>
      <c r="AI1226" s="123"/>
      <c r="AJ1226" s="123"/>
      <c r="AK1226" s="123"/>
      <c r="AL1226" s="123"/>
      <c r="AM1226" s="123"/>
      <c r="AN1226" s="123"/>
      <c r="AO1226" s="125"/>
      <c r="AP1226" s="126"/>
      <c r="AQ1226" s="125"/>
      <c r="AR1226" s="127"/>
      <c r="AS1226" s="83"/>
      <c r="AT1226" s="83"/>
      <c r="AU1226" s="83"/>
      <c r="AV1226" s="130"/>
    </row>
    <row r="1227" spans="28:48" ht="14">
      <c r="AB1227" s="123"/>
      <c r="AC1227" s="124"/>
      <c r="AD1227" s="123"/>
      <c r="AE1227" s="124"/>
      <c r="AF1227" s="124"/>
      <c r="AG1227" s="124"/>
      <c r="AH1227" s="123"/>
      <c r="AI1227" s="123"/>
      <c r="AJ1227" s="123"/>
      <c r="AK1227" s="123"/>
      <c r="AL1227" s="123"/>
      <c r="AM1227" s="123"/>
      <c r="AN1227" s="123"/>
      <c r="AO1227" s="125"/>
      <c r="AP1227" s="126"/>
      <c r="AQ1227" s="125"/>
      <c r="AR1227" s="127"/>
      <c r="AS1227" s="83"/>
      <c r="AT1227" s="83"/>
      <c r="AU1227" s="83"/>
      <c r="AV1227" s="130"/>
    </row>
    <row r="1228" spans="28:48" ht="14">
      <c r="AB1228" s="123"/>
      <c r="AC1228" s="124"/>
      <c r="AD1228" s="123"/>
      <c r="AE1228" s="124"/>
      <c r="AF1228" s="124"/>
      <c r="AG1228" s="124"/>
      <c r="AH1228" s="123"/>
      <c r="AI1228" s="123"/>
      <c r="AJ1228" s="123"/>
      <c r="AK1228" s="123"/>
      <c r="AL1228" s="123"/>
      <c r="AM1228" s="123"/>
      <c r="AN1228" s="123"/>
      <c r="AO1228" s="125"/>
      <c r="AP1228" s="126"/>
      <c r="AQ1228" s="125"/>
      <c r="AR1228" s="127"/>
      <c r="AS1228" s="83"/>
      <c r="AT1228" s="83"/>
      <c r="AU1228" s="83"/>
      <c r="AV1228" s="130"/>
    </row>
    <row r="1229" spans="28:48" ht="14">
      <c r="AB1229" s="123"/>
      <c r="AC1229" s="124"/>
      <c r="AD1229" s="123"/>
      <c r="AE1229" s="124"/>
      <c r="AF1229" s="124"/>
      <c r="AG1229" s="124"/>
      <c r="AH1229" s="123"/>
      <c r="AI1229" s="123"/>
      <c r="AJ1229" s="123"/>
      <c r="AK1229" s="123"/>
      <c r="AL1229" s="123"/>
      <c r="AM1229" s="123"/>
      <c r="AN1229" s="123"/>
      <c r="AO1229" s="125"/>
      <c r="AP1229" s="126"/>
      <c r="AQ1229" s="125"/>
      <c r="AR1229" s="127"/>
      <c r="AS1229" s="83"/>
      <c r="AT1229" s="83"/>
      <c r="AU1229" s="83"/>
      <c r="AV1229" s="130"/>
    </row>
    <row r="1230" spans="28:48" ht="14">
      <c r="AB1230" s="123"/>
      <c r="AC1230" s="124"/>
      <c r="AD1230" s="123"/>
      <c r="AE1230" s="124"/>
      <c r="AF1230" s="124"/>
      <c r="AG1230" s="124"/>
      <c r="AH1230" s="123"/>
      <c r="AI1230" s="123"/>
      <c r="AJ1230" s="123"/>
      <c r="AK1230" s="123"/>
      <c r="AL1230" s="123"/>
      <c r="AM1230" s="123"/>
      <c r="AN1230" s="123"/>
      <c r="AO1230" s="125"/>
      <c r="AP1230" s="126"/>
      <c r="AQ1230" s="125"/>
      <c r="AR1230" s="127"/>
      <c r="AS1230" s="83"/>
      <c r="AT1230" s="83"/>
      <c r="AU1230" s="83"/>
      <c r="AV1230" s="130"/>
    </row>
    <row r="1231" spans="28:48" ht="14">
      <c r="AB1231" s="123"/>
      <c r="AC1231" s="124"/>
      <c r="AD1231" s="123"/>
      <c r="AE1231" s="124"/>
      <c r="AF1231" s="124"/>
      <c r="AG1231" s="124"/>
      <c r="AH1231" s="123"/>
      <c r="AI1231" s="123"/>
      <c r="AJ1231" s="123"/>
      <c r="AK1231" s="123"/>
      <c r="AL1231" s="123"/>
      <c r="AM1231" s="123"/>
      <c r="AN1231" s="123"/>
      <c r="AO1231" s="125"/>
      <c r="AP1231" s="126"/>
      <c r="AQ1231" s="125"/>
      <c r="AR1231" s="127"/>
      <c r="AS1231" s="83"/>
      <c r="AT1231" s="83"/>
      <c r="AU1231" s="83"/>
      <c r="AV1231" s="130"/>
    </row>
    <row r="1232" spans="28:48" ht="14">
      <c r="AB1232" s="123"/>
      <c r="AC1232" s="124"/>
      <c r="AD1232" s="123"/>
      <c r="AE1232" s="124"/>
      <c r="AF1232" s="124"/>
      <c r="AG1232" s="124"/>
      <c r="AH1232" s="123"/>
      <c r="AI1232" s="123"/>
      <c r="AJ1232" s="123"/>
      <c r="AK1232" s="123"/>
      <c r="AL1232" s="123"/>
      <c r="AM1232" s="123"/>
      <c r="AN1232" s="123"/>
      <c r="AO1232" s="125"/>
      <c r="AP1232" s="126"/>
      <c r="AQ1232" s="125"/>
      <c r="AR1232" s="127"/>
      <c r="AS1232" s="83"/>
      <c r="AT1232" s="83"/>
      <c r="AU1232" s="83"/>
      <c r="AV1232" s="130"/>
    </row>
    <row r="1233" spans="28:48" ht="14">
      <c r="AB1233" s="123"/>
      <c r="AC1233" s="124"/>
      <c r="AD1233" s="123"/>
      <c r="AE1233" s="124"/>
      <c r="AF1233" s="124"/>
      <c r="AG1233" s="124"/>
      <c r="AH1233" s="123"/>
      <c r="AI1233" s="123"/>
      <c r="AJ1233" s="123"/>
      <c r="AK1233" s="123"/>
      <c r="AL1233" s="123"/>
      <c r="AM1233" s="123"/>
      <c r="AN1233" s="123"/>
      <c r="AO1233" s="125"/>
      <c r="AP1233" s="126"/>
      <c r="AQ1233" s="125"/>
      <c r="AR1233" s="127"/>
      <c r="AS1233" s="83"/>
      <c r="AT1233" s="83"/>
      <c r="AU1233" s="83"/>
      <c r="AV1233" s="130"/>
    </row>
    <row r="1234" spans="28:48" ht="14">
      <c r="AB1234" s="123"/>
      <c r="AC1234" s="124"/>
      <c r="AD1234" s="123"/>
      <c r="AE1234" s="124"/>
      <c r="AF1234" s="124"/>
      <c r="AG1234" s="124"/>
      <c r="AH1234" s="123"/>
      <c r="AI1234" s="123"/>
      <c r="AJ1234" s="123"/>
      <c r="AK1234" s="123"/>
      <c r="AL1234" s="123"/>
      <c r="AM1234" s="123"/>
      <c r="AN1234" s="123"/>
      <c r="AO1234" s="125"/>
      <c r="AP1234" s="126"/>
      <c r="AQ1234" s="125"/>
      <c r="AR1234" s="127"/>
      <c r="AS1234" s="83"/>
      <c r="AT1234" s="83"/>
      <c r="AU1234" s="83"/>
      <c r="AV1234" s="130"/>
    </row>
    <row r="1235" spans="28:48" ht="14">
      <c r="AB1235" s="123"/>
      <c r="AC1235" s="124"/>
      <c r="AD1235" s="123"/>
      <c r="AE1235" s="124"/>
      <c r="AF1235" s="124"/>
      <c r="AG1235" s="124"/>
      <c r="AH1235" s="123"/>
      <c r="AI1235" s="123"/>
      <c r="AJ1235" s="123"/>
      <c r="AK1235" s="123"/>
      <c r="AL1235" s="123"/>
      <c r="AM1235" s="123"/>
      <c r="AN1235" s="123"/>
      <c r="AO1235" s="125"/>
      <c r="AP1235" s="126"/>
      <c r="AQ1235" s="125"/>
      <c r="AR1235" s="127"/>
      <c r="AS1235" s="83"/>
      <c r="AT1235" s="83"/>
      <c r="AU1235" s="83"/>
      <c r="AV1235" s="130"/>
    </row>
    <row r="1236" spans="28:48" ht="14">
      <c r="AB1236" s="123"/>
      <c r="AC1236" s="124"/>
      <c r="AD1236" s="123"/>
      <c r="AE1236" s="124"/>
      <c r="AF1236" s="124"/>
      <c r="AG1236" s="124"/>
      <c r="AH1236" s="123"/>
      <c r="AI1236" s="123"/>
      <c r="AJ1236" s="123"/>
      <c r="AK1236" s="123"/>
      <c r="AL1236" s="123"/>
      <c r="AM1236" s="123"/>
      <c r="AN1236" s="123"/>
      <c r="AO1236" s="125"/>
      <c r="AP1236" s="126"/>
      <c r="AQ1236" s="125"/>
      <c r="AR1236" s="127"/>
      <c r="AS1236" s="83"/>
      <c r="AT1236" s="83"/>
      <c r="AU1236" s="83"/>
      <c r="AV1236" s="130"/>
    </row>
    <row r="1237" spans="28:48" ht="14">
      <c r="AB1237" s="123"/>
      <c r="AC1237" s="124"/>
      <c r="AD1237" s="123"/>
      <c r="AE1237" s="124"/>
      <c r="AF1237" s="124"/>
      <c r="AG1237" s="124"/>
      <c r="AH1237" s="123"/>
      <c r="AI1237" s="123"/>
      <c r="AJ1237" s="123"/>
      <c r="AK1237" s="123"/>
      <c r="AL1237" s="123"/>
      <c r="AM1237" s="123"/>
      <c r="AN1237" s="123"/>
      <c r="AO1237" s="125"/>
      <c r="AP1237" s="126"/>
      <c r="AQ1237" s="125"/>
      <c r="AR1237" s="127"/>
      <c r="AS1237" s="83"/>
      <c r="AT1237" s="83"/>
      <c r="AU1237" s="83"/>
      <c r="AV1237" s="130"/>
    </row>
    <row r="1238" spans="28:48" ht="14">
      <c r="AB1238" s="123"/>
      <c r="AC1238" s="124"/>
      <c r="AD1238" s="123"/>
      <c r="AE1238" s="124"/>
      <c r="AF1238" s="124"/>
      <c r="AG1238" s="124"/>
      <c r="AH1238" s="123"/>
      <c r="AI1238" s="123"/>
      <c r="AJ1238" s="123"/>
      <c r="AK1238" s="123"/>
      <c r="AL1238" s="123"/>
      <c r="AM1238" s="123"/>
      <c r="AN1238" s="123"/>
      <c r="AO1238" s="125"/>
      <c r="AP1238" s="126"/>
      <c r="AQ1238" s="125"/>
      <c r="AR1238" s="127"/>
      <c r="AS1238" s="83"/>
      <c r="AT1238" s="83"/>
      <c r="AU1238" s="83"/>
      <c r="AV1238" s="130"/>
    </row>
    <row r="1239" spans="28:48" ht="14">
      <c r="AB1239" s="123"/>
      <c r="AC1239" s="124"/>
      <c r="AD1239" s="123"/>
      <c r="AE1239" s="124"/>
      <c r="AF1239" s="124"/>
      <c r="AG1239" s="124"/>
      <c r="AH1239" s="123"/>
      <c r="AI1239" s="123"/>
      <c r="AJ1239" s="123"/>
      <c r="AK1239" s="123"/>
      <c r="AL1239" s="123"/>
      <c r="AM1239" s="123"/>
      <c r="AN1239" s="123"/>
      <c r="AO1239" s="125"/>
      <c r="AP1239" s="126"/>
      <c r="AQ1239" s="125"/>
      <c r="AR1239" s="127"/>
      <c r="AS1239" s="83"/>
      <c r="AT1239" s="83"/>
      <c r="AU1239" s="83"/>
      <c r="AV1239" s="130"/>
    </row>
    <row r="1240" spans="28:48" ht="14">
      <c r="AB1240" s="123"/>
      <c r="AC1240" s="124"/>
      <c r="AD1240" s="123"/>
      <c r="AE1240" s="124"/>
      <c r="AF1240" s="124"/>
      <c r="AG1240" s="124"/>
      <c r="AH1240" s="123"/>
      <c r="AI1240" s="123"/>
      <c r="AJ1240" s="123"/>
      <c r="AK1240" s="123"/>
      <c r="AL1240" s="123"/>
      <c r="AM1240" s="123"/>
      <c r="AN1240" s="123"/>
      <c r="AO1240" s="125"/>
      <c r="AP1240" s="126"/>
      <c r="AQ1240" s="125"/>
      <c r="AR1240" s="127"/>
      <c r="AS1240" s="83"/>
      <c r="AT1240" s="83"/>
      <c r="AU1240" s="83"/>
      <c r="AV1240" s="130"/>
    </row>
    <row r="1241" spans="28:48" ht="14">
      <c r="AB1241" s="123"/>
      <c r="AC1241" s="124"/>
      <c r="AD1241" s="123"/>
      <c r="AE1241" s="124"/>
      <c r="AF1241" s="124"/>
      <c r="AG1241" s="124"/>
      <c r="AH1241" s="123"/>
      <c r="AI1241" s="123"/>
      <c r="AJ1241" s="123"/>
      <c r="AK1241" s="123"/>
      <c r="AL1241" s="123"/>
      <c r="AM1241" s="123"/>
      <c r="AN1241" s="123"/>
      <c r="AO1241" s="125"/>
      <c r="AP1241" s="126"/>
      <c r="AQ1241" s="125"/>
      <c r="AR1241" s="127"/>
      <c r="AS1241" s="83"/>
      <c r="AT1241" s="83"/>
      <c r="AU1241" s="83"/>
      <c r="AV1241" s="130"/>
    </row>
    <row r="1242" spans="28:48" ht="14">
      <c r="AB1242" s="123"/>
      <c r="AC1242" s="124"/>
      <c r="AD1242" s="123"/>
      <c r="AE1242" s="124"/>
      <c r="AF1242" s="124"/>
      <c r="AG1242" s="124"/>
      <c r="AH1242" s="123"/>
      <c r="AI1242" s="123"/>
      <c r="AJ1242" s="123"/>
      <c r="AK1242" s="123"/>
      <c r="AL1242" s="123"/>
      <c r="AM1242" s="123"/>
      <c r="AN1242" s="123"/>
      <c r="AO1242" s="125"/>
      <c r="AP1242" s="126"/>
      <c r="AQ1242" s="125"/>
      <c r="AR1242" s="127"/>
      <c r="AS1242" s="83"/>
      <c r="AT1242" s="83"/>
      <c r="AU1242" s="83"/>
      <c r="AV1242" s="130"/>
    </row>
    <row r="1243" spans="28:48" ht="14">
      <c r="AB1243" s="123"/>
      <c r="AC1243" s="124"/>
      <c r="AD1243" s="123"/>
      <c r="AE1243" s="124"/>
      <c r="AF1243" s="124"/>
      <c r="AG1243" s="124"/>
      <c r="AH1243" s="123"/>
      <c r="AI1243" s="123"/>
      <c r="AJ1243" s="123"/>
      <c r="AK1243" s="123"/>
      <c r="AL1243" s="123"/>
      <c r="AM1243" s="123"/>
      <c r="AN1243" s="123"/>
      <c r="AO1243" s="125"/>
      <c r="AP1243" s="126"/>
      <c r="AQ1243" s="125"/>
      <c r="AR1243" s="127"/>
      <c r="AS1243" s="83"/>
      <c r="AT1243" s="83"/>
      <c r="AU1243" s="83"/>
      <c r="AV1243" s="130"/>
    </row>
    <row r="1244" spans="28:48" ht="14">
      <c r="AB1244" s="123"/>
      <c r="AC1244" s="124"/>
      <c r="AD1244" s="123"/>
      <c r="AE1244" s="124"/>
      <c r="AF1244" s="124"/>
      <c r="AG1244" s="124"/>
      <c r="AH1244" s="123"/>
      <c r="AI1244" s="123"/>
      <c r="AJ1244" s="123"/>
      <c r="AK1244" s="123"/>
      <c r="AL1244" s="123"/>
      <c r="AM1244" s="123"/>
      <c r="AN1244" s="123"/>
      <c r="AO1244" s="125"/>
      <c r="AP1244" s="126"/>
      <c r="AQ1244" s="125"/>
      <c r="AR1244" s="127"/>
      <c r="AS1244" s="83"/>
      <c r="AT1244" s="83"/>
      <c r="AU1244" s="83"/>
      <c r="AV1244" s="130"/>
    </row>
    <row r="1245" spans="28:48" ht="14">
      <c r="AB1245" s="123"/>
      <c r="AC1245" s="124"/>
      <c r="AD1245" s="123"/>
      <c r="AE1245" s="124"/>
      <c r="AF1245" s="124"/>
      <c r="AG1245" s="124"/>
      <c r="AH1245" s="123"/>
      <c r="AI1245" s="123"/>
      <c r="AJ1245" s="123"/>
      <c r="AK1245" s="123"/>
      <c r="AL1245" s="123"/>
      <c r="AM1245" s="123"/>
      <c r="AN1245" s="123"/>
      <c r="AO1245" s="125"/>
      <c r="AP1245" s="126"/>
      <c r="AQ1245" s="125"/>
      <c r="AR1245" s="127"/>
      <c r="AS1245" s="83"/>
      <c r="AT1245" s="83"/>
      <c r="AU1245" s="83"/>
      <c r="AV1245" s="130"/>
    </row>
    <row r="1246" spans="28:48" ht="14">
      <c r="AB1246" s="123"/>
      <c r="AC1246" s="124"/>
      <c r="AD1246" s="123"/>
      <c r="AE1246" s="124"/>
      <c r="AF1246" s="124"/>
      <c r="AG1246" s="124"/>
      <c r="AH1246" s="123"/>
      <c r="AI1246" s="123"/>
      <c r="AJ1246" s="123"/>
      <c r="AK1246" s="123"/>
      <c r="AL1246" s="123"/>
      <c r="AM1246" s="123"/>
      <c r="AN1246" s="123"/>
      <c r="AO1246" s="125"/>
      <c r="AP1246" s="126"/>
      <c r="AQ1246" s="125"/>
      <c r="AR1246" s="127"/>
      <c r="AS1246" s="83"/>
      <c r="AT1246" s="83"/>
      <c r="AU1246" s="83"/>
      <c r="AV1246" s="130"/>
    </row>
    <row r="1247" spans="28:48" ht="14">
      <c r="AB1247" s="123"/>
      <c r="AC1247" s="124"/>
      <c r="AD1247" s="123"/>
      <c r="AE1247" s="124"/>
      <c r="AF1247" s="124"/>
      <c r="AG1247" s="124"/>
      <c r="AH1247" s="123"/>
      <c r="AI1247" s="123"/>
      <c r="AJ1247" s="123"/>
      <c r="AK1247" s="123"/>
      <c r="AL1247" s="123"/>
      <c r="AM1247" s="123"/>
      <c r="AN1247" s="123"/>
      <c r="AO1247" s="125"/>
      <c r="AP1247" s="126"/>
      <c r="AQ1247" s="125"/>
      <c r="AR1247" s="127"/>
      <c r="AS1247" s="83"/>
      <c r="AT1247" s="83"/>
      <c r="AU1247" s="83"/>
      <c r="AV1247" s="130"/>
    </row>
    <row r="1248" spans="28:48" ht="14">
      <c r="AB1248" s="123"/>
      <c r="AC1248" s="124"/>
      <c r="AD1248" s="123"/>
      <c r="AE1248" s="124"/>
      <c r="AF1248" s="124"/>
      <c r="AG1248" s="124"/>
      <c r="AH1248" s="123"/>
      <c r="AI1248" s="123"/>
      <c r="AJ1248" s="123"/>
      <c r="AK1248" s="123"/>
      <c r="AL1248" s="123"/>
      <c r="AM1248" s="123"/>
      <c r="AN1248" s="123"/>
      <c r="AO1248" s="125"/>
      <c r="AP1248" s="126"/>
      <c r="AQ1248" s="125"/>
      <c r="AR1248" s="127"/>
      <c r="AS1248" s="83"/>
      <c r="AT1248" s="83"/>
      <c r="AU1248" s="83"/>
      <c r="AV1248" s="130"/>
    </row>
    <row r="1249" spans="28:48" ht="14">
      <c r="AB1249" s="123"/>
      <c r="AC1249" s="124"/>
      <c r="AD1249" s="123"/>
      <c r="AE1249" s="124"/>
      <c r="AF1249" s="124"/>
      <c r="AG1249" s="124"/>
      <c r="AH1249" s="123"/>
      <c r="AI1249" s="123"/>
      <c r="AJ1249" s="123"/>
      <c r="AK1249" s="123"/>
      <c r="AL1249" s="123"/>
      <c r="AM1249" s="123"/>
      <c r="AN1249" s="123"/>
      <c r="AO1249" s="125"/>
      <c r="AP1249" s="126"/>
      <c r="AQ1249" s="125"/>
      <c r="AR1249" s="127"/>
      <c r="AS1249" s="83"/>
      <c r="AT1249" s="83"/>
      <c r="AU1249" s="83"/>
      <c r="AV1249" s="130"/>
    </row>
    <row r="1250" spans="28:48" ht="14">
      <c r="AB1250" s="123"/>
      <c r="AC1250" s="124"/>
      <c r="AD1250" s="123"/>
      <c r="AE1250" s="124"/>
      <c r="AF1250" s="124"/>
      <c r="AG1250" s="124"/>
      <c r="AH1250" s="123"/>
      <c r="AI1250" s="123"/>
      <c r="AJ1250" s="123"/>
      <c r="AK1250" s="123"/>
      <c r="AL1250" s="123"/>
      <c r="AM1250" s="123"/>
      <c r="AN1250" s="123"/>
      <c r="AO1250" s="125"/>
      <c r="AP1250" s="126"/>
      <c r="AQ1250" s="125"/>
      <c r="AR1250" s="127"/>
      <c r="AS1250" s="83"/>
      <c r="AT1250" s="83"/>
      <c r="AU1250" s="83"/>
      <c r="AV1250" s="130"/>
    </row>
    <row r="1251" spans="28:48" ht="14">
      <c r="AB1251" s="123"/>
      <c r="AC1251" s="124"/>
      <c r="AD1251" s="123"/>
      <c r="AE1251" s="124"/>
      <c r="AF1251" s="124"/>
      <c r="AG1251" s="124"/>
      <c r="AH1251" s="123"/>
      <c r="AI1251" s="123"/>
      <c r="AJ1251" s="123"/>
      <c r="AK1251" s="123"/>
      <c r="AL1251" s="123"/>
      <c r="AM1251" s="123"/>
      <c r="AN1251" s="123"/>
      <c r="AO1251" s="125"/>
      <c r="AP1251" s="126"/>
      <c r="AQ1251" s="125"/>
      <c r="AR1251" s="127"/>
      <c r="AS1251" s="83"/>
      <c r="AT1251" s="83"/>
      <c r="AU1251" s="83"/>
      <c r="AV1251" s="130"/>
    </row>
    <row r="1252" spans="28:48" ht="14">
      <c r="AB1252" s="123"/>
      <c r="AC1252" s="124"/>
      <c r="AD1252" s="123"/>
      <c r="AE1252" s="124"/>
      <c r="AF1252" s="124"/>
      <c r="AG1252" s="124"/>
      <c r="AH1252" s="123"/>
      <c r="AI1252" s="123"/>
      <c r="AJ1252" s="123"/>
      <c r="AK1252" s="123"/>
      <c r="AL1252" s="123"/>
      <c r="AM1252" s="123"/>
      <c r="AN1252" s="123"/>
      <c r="AO1252" s="125"/>
      <c r="AP1252" s="126"/>
      <c r="AQ1252" s="125"/>
      <c r="AR1252" s="127"/>
      <c r="AS1252" s="83"/>
      <c r="AT1252" s="83"/>
      <c r="AU1252" s="83"/>
      <c r="AV1252" s="130"/>
    </row>
    <row r="1253" spans="28:48" ht="14">
      <c r="AB1253" s="123"/>
      <c r="AC1253" s="124"/>
      <c r="AD1253" s="123"/>
      <c r="AE1253" s="124"/>
      <c r="AF1253" s="124"/>
      <c r="AG1253" s="124"/>
      <c r="AH1253" s="123"/>
      <c r="AI1253" s="123"/>
      <c r="AJ1253" s="123"/>
      <c r="AK1253" s="123"/>
      <c r="AL1253" s="123"/>
      <c r="AM1253" s="123"/>
      <c r="AN1253" s="123"/>
      <c r="AO1253" s="125"/>
      <c r="AP1253" s="126"/>
      <c r="AQ1253" s="125"/>
      <c r="AR1253" s="127"/>
      <c r="AS1253" s="83"/>
      <c r="AT1253" s="83"/>
      <c r="AU1253" s="83"/>
      <c r="AV1253" s="130"/>
    </row>
    <row r="1254" spans="28:48" ht="14">
      <c r="AB1254" s="123"/>
      <c r="AC1254" s="124"/>
      <c r="AD1254" s="123"/>
      <c r="AE1254" s="124"/>
      <c r="AF1254" s="124"/>
      <c r="AG1254" s="124"/>
      <c r="AH1254" s="123"/>
      <c r="AI1254" s="123"/>
      <c r="AJ1254" s="123"/>
      <c r="AK1254" s="123"/>
      <c r="AL1254" s="123"/>
      <c r="AM1254" s="123"/>
      <c r="AN1254" s="123"/>
      <c r="AO1254" s="125"/>
      <c r="AP1254" s="126"/>
      <c r="AQ1254" s="125"/>
      <c r="AR1254" s="127"/>
      <c r="AS1254" s="83"/>
      <c r="AT1254" s="83"/>
      <c r="AU1254" s="83"/>
      <c r="AV1254" s="130"/>
    </row>
    <row r="1255" spans="28:48" ht="14">
      <c r="AB1255" s="123"/>
      <c r="AC1255" s="124"/>
      <c r="AD1255" s="123"/>
      <c r="AE1255" s="124"/>
      <c r="AF1255" s="124"/>
      <c r="AG1255" s="124"/>
      <c r="AH1255" s="123"/>
      <c r="AI1255" s="123"/>
      <c r="AJ1255" s="123"/>
      <c r="AK1255" s="123"/>
      <c r="AL1255" s="123"/>
      <c r="AM1255" s="123"/>
      <c r="AN1255" s="123"/>
      <c r="AO1255" s="125"/>
      <c r="AP1255" s="126"/>
      <c r="AQ1255" s="125"/>
      <c r="AR1255" s="127"/>
      <c r="AS1255" s="83"/>
      <c r="AT1255" s="83"/>
      <c r="AU1255" s="83"/>
      <c r="AV1255" s="130"/>
    </row>
    <row r="1256" spans="28:48" ht="14">
      <c r="AB1256" s="123"/>
      <c r="AC1256" s="124"/>
      <c r="AD1256" s="123"/>
      <c r="AE1256" s="124"/>
      <c r="AF1256" s="124"/>
      <c r="AG1256" s="124"/>
      <c r="AH1256" s="123"/>
      <c r="AI1256" s="123"/>
      <c r="AJ1256" s="123"/>
      <c r="AK1256" s="123"/>
      <c r="AL1256" s="123"/>
      <c r="AM1256" s="123"/>
      <c r="AN1256" s="123"/>
      <c r="AO1256" s="125"/>
      <c r="AP1256" s="126"/>
      <c r="AQ1256" s="125"/>
      <c r="AR1256" s="127"/>
      <c r="AS1256" s="83"/>
      <c r="AT1256" s="83"/>
      <c r="AU1256" s="83"/>
      <c r="AV1256" s="130"/>
    </row>
    <row r="1257" spans="28:48" ht="14">
      <c r="AB1257" s="123"/>
      <c r="AC1257" s="124"/>
      <c r="AD1257" s="123"/>
      <c r="AE1257" s="124"/>
      <c r="AF1257" s="124"/>
      <c r="AG1257" s="124"/>
      <c r="AH1257" s="123"/>
      <c r="AI1257" s="123"/>
      <c r="AJ1257" s="123"/>
      <c r="AK1257" s="123"/>
      <c r="AL1257" s="123"/>
      <c r="AM1257" s="123"/>
      <c r="AN1257" s="123"/>
      <c r="AO1257" s="125"/>
      <c r="AP1257" s="126"/>
      <c r="AQ1257" s="125"/>
      <c r="AR1257" s="127"/>
      <c r="AS1257" s="83"/>
      <c r="AT1257" s="83"/>
      <c r="AU1257" s="83"/>
      <c r="AV1257" s="130"/>
    </row>
    <row r="1258" spans="28:48" ht="14">
      <c r="AB1258" s="123"/>
      <c r="AC1258" s="124"/>
      <c r="AD1258" s="123"/>
      <c r="AE1258" s="124"/>
      <c r="AF1258" s="124"/>
      <c r="AG1258" s="124"/>
      <c r="AH1258" s="123"/>
      <c r="AI1258" s="123"/>
      <c r="AJ1258" s="123"/>
      <c r="AK1258" s="123"/>
      <c r="AL1258" s="123"/>
      <c r="AM1258" s="123"/>
      <c r="AN1258" s="123"/>
      <c r="AO1258" s="125"/>
      <c r="AP1258" s="126"/>
      <c r="AQ1258" s="125"/>
      <c r="AR1258" s="127"/>
      <c r="AS1258" s="83"/>
      <c r="AT1258" s="83"/>
      <c r="AU1258" s="83"/>
      <c r="AV1258" s="130"/>
    </row>
    <row r="1259" spans="28:48" ht="14">
      <c r="AB1259" s="123"/>
      <c r="AC1259" s="124"/>
      <c r="AD1259" s="123"/>
      <c r="AE1259" s="124"/>
      <c r="AF1259" s="124"/>
      <c r="AG1259" s="124"/>
      <c r="AH1259" s="123"/>
      <c r="AI1259" s="123"/>
      <c r="AJ1259" s="123"/>
      <c r="AK1259" s="123"/>
      <c r="AL1259" s="123"/>
      <c r="AM1259" s="123"/>
      <c r="AN1259" s="123"/>
      <c r="AO1259" s="125"/>
      <c r="AP1259" s="126"/>
      <c r="AQ1259" s="125"/>
      <c r="AR1259" s="127"/>
      <c r="AS1259" s="83"/>
      <c r="AT1259" s="83"/>
      <c r="AU1259" s="83"/>
      <c r="AV1259" s="130"/>
    </row>
    <row r="1260" spans="28:48" ht="14">
      <c r="AB1260" s="123"/>
      <c r="AC1260" s="124"/>
      <c r="AD1260" s="123"/>
      <c r="AE1260" s="124"/>
      <c r="AF1260" s="124"/>
      <c r="AG1260" s="124"/>
      <c r="AH1260" s="123"/>
      <c r="AI1260" s="123"/>
      <c r="AJ1260" s="123"/>
      <c r="AK1260" s="123"/>
      <c r="AL1260" s="123"/>
      <c r="AM1260" s="123"/>
      <c r="AN1260" s="123"/>
      <c r="AO1260" s="125"/>
      <c r="AP1260" s="126"/>
      <c r="AQ1260" s="125"/>
      <c r="AR1260" s="127"/>
      <c r="AS1260" s="83"/>
      <c r="AT1260" s="83"/>
      <c r="AU1260" s="83"/>
      <c r="AV1260" s="130"/>
    </row>
    <row r="1261" spans="28:48" ht="14">
      <c r="AB1261" s="123"/>
      <c r="AC1261" s="124"/>
      <c r="AD1261" s="123"/>
      <c r="AE1261" s="124"/>
      <c r="AF1261" s="124"/>
      <c r="AG1261" s="124"/>
      <c r="AH1261" s="123"/>
      <c r="AI1261" s="123"/>
      <c r="AJ1261" s="123"/>
      <c r="AK1261" s="123"/>
      <c r="AL1261" s="123"/>
      <c r="AM1261" s="123"/>
      <c r="AN1261" s="123"/>
      <c r="AO1261" s="125"/>
      <c r="AP1261" s="126"/>
      <c r="AQ1261" s="125"/>
      <c r="AR1261" s="127"/>
      <c r="AS1261" s="83"/>
      <c r="AT1261" s="83"/>
      <c r="AU1261" s="83"/>
      <c r="AV1261" s="130"/>
    </row>
    <row r="1262" spans="28:48" ht="14">
      <c r="AB1262" s="123"/>
      <c r="AC1262" s="124"/>
      <c r="AD1262" s="123"/>
      <c r="AE1262" s="124"/>
      <c r="AF1262" s="124"/>
      <c r="AG1262" s="124"/>
      <c r="AH1262" s="123"/>
      <c r="AI1262" s="123"/>
      <c r="AJ1262" s="123"/>
      <c r="AK1262" s="123"/>
      <c r="AL1262" s="123"/>
      <c r="AM1262" s="123"/>
      <c r="AN1262" s="123"/>
      <c r="AO1262" s="125"/>
      <c r="AP1262" s="126"/>
      <c r="AQ1262" s="125"/>
      <c r="AR1262" s="127"/>
      <c r="AS1262" s="83"/>
      <c r="AT1262" s="83"/>
      <c r="AU1262" s="83"/>
      <c r="AV1262" s="130"/>
    </row>
    <row r="1263" spans="28:48" ht="14">
      <c r="AB1263" s="123"/>
      <c r="AC1263" s="124"/>
      <c r="AD1263" s="123"/>
      <c r="AE1263" s="124"/>
      <c r="AF1263" s="124"/>
      <c r="AG1263" s="124"/>
      <c r="AH1263" s="123"/>
      <c r="AI1263" s="123"/>
      <c r="AJ1263" s="123"/>
      <c r="AK1263" s="123"/>
      <c r="AL1263" s="123"/>
      <c r="AM1263" s="123"/>
      <c r="AN1263" s="123"/>
      <c r="AO1263" s="125"/>
      <c r="AP1263" s="126"/>
      <c r="AQ1263" s="125"/>
      <c r="AR1263" s="127"/>
      <c r="AS1263" s="83"/>
      <c r="AT1263" s="83"/>
      <c r="AU1263" s="83"/>
      <c r="AV1263" s="130"/>
    </row>
    <row r="1264" spans="28:48" ht="14">
      <c r="AB1264" s="123"/>
      <c r="AC1264" s="124"/>
      <c r="AD1264" s="123"/>
      <c r="AE1264" s="124"/>
      <c r="AF1264" s="124"/>
      <c r="AG1264" s="124"/>
      <c r="AH1264" s="123"/>
      <c r="AI1264" s="123"/>
      <c r="AJ1264" s="123"/>
      <c r="AK1264" s="123"/>
      <c r="AL1264" s="123"/>
      <c r="AM1264" s="123"/>
      <c r="AN1264" s="123"/>
      <c r="AO1264" s="125"/>
      <c r="AP1264" s="126"/>
      <c r="AQ1264" s="125"/>
      <c r="AR1264" s="127"/>
      <c r="AS1264" s="83"/>
      <c r="AT1264" s="83"/>
      <c r="AU1264" s="83"/>
      <c r="AV1264" s="130"/>
    </row>
    <row r="1265" spans="28:48" ht="14">
      <c r="AB1265" s="123"/>
      <c r="AC1265" s="124"/>
      <c r="AD1265" s="123"/>
      <c r="AE1265" s="124"/>
      <c r="AF1265" s="124"/>
      <c r="AG1265" s="124"/>
      <c r="AH1265" s="123"/>
      <c r="AI1265" s="123"/>
      <c r="AJ1265" s="123"/>
      <c r="AK1265" s="123"/>
      <c r="AL1265" s="123"/>
      <c r="AM1265" s="123"/>
      <c r="AN1265" s="123"/>
      <c r="AO1265" s="125"/>
      <c r="AP1265" s="126"/>
      <c r="AQ1265" s="125"/>
      <c r="AR1265" s="127"/>
      <c r="AS1265" s="83"/>
      <c r="AT1265" s="83"/>
      <c r="AU1265" s="83"/>
      <c r="AV1265" s="130"/>
    </row>
    <row r="1266" spans="28:48" ht="14">
      <c r="AB1266" s="123"/>
      <c r="AC1266" s="124"/>
      <c r="AD1266" s="123"/>
      <c r="AE1266" s="124"/>
      <c r="AF1266" s="124"/>
      <c r="AG1266" s="124"/>
      <c r="AH1266" s="123"/>
      <c r="AI1266" s="123"/>
      <c r="AJ1266" s="123"/>
      <c r="AK1266" s="123"/>
      <c r="AL1266" s="123"/>
      <c r="AM1266" s="123"/>
      <c r="AN1266" s="123"/>
      <c r="AO1266" s="125"/>
      <c r="AP1266" s="126"/>
      <c r="AQ1266" s="125"/>
      <c r="AR1266" s="127"/>
      <c r="AS1266" s="83"/>
      <c r="AT1266" s="83"/>
      <c r="AU1266" s="83"/>
      <c r="AV1266" s="130"/>
    </row>
    <row r="1267" spans="28:48" ht="14">
      <c r="AB1267" s="123"/>
      <c r="AC1267" s="124"/>
      <c r="AD1267" s="123"/>
      <c r="AE1267" s="124"/>
      <c r="AF1267" s="124"/>
      <c r="AG1267" s="124"/>
      <c r="AH1267" s="123"/>
      <c r="AI1267" s="123"/>
      <c r="AJ1267" s="123"/>
      <c r="AK1267" s="123"/>
      <c r="AL1267" s="123"/>
      <c r="AM1267" s="123"/>
      <c r="AN1267" s="123"/>
      <c r="AO1267" s="125"/>
      <c r="AP1267" s="126"/>
      <c r="AQ1267" s="125"/>
      <c r="AR1267" s="127"/>
      <c r="AS1267" s="83"/>
      <c r="AT1267" s="83"/>
      <c r="AU1267" s="83"/>
      <c r="AV1267" s="130"/>
    </row>
    <row r="1268" spans="28:48" ht="14">
      <c r="AB1268" s="123"/>
      <c r="AC1268" s="124"/>
      <c r="AD1268" s="123"/>
      <c r="AE1268" s="124"/>
      <c r="AF1268" s="124"/>
      <c r="AG1268" s="124"/>
      <c r="AH1268" s="123"/>
      <c r="AI1268" s="123"/>
      <c r="AJ1268" s="123"/>
      <c r="AK1268" s="123"/>
      <c r="AL1268" s="123"/>
      <c r="AM1268" s="123"/>
      <c r="AN1268" s="123"/>
      <c r="AO1268" s="125"/>
      <c r="AP1268" s="126"/>
      <c r="AQ1268" s="125"/>
      <c r="AR1268" s="127"/>
      <c r="AS1268" s="83"/>
      <c r="AT1268" s="83"/>
      <c r="AU1268" s="83"/>
      <c r="AV1268" s="130"/>
    </row>
    <row r="1269" spans="28:48" ht="14">
      <c r="AB1269" s="123"/>
      <c r="AC1269" s="124"/>
      <c r="AD1269" s="123"/>
      <c r="AE1269" s="124"/>
      <c r="AF1269" s="124"/>
      <c r="AG1269" s="124"/>
      <c r="AH1269" s="123"/>
      <c r="AI1269" s="123"/>
      <c r="AJ1269" s="123"/>
      <c r="AK1269" s="123"/>
      <c r="AL1269" s="123"/>
      <c r="AM1269" s="123"/>
      <c r="AN1269" s="123"/>
      <c r="AO1269" s="125"/>
      <c r="AP1269" s="126"/>
      <c r="AQ1269" s="125"/>
      <c r="AR1269" s="127"/>
      <c r="AS1269" s="83"/>
      <c r="AT1269" s="83"/>
      <c r="AU1269" s="83"/>
      <c r="AV1269" s="130"/>
    </row>
    <row r="1270" spans="28:48" ht="14">
      <c r="AB1270" s="123"/>
      <c r="AC1270" s="124"/>
      <c r="AD1270" s="123"/>
      <c r="AE1270" s="124"/>
      <c r="AF1270" s="124"/>
      <c r="AG1270" s="124"/>
      <c r="AH1270" s="123"/>
      <c r="AI1270" s="123"/>
      <c r="AJ1270" s="123"/>
      <c r="AK1270" s="123"/>
      <c r="AL1270" s="123"/>
      <c r="AM1270" s="123"/>
      <c r="AN1270" s="123"/>
      <c r="AO1270" s="125"/>
      <c r="AP1270" s="126"/>
      <c r="AQ1270" s="125"/>
      <c r="AR1270" s="127"/>
      <c r="AS1270" s="83"/>
      <c r="AT1270" s="83"/>
      <c r="AU1270" s="83"/>
      <c r="AV1270" s="130"/>
    </row>
    <row r="1271" spans="28:48" ht="14">
      <c r="AB1271" s="123"/>
      <c r="AC1271" s="124"/>
      <c r="AD1271" s="123"/>
      <c r="AE1271" s="124"/>
      <c r="AF1271" s="124"/>
      <c r="AG1271" s="124"/>
      <c r="AH1271" s="123"/>
      <c r="AI1271" s="123"/>
      <c r="AJ1271" s="123"/>
      <c r="AK1271" s="123"/>
      <c r="AL1271" s="123"/>
      <c r="AM1271" s="123"/>
      <c r="AN1271" s="123"/>
      <c r="AO1271" s="125"/>
      <c r="AP1271" s="126"/>
      <c r="AQ1271" s="125"/>
      <c r="AR1271" s="127"/>
      <c r="AS1271" s="83"/>
      <c r="AT1271" s="83"/>
      <c r="AU1271" s="83"/>
      <c r="AV1271" s="130"/>
    </row>
    <row r="1272" spans="28:48" ht="14">
      <c r="AB1272" s="123"/>
      <c r="AC1272" s="124"/>
      <c r="AD1272" s="123"/>
      <c r="AE1272" s="124"/>
      <c r="AF1272" s="124"/>
      <c r="AG1272" s="124"/>
      <c r="AH1272" s="123"/>
      <c r="AI1272" s="123"/>
      <c r="AJ1272" s="123"/>
      <c r="AK1272" s="123"/>
      <c r="AL1272" s="123"/>
      <c r="AM1272" s="123"/>
      <c r="AN1272" s="123"/>
      <c r="AO1272" s="125"/>
      <c r="AP1272" s="126"/>
      <c r="AQ1272" s="125"/>
      <c r="AR1272" s="127"/>
      <c r="AS1272" s="83"/>
      <c r="AT1272" s="83"/>
      <c r="AU1272" s="83"/>
      <c r="AV1272" s="130"/>
    </row>
    <row r="1273" spans="28:48" ht="14">
      <c r="AB1273" s="123"/>
      <c r="AC1273" s="124"/>
      <c r="AD1273" s="123"/>
      <c r="AE1273" s="124"/>
      <c r="AF1273" s="124"/>
      <c r="AG1273" s="124"/>
      <c r="AH1273" s="123"/>
      <c r="AI1273" s="123"/>
      <c r="AJ1273" s="123"/>
      <c r="AK1273" s="123"/>
      <c r="AL1273" s="123"/>
      <c r="AM1273" s="123"/>
      <c r="AN1273" s="123"/>
      <c r="AO1273" s="125"/>
      <c r="AP1273" s="126"/>
      <c r="AQ1273" s="125"/>
      <c r="AR1273" s="127"/>
      <c r="AS1273" s="83"/>
      <c r="AT1273" s="83"/>
      <c r="AU1273" s="83"/>
      <c r="AV1273" s="130"/>
    </row>
    <row r="1274" spans="28:48" ht="14">
      <c r="AB1274" s="123"/>
      <c r="AC1274" s="124"/>
      <c r="AD1274" s="123"/>
      <c r="AE1274" s="124"/>
      <c r="AF1274" s="124"/>
      <c r="AG1274" s="124"/>
      <c r="AH1274" s="123"/>
      <c r="AI1274" s="123"/>
      <c r="AJ1274" s="123"/>
      <c r="AK1274" s="123"/>
      <c r="AL1274" s="123"/>
      <c r="AM1274" s="123"/>
      <c r="AN1274" s="123"/>
      <c r="AO1274" s="125"/>
      <c r="AP1274" s="126"/>
      <c r="AQ1274" s="125"/>
      <c r="AR1274" s="127"/>
      <c r="AS1274" s="83"/>
      <c r="AT1274" s="83"/>
      <c r="AU1274" s="83"/>
      <c r="AV1274" s="130"/>
    </row>
    <row r="1275" spans="28:48" ht="14">
      <c r="AB1275" s="123"/>
      <c r="AC1275" s="124"/>
      <c r="AD1275" s="123"/>
      <c r="AE1275" s="124"/>
      <c r="AF1275" s="124"/>
      <c r="AG1275" s="124"/>
      <c r="AH1275" s="123"/>
      <c r="AI1275" s="123"/>
      <c r="AJ1275" s="123"/>
      <c r="AK1275" s="123"/>
      <c r="AL1275" s="123"/>
      <c r="AM1275" s="123"/>
      <c r="AN1275" s="123"/>
      <c r="AO1275" s="125"/>
      <c r="AP1275" s="126"/>
      <c r="AQ1275" s="125"/>
      <c r="AR1275" s="127"/>
      <c r="AS1275" s="83"/>
      <c r="AT1275" s="83"/>
      <c r="AU1275" s="83"/>
      <c r="AV1275" s="130"/>
    </row>
    <row r="1276" spans="28:48" ht="14">
      <c r="AB1276" s="123"/>
      <c r="AC1276" s="124"/>
      <c r="AD1276" s="123"/>
      <c r="AE1276" s="124"/>
      <c r="AF1276" s="124"/>
      <c r="AG1276" s="124"/>
      <c r="AH1276" s="123"/>
      <c r="AI1276" s="123"/>
      <c r="AJ1276" s="123"/>
      <c r="AK1276" s="123"/>
      <c r="AL1276" s="123"/>
      <c r="AM1276" s="123"/>
      <c r="AN1276" s="123"/>
      <c r="AO1276" s="125"/>
      <c r="AP1276" s="126"/>
      <c r="AQ1276" s="125"/>
      <c r="AR1276" s="127"/>
      <c r="AS1276" s="83"/>
      <c r="AT1276" s="83"/>
      <c r="AU1276" s="83"/>
      <c r="AV1276" s="130"/>
    </row>
    <row r="1277" spans="28:48" ht="14">
      <c r="AB1277" s="123"/>
      <c r="AC1277" s="124"/>
      <c r="AD1277" s="123"/>
      <c r="AE1277" s="124"/>
      <c r="AF1277" s="124"/>
      <c r="AG1277" s="124"/>
      <c r="AH1277" s="123"/>
      <c r="AI1277" s="123"/>
      <c r="AJ1277" s="123"/>
      <c r="AK1277" s="123"/>
      <c r="AL1277" s="123"/>
      <c r="AM1277" s="123"/>
      <c r="AN1277" s="123"/>
      <c r="AO1277" s="125"/>
      <c r="AP1277" s="126"/>
      <c r="AQ1277" s="125"/>
      <c r="AR1277" s="127"/>
      <c r="AS1277" s="83"/>
      <c r="AT1277" s="83"/>
      <c r="AU1277" s="83"/>
      <c r="AV1277" s="130"/>
    </row>
    <row r="1278" spans="28:48" ht="14">
      <c r="AB1278" s="123"/>
      <c r="AC1278" s="124"/>
      <c r="AD1278" s="123"/>
      <c r="AE1278" s="124"/>
      <c r="AF1278" s="124"/>
      <c r="AG1278" s="124"/>
      <c r="AH1278" s="123"/>
      <c r="AI1278" s="123"/>
      <c r="AJ1278" s="123"/>
      <c r="AK1278" s="123"/>
      <c r="AL1278" s="123"/>
      <c r="AM1278" s="123"/>
      <c r="AN1278" s="123"/>
      <c r="AO1278" s="125"/>
      <c r="AP1278" s="126"/>
      <c r="AQ1278" s="125"/>
      <c r="AR1278" s="127"/>
      <c r="AS1278" s="83"/>
      <c r="AT1278" s="83"/>
      <c r="AU1278" s="83"/>
      <c r="AV1278" s="130"/>
    </row>
    <row r="1279" spans="28:48" ht="14">
      <c r="AB1279" s="123"/>
      <c r="AC1279" s="124"/>
      <c r="AD1279" s="123"/>
      <c r="AE1279" s="124"/>
      <c r="AF1279" s="124"/>
      <c r="AG1279" s="124"/>
      <c r="AH1279" s="123"/>
      <c r="AI1279" s="123"/>
      <c r="AJ1279" s="123"/>
      <c r="AK1279" s="123"/>
      <c r="AL1279" s="123"/>
      <c r="AM1279" s="123"/>
      <c r="AN1279" s="123"/>
      <c r="AO1279" s="125"/>
      <c r="AP1279" s="126"/>
      <c r="AQ1279" s="125"/>
      <c r="AR1279" s="127"/>
      <c r="AS1279" s="83"/>
      <c r="AT1279" s="83"/>
      <c r="AU1279" s="83"/>
      <c r="AV1279" s="130"/>
    </row>
    <row r="1280" spans="28:48" ht="14">
      <c r="AB1280" s="123"/>
      <c r="AC1280" s="124"/>
      <c r="AD1280" s="123"/>
      <c r="AE1280" s="124"/>
      <c r="AF1280" s="124"/>
      <c r="AG1280" s="124"/>
      <c r="AH1280" s="123"/>
      <c r="AI1280" s="123"/>
      <c r="AJ1280" s="123"/>
      <c r="AK1280" s="123"/>
      <c r="AL1280" s="123"/>
      <c r="AM1280" s="123"/>
      <c r="AN1280" s="123"/>
      <c r="AO1280" s="125"/>
      <c r="AP1280" s="126"/>
      <c r="AQ1280" s="125"/>
      <c r="AR1280" s="127"/>
      <c r="AS1280" s="83"/>
      <c r="AT1280" s="83"/>
      <c r="AU1280" s="83"/>
      <c r="AV1280" s="130"/>
    </row>
    <row r="1281" spans="28:48" ht="14">
      <c r="AB1281" s="123"/>
      <c r="AC1281" s="124"/>
      <c r="AD1281" s="123"/>
      <c r="AE1281" s="124"/>
      <c r="AF1281" s="124"/>
      <c r="AG1281" s="124"/>
      <c r="AH1281" s="123"/>
      <c r="AI1281" s="123"/>
      <c r="AJ1281" s="123"/>
      <c r="AK1281" s="123"/>
      <c r="AL1281" s="123"/>
      <c r="AM1281" s="123"/>
      <c r="AN1281" s="123"/>
      <c r="AO1281" s="125"/>
      <c r="AP1281" s="126"/>
      <c r="AQ1281" s="125"/>
      <c r="AR1281" s="127"/>
      <c r="AS1281" s="83"/>
      <c r="AT1281" s="83"/>
      <c r="AU1281" s="83"/>
      <c r="AV1281" s="130"/>
    </row>
    <row r="1282" spans="28:48" ht="14">
      <c r="AB1282" s="123"/>
      <c r="AC1282" s="124"/>
      <c r="AD1282" s="123"/>
      <c r="AE1282" s="124"/>
      <c r="AF1282" s="124"/>
      <c r="AG1282" s="124"/>
      <c r="AH1282" s="123"/>
      <c r="AI1282" s="123"/>
      <c r="AJ1282" s="123"/>
      <c r="AK1282" s="123"/>
      <c r="AL1282" s="123"/>
      <c r="AM1282" s="123"/>
      <c r="AN1282" s="123"/>
      <c r="AO1282" s="125"/>
      <c r="AP1282" s="126"/>
      <c r="AQ1282" s="125"/>
      <c r="AR1282" s="127"/>
      <c r="AS1282" s="83"/>
      <c r="AT1282" s="83"/>
      <c r="AU1282" s="83"/>
      <c r="AV1282" s="130"/>
    </row>
    <row r="1283" spans="28:48" ht="14">
      <c r="AB1283" s="123"/>
      <c r="AC1283" s="124"/>
      <c r="AD1283" s="123"/>
      <c r="AE1283" s="124"/>
      <c r="AF1283" s="124"/>
      <c r="AG1283" s="124"/>
      <c r="AH1283" s="123"/>
      <c r="AI1283" s="123"/>
      <c r="AJ1283" s="123"/>
      <c r="AK1283" s="123"/>
      <c r="AL1283" s="123"/>
      <c r="AM1283" s="123"/>
      <c r="AN1283" s="123"/>
      <c r="AO1283" s="125"/>
      <c r="AP1283" s="126"/>
      <c r="AQ1283" s="125"/>
      <c r="AR1283" s="127"/>
      <c r="AS1283" s="83"/>
      <c r="AT1283" s="83"/>
      <c r="AU1283" s="83"/>
      <c r="AV1283" s="130"/>
    </row>
    <row r="1284" spans="28:48" ht="14">
      <c r="AB1284" s="123"/>
      <c r="AC1284" s="124"/>
      <c r="AD1284" s="123"/>
      <c r="AE1284" s="124"/>
      <c r="AF1284" s="124"/>
      <c r="AG1284" s="124"/>
      <c r="AH1284" s="123"/>
      <c r="AI1284" s="123"/>
      <c r="AJ1284" s="123"/>
      <c r="AK1284" s="123"/>
      <c r="AL1284" s="123"/>
      <c r="AM1284" s="123"/>
      <c r="AN1284" s="123"/>
      <c r="AO1284" s="125"/>
      <c r="AP1284" s="126"/>
      <c r="AQ1284" s="125"/>
      <c r="AR1284" s="127"/>
      <c r="AS1284" s="83"/>
      <c r="AT1284" s="83"/>
      <c r="AU1284" s="83"/>
      <c r="AV1284" s="130"/>
    </row>
    <row r="1285" spans="28:48" ht="14">
      <c r="AB1285" s="123"/>
      <c r="AC1285" s="124"/>
      <c r="AD1285" s="123"/>
      <c r="AE1285" s="124"/>
      <c r="AF1285" s="124"/>
      <c r="AG1285" s="124"/>
      <c r="AH1285" s="123"/>
      <c r="AI1285" s="123"/>
      <c r="AJ1285" s="123"/>
      <c r="AK1285" s="123"/>
      <c r="AL1285" s="123"/>
      <c r="AM1285" s="123"/>
      <c r="AN1285" s="123"/>
      <c r="AO1285" s="125"/>
      <c r="AP1285" s="126"/>
      <c r="AQ1285" s="125"/>
      <c r="AR1285" s="127"/>
      <c r="AS1285" s="83"/>
      <c r="AT1285" s="83"/>
      <c r="AU1285" s="83"/>
      <c r="AV1285" s="130"/>
    </row>
    <row r="1286" spans="28:48" ht="14">
      <c r="AB1286" s="123"/>
      <c r="AC1286" s="124"/>
      <c r="AD1286" s="123"/>
      <c r="AE1286" s="124"/>
      <c r="AF1286" s="124"/>
      <c r="AG1286" s="124"/>
      <c r="AH1286" s="123"/>
      <c r="AI1286" s="123"/>
      <c r="AJ1286" s="123"/>
      <c r="AK1286" s="123"/>
      <c r="AL1286" s="123"/>
      <c r="AM1286" s="123"/>
      <c r="AN1286" s="123"/>
      <c r="AO1286" s="125"/>
      <c r="AP1286" s="126"/>
      <c r="AQ1286" s="125"/>
      <c r="AR1286" s="127"/>
      <c r="AS1286" s="83"/>
      <c r="AT1286" s="83"/>
      <c r="AU1286" s="83"/>
      <c r="AV1286" s="130"/>
    </row>
    <row r="1287" spans="28:48" ht="14">
      <c r="AB1287" s="123"/>
      <c r="AC1287" s="124"/>
      <c r="AD1287" s="123"/>
      <c r="AE1287" s="124"/>
      <c r="AF1287" s="124"/>
      <c r="AG1287" s="124"/>
      <c r="AH1287" s="123"/>
      <c r="AI1287" s="123"/>
      <c r="AJ1287" s="123"/>
      <c r="AK1287" s="123"/>
      <c r="AL1287" s="123"/>
      <c r="AM1287" s="123"/>
      <c r="AN1287" s="123"/>
      <c r="AO1287" s="125"/>
      <c r="AP1287" s="126"/>
      <c r="AQ1287" s="125"/>
      <c r="AR1287" s="127"/>
      <c r="AS1287" s="83"/>
      <c r="AT1287" s="83"/>
      <c r="AU1287" s="83"/>
      <c r="AV1287" s="130"/>
    </row>
    <row r="1288" spans="28:48" ht="14">
      <c r="AB1288" s="123"/>
      <c r="AC1288" s="124"/>
      <c r="AD1288" s="123"/>
      <c r="AE1288" s="124"/>
      <c r="AF1288" s="124"/>
      <c r="AG1288" s="124"/>
      <c r="AH1288" s="123"/>
      <c r="AI1288" s="123"/>
      <c r="AJ1288" s="123"/>
      <c r="AK1288" s="123"/>
      <c r="AL1288" s="123"/>
      <c r="AM1288" s="123"/>
      <c r="AN1288" s="123"/>
      <c r="AO1288" s="125"/>
      <c r="AP1288" s="126"/>
      <c r="AQ1288" s="125"/>
      <c r="AR1288" s="127"/>
      <c r="AS1288" s="83"/>
      <c r="AT1288" s="83"/>
      <c r="AU1288" s="83"/>
      <c r="AV1288" s="130"/>
    </row>
    <row r="1289" spans="28:48" ht="14">
      <c r="AB1289" s="123"/>
      <c r="AC1289" s="124"/>
      <c r="AD1289" s="123"/>
      <c r="AE1289" s="124"/>
      <c r="AF1289" s="124"/>
      <c r="AG1289" s="124"/>
      <c r="AH1289" s="123"/>
      <c r="AI1289" s="123"/>
      <c r="AJ1289" s="123"/>
      <c r="AK1289" s="123"/>
      <c r="AL1289" s="123"/>
      <c r="AM1289" s="123"/>
      <c r="AN1289" s="123"/>
      <c r="AO1289" s="125"/>
      <c r="AP1289" s="126"/>
      <c r="AQ1289" s="125"/>
      <c r="AR1289" s="127"/>
      <c r="AS1289" s="83"/>
      <c r="AT1289" s="83"/>
      <c r="AU1289" s="83"/>
      <c r="AV1289" s="130"/>
    </row>
    <row r="1290" spans="28:48" ht="14">
      <c r="AB1290" s="123"/>
      <c r="AC1290" s="124"/>
      <c r="AD1290" s="123"/>
      <c r="AE1290" s="124"/>
      <c r="AF1290" s="124"/>
      <c r="AG1290" s="124"/>
      <c r="AH1290" s="123"/>
      <c r="AI1290" s="123"/>
      <c r="AJ1290" s="123"/>
      <c r="AK1290" s="123"/>
      <c r="AL1290" s="123"/>
      <c r="AM1290" s="123"/>
      <c r="AN1290" s="123"/>
      <c r="AO1290" s="125"/>
      <c r="AP1290" s="126"/>
      <c r="AQ1290" s="125"/>
      <c r="AR1290" s="127"/>
      <c r="AS1290" s="83"/>
      <c r="AT1290" s="83"/>
      <c r="AU1290" s="83"/>
      <c r="AV1290" s="130"/>
    </row>
    <row r="1291" spans="28:48" ht="14">
      <c r="AB1291" s="123"/>
      <c r="AC1291" s="124"/>
      <c r="AD1291" s="123"/>
      <c r="AE1291" s="124"/>
      <c r="AF1291" s="124"/>
      <c r="AG1291" s="124"/>
      <c r="AH1291" s="123"/>
      <c r="AI1291" s="123"/>
      <c r="AJ1291" s="123"/>
      <c r="AK1291" s="123"/>
      <c r="AL1291" s="123"/>
      <c r="AM1291" s="123"/>
      <c r="AN1291" s="123"/>
      <c r="AO1291" s="125"/>
      <c r="AP1291" s="126"/>
      <c r="AQ1291" s="125"/>
      <c r="AR1291" s="127"/>
      <c r="AS1291" s="83"/>
      <c r="AT1291" s="83"/>
      <c r="AU1291" s="83"/>
      <c r="AV1291" s="130"/>
    </row>
    <row r="1292" spans="28:48" ht="14">
      <c r="AB1292" s="123"/>
      <c r="AC1292" s="124"/>
      <c r="AD1292" s="123"/>
      <c r="AE1292" s="124"/>
      <c r="AF1292" s="124"/>
      <c r="AG1292" s="124"/>
      <c r="AH1292" s="123"/>
      <c r="AI1292" s="123"/>
      <c r="AJ1292" s="123"/>
      <c r="AK1292" s="123"/>
      <c r="AL1292" s="123"/>
      <c r="AM1292" s="123"/>
      <c r="AN1292" s="123"/>
      <c r="AO1292" s="125"/>
      <c r="AP1292" s="126"/>
      <c r="AQ1292" s="125"/>
      <c r="AR1292" s="127"/>
      <c r="AS1292" s="83"/>
      <c r="AT1292" s="83"/>
      <c r="AU1292" s="83"/>
      <c r="AV1292" s="130"/>
    </row>
    <row r="1293" spans="28:48" ht="14">
      <c r="AB1293" s="123"/>
      <c r="AC1293" s="124"/>
      <c r="AD1293" s="123"/>
      <c r="AE1293" s="124"/>
      <c r="AF1293" s="124"/>
      <c r="AG1293" s="124"/>
      <c r="AH1293" s="123"/>
      <c r="AI1293" s="123"/>
      <c r="AJ1293" s="123"/>
      <c r="AK1293" s="123"/>
      <c r="AL1293" s="123"/>
      <c r="AM1293" s="123"/>
      <c r="AN1293" s="123"/>
      <c r="AO1293" s="125"/>
      <c r="AP1293" s="126"/>
      <c r="AQ1293" s="125"/>
      <c r="AR1293" s="127"/>
      <c r="AS1293" s="83"/>
      <c r="AT1293" s="83"/>
      <c r="AU1293" s="83"/>
      <c r="AV1293" s="130"/>
    </row>
    <row r="1294" spans="28:48" ht="14">
      <c r="AB1294" s="123"/>
      <c r="AC1294" s="124"/>
      <c r="AD1294" s="123"/>
      <c r="AE1294" s="124"/>
      <c r="AF1294" s="124"/>
      <c r="AG1294" s="124"/>
      <c r="AH1294" s="123"/>
      <c r="AI1294" s="123"/>
      <c r="AJ1294" s="123"/>
      <c r="AK1294" s="123"/>
      <c r="AL1294" s="123"/>
      <c r="AM1294" s="123"/>
      <c r="AN1294" s="123"/>
      <c r="AO1294" s="125"/>
      <c r="AP1294" s="126"/>
      <c r="AQ1294" s="125"/>
      <c r="AR1294" s="127"/>
      <c r="AS1294" s="83"/>
      <c r="AT1294" s="83"/>
      <c r="AU1294" s="83"/>
      <c r="AV1294" s="130"/>
    </row>
    <row r="1295" spans="28:48" ht="14">
      <c r="AB1295" s="123"/>
      <c r="AC1295" s="124"/>
      <c r="AD1295" s="123"/>
      <c r="AE1295" s="124"/>
      <c r="AF1295" s="124"/>
      <c r="AG1295" s="124"/>
      <c r="AH1295" s="123"/>
      <c r="AI1295" s="123"/>
      <c r="AJ1295" s="123"/>
      <c r="AK1295" s="123"/>
      <c r="AL1295" s="123"/>
      <c r="AM1295" s="123"/>
      <c r="AN1295" s="123"/>
      <c r="AO1295" s="125"/>
      <c r="AP1295" s="126"/>
      <c r="AQ1295" s="125"/>
      <c r="AR1295" s="127"/>
      <c r="AS1295" s="83"/>
      <c r="AT1295" s="83"/>
      <c r="AU1295" s="83"/>
      <c r="AV1295" s="130"/>
    </row>
    <row r="1296" spans="28:48" ht="14">
      <c r="AB1296" s="123"/>
      <c r="AC1296" s="124"/>
      <c r="AD1296" s="123"/>
      <c r="AE1296" s="124"/>
      <c r="AF1296" s="124"/>
      <c r="AG1296" s="124"/>
      <c r="AH1296" s="123"/>
      <c r="AI1296" s="123"/>
      <c r="AJ1296" s="123"/>
      <c r="AK1296" s="123"/>
      <c r="AL1296" s="123"/>
      <c r="AM1296" s="123"/>
      <c r="AN1296" s="123"/>
      <c r="AO1296" s="125"/>
      <c r="AP1296" s="126"/>
      <c r="AQ1296" s="125"/>
      <c r="AR1296" s="127"/>
      <c r="AS1296" s="83"/>
      <c r="AT1296" s="83"/>
      <c r="AU1296" s="83"/>
      <c r="AV1296" s="130"/>
    </row>
    <row r="1297" spans="28:48" ht="14">
      <c r="AB1297" s="123"/>
      <c r="AC1297" s="124"/>
      <c r="AD1297" s="123"/>
      <c r="AE1297" s="124"/>
      <c r="AF1297" s="124"/>
      <c r="AG1297" s="124"/>
      <c r="AH1297" s="123"/>
      <c r="AI1297" s="123"/>
      <c r="AJ1297" s="123"/>
      <c r="AK1297" s="123"/>
      <c r="AL1297" s="123"/>
      <c r="AM1297" s="123"/>
      <c r="AN1297" s="123"/>
      <c r="AO1297" s="125"/>
      <c r="AP1297" s="126"/>
      <c r="AQ1297" s="125"/>
      <c r="AR1297" s="127"/>
      <c r="AS1297" s="83"/>
      <c r="AT1297" s="83"/>
      <c r="AU1297" s="83"/>
      <c r="AV1297" s="130"/>
    </row>
    <row r="1298" spans="28:48" ht="14">
      <c r="AB1298" s="123"/>
      <c r="AC1298" s="124"/>
      <c r="AD1298" s="123"/>
      <c r="AE1298" s="124"/>
      <c r="AF1298" s="124"/>
      <c r="AG1298" s="124"/>
      <c r="AH1298" s="123"/>
      <c r="AI1298" s="123"/>
      <c r="AJ1298" s="123"/>
      <c r="AK1298" s="123"/>
      <c r="AL1298" s="123"/>
      <c r="AM1298" s="123"/>
      <c r="AN1298" s="123"/>
      <c r="AO1298" s="125"/>
      <c r="AP1298" s="126"/>
      <c r="AQ1298" s="125"/>
      <c r="AR1298" s="127"/>
      <c r="AS1298" s="83"/>
      <c r="AT1298" s="83"/>
      <c r="AU1298" s="83"/>
      <c r="AV1298" s="130"/>
    </row>
    <row r="1299" spans="28:48" ht="14">
      <c r="AB1299" s="123"/>
      <c r="AC1299" s="124"/>
      <c r="AD1299" s="123"/>
      <c r="AE1299" s="124"/>
      <c r="AF1299" s="124"/>
      <c r="AG1299" s="124"/>
      <c r="AH1299" s="123"/>
      <c r="AI1299" s="123"/>
      <c r="AJ1299" s="123"/>
      <c r="AK1299" s="123"/>
      <c r="AL1299" s="123"/>
      <c r="AM1299" s="123"/>
      <c r="AN1299" s="123"/>
      <c r="AO1299" s="125"/>
      <c r="AP1299" s="126"/>
      <c r="AQ1299" s="125"/>
      <c r="AR1299" s="127"/>
      <c r="AS1299" s="83"/>
      <c r="AT1299" s="83"/>
      <c r="AU1299" s="83"/>
      <c r="AV1299" s="130"/>
    </row>
    <row r="1300" spans="28:48" ht="14">
      <c r="AB1300" s="123"/>
      <c r="AC1300" s="124"/>
      <c r="AD1300" s="123"/>
      <c r="AE1300" s="124"/>
      <c r="AF1300" s="124"/>
      <c r="AG1300" s="124"/>
      <c r="AH1300" s="123"/>
      <c r="AI1300" s="123"/>
      <c r="AJ1300" s="123"/>
      <c r="AK1300" s="123"/>
      <c r="AL1300" s="123"/>
      <c r="AM1300" s="123"/>
      <c r="AN1300" s="123"/>
      <c r="AO1300" s="125"/>
      <c r="AP1300" s="126"/>
      <c r="AQ1300" s="125"/>
      <c r="AR1300" s="127"/>
      <c r="AS1300" s="83"/>
      <c r="AT1300" s="83"/>
      <c r="AU1300" s="83"/>
      <c r="AV1300" s="130"/>
    </row>
    <row r="1301" spans="28:48" ht="14">
      <c r="AB1301" s="123"/>
      <c r="AC1301" s="124"/>
      <c r="AD1301" s="123"/>
      <c r="AE1301" s="124"/>
      <c r="AF1301" s="124"/>
      <c r="AG1301" s="124"/>
      <c r="AH1301" s="123"/>
      <c r="AI1301" s="123"/>
      <c r="AJ1301" s="123"/>
      <c r="AK1301" s="123"/>
      <c r="AL1301" s="123"/>
      <c r="AM1301" s="123"/>
      <c r="AN1301" s="123"/>
      <c r="AO1301" s="125"/>
      <c r="AP1301" s="126"/>
      <c r="AQ1301" s="125"/>
      <c r="AR1301" s="127"/>
      <c r="AS1301" s="83"/>
      <c r="AT1301" s="83"/>
      <c r="AU1301" s="83"/>
      <c r="AV1301" s="130"/>
    </row>
    <row r="1302" spans="28:48" ht="14">
      <c r="AB1302" s="123"/>
      <c r="AC1302" s="124"/>
      <c r="AD1302" s="123"/>
      <c r="AE1302" s="124"/>
      <c r="AF1302" s="124"/>
      <c r="AG1302" s="124"/>
      <c r="AH1302" s="123"/>
      <c r="AI1302" s="123"/>
      <c r="AJ1302" s="123"/>
      <c r="AK1302" s="123"/>
      <c r="AL1302" s="123"/>
      <c r="AM1302" s="123"/>
      <c r="AN1302" s="123"/>
      <c r="AO1302" s="125"/>
      <c r="AP1302" s="126"/>
      <c r="AQ1302" s="125"/>
      <c r="AR1302" s="127"/>
      <c r="AS1302" s="83"/>
      <c r="AT1302" s="83"/>
      <c r="AU1302" s="83"/>
      <c r="AV1302" s="130"/>
    </row>
    <row r="1303" spans="28:48" ht="14">
      <c r="AB1303" s="123"/>
      <c r="AC1303" s="124"/>
      <c r="AD1303" s="123"/>
      <c r="AE1303" s="124"/>
      <c r="AF1303" s="124"/>
      <c r="AG1303" s="124"/>
      <c r="AH1303" s="123"/>
      <c r="AI1303" s="123"/>
      <c r="AJ1303" s="123"/>
      <c r="AK1303" s="123"/>
      <c r="AL1303" s="123"/>
      <c r="AM1303" s="123"/>
      <c r="AN1303" s="123"/>
      <c r="AO1303" s="125"/>
      <c r="AP1303" s="126"/>
      <c r="AQ1303" s="125"/>
      <c r="AR1303" s="127"/>
      <c r="AS1303" s="83"/>
      <c r="AT1303" s="83"/>
      <c r="AU1303" s="83"/>
      <c r="AV1303" s="130"/>
    </row>
    <row r="1304" spans="28:48" ht="14">
      <c r="AB1304" s="123"/>
      <c r="AC1304" s="124"/>
      <c r="AD1304" s="123"/>
      <c r="AE1304" s="124"/>
      <c r="AF1304" s="124"/>
      <c r="AG1304" s="124"/>
      <c r="AH1304" s="123"/>
      <c r="AI1304" s="123"/>
      <c r="AJ1304" s="123"/>
      <c r="AK1304" s="123"/>
      <c r="AL1304" s="123"/>
      <c r="AM1304" s="123"/>
      <c r="AN1304" s="123"/>
      <c r="AO1304" s="125"/>
      <c r="AP1304" s="126"/>
      <c r="AQ1304" s="125"/>
      <c r="AR1304" s="127"/>
      <c r="AS1304" s="83"/>
      <c r="AT1304" s="83"/>
      <c r="AU1304" s="83"/>
      <c r="AV1304" s="130"/>
    </row>
    <row r="1305" spans="28:48" ht="14">
      <c r="AB1305" s="123"/>
      <c r="AC1305" s="124"/>
      <c r="AD1305" s="123"/>
      <c r="AE1305" s="124"/>
      <c r="AF1305" s="124"/>
      <c r="AG1305" s="124"/>
      <c r="AH1305" s="123"/>
      <c r="AI1305" s="123"/>
      <c r="AJ1305" s="123"/>
      <c r="AK1305" s="123"/>
      <c r="AL1305" s="123"/>
      <c r="AM1305" s="123"/>
      <c r="AN1305" s="123"/>
      <c r="AO1305" s="125"/>
      <c r="AP1305" s="126"/>
      <c r="AQ1305" s="125"/>
      <c r="AR1305" s="127"/>
      <c r="AS1305" s="83"/>
      <c r="AT1305" s="83"/>
      <c r="AU1305" s="83"/>
      <c r="AV1305" s="130"/>
    </row>
    <row r="1306" spans="28:48" ht="14">
      <c r="AB1306" s="123"/>
      <c r="AC1306" s="124"/>
      <c r="AD1306" s="123"/>
      <c r="AE1306" s="124"/>
      <c r="AF1306" s="124"/>
      <c r="AG1306" s="124"/>
      <c r="AH1306" s="123"/>
      <c r="AI1306" s="123"/>
      <c r="AJ1306" s="123"/>
      <c r="AK1306" s="123"/>
      <c r="AL1306" s="123"/>
      <c r="AM1306" s="123"/>
      <c r="AN1306" s="123"/>
      <c r="AO1306" s="125"/>
      <c r="AP1306" s="126"/>
      <c r="AQ1306" s="125"/>
      <c r="AR1306" s="127"/>
      <c r="AS1306" s="83"/>
      <c r="AT1306" s="83"/>
      <c r="AU1306" s="83"/>
      <c r="AV1306" s="130"/>
    </row>
    <row r="1307" spans="28:48" ht="14">
      <c r="AB1307" s="123"/>
      <c r="AC1307" s="124"/>
      <c r="AD1307" s="123"/>
      <c r="AE1307" s="124"/>
      <c r="AF1307" s="124"/>
      <c r="AG1307" s="124"/>
      <c r="AH1307" s="123"/>
      <c r="AI1307" s="123"/>
      <c r="AJ1307" s="123"/>
      <c r="AK1307" s="123"/>
      <c r="AL1307" s="123"/>
      <c r="AM1307" s="123"/>
      <c r="AN1307" s="123"/>
      <c r="AO1307" s="125"/>
      <c r="AP1307" s="126"/>
      <c r="AQ1307" s="125"/>
      <c r="AR1307" s="127"/>
      <c r="AS1307" s="83"/>
      <c r="AT1307" s="83"/>
      <c r="AU1307" s="83"/>
      <c r="AV1307" s="130"/>
    </row>
    <row r="1308" spans="28:48" ht="14">
      <c r="AB1308" s="123"/>
      <c r="AC1308" s="124"/>
      <c r="AD1308" s="123"/>
      <c r="AE1308" s="124"/>
      <c r="AF1308" s="124"/>
      <c r="AG1308" s="124"/>
      <c r="AH1308" s="123"/>
      <c r="AI1308" s="123"/>
      <c r="AJ1308" s="123"/>
      <c r="AK1308" s="123"/>
      <c r="AL1308" s="123"/>
      <c r="AM1308" s="123"/>
      <c r="AN1308" s="123"/>
      <c r="AO1308" s="125"/>
      <c r="AP1308" s="126"/>
      <c r="AQ1308" s="125"/>
      <c r="AR1308" s="127"/>
      <c r="AS1308" s="83"/>
      <c r="AT1308" s="83"/>
      <c r="AU1308" s="83"/>
      <c r="AV1308" s="130"/>
    </row>
    <row r="1309" spans="28:48" ht="14">
      <c r="AB1309" s="123"/>
      <c r="AC1309" s="124"/>
      <c r="AD1309" s="123"/>
      <c r="AE1309" s="124"/>
      <c r="AF1309" s="124"/>
      <c r="AG1309" s="124"/>
      <c r="AH1309" s="123"/>
      <c r="AI1309" s="123"/>
      <c r="AJ1309" s="123"/>
      <c r="AK1309" s="123"/>
      <c r="AL1309" s="123"/>
      <c r="AM1309" s="123"/>
      <c r="AN1309" s="123"/>
      <c r="AO1309" s="125"/>
      <c r="AP1309" s="126"/>
      <c r="AQ1309" s="125"/>
      <c r="AR1309" s="127"/>
      <c r="AS1309" s="83"/>
      <c r="AT1309" s="83"/>
      <c r="AU1309" s="83"/>
      <c r="AV1309" s="130"/>
    </row>
    <row r="1310" spans="28:48" ht="14">
      <c r="AB1310" s="123"/>
      <c r="AC1310" s="124"/>
      <c r="AD1310" s="123"/>
      <c r="AE1310" s="124"/>
      <c r="AF1310" s="124"/>
      <c r="AG1310" s="124"/>
      <c r="AH1310" s="123"/>
      <c r="AI1310" s="123"/>
      <c r="AJ1310" s="123"/>
      <c r="AK1310" s="123"/>
      <c r="AL1310" s="123"/>
      <c r="AM1310" s="123"/>
      <c r="AN1310" s="123"/>
      <c r="AO1310" s="125"/>
      <c r="AP1310" s="126"/>
      <c r="AQ1310" s="125"/>
      <c r="AR1310" s="127"/>
      <c r="AS1310" s="83"/>
      <c r="AT1310" s="83"/>
      <c r="AU1310" s="83"/>
      <c r="AV1310" s="130"/>
    </row>
    <row r="1311" spans="28:48" ht="14">
      <c r="AB1311" s="123"/>
      <c r="AC1311" s="124"/>
      <c r="AD1311" s="123"/>
      <c r="AE1311" s="124"/>
      <c r="AF1311" s="124"/>
      <c r="AG1311" s="124"/>
      <c r="AH1311" s="123"/>
      <c r="AI1311" s="123"/>
      <c r="AJ1311" s="123"/>
      <c r="AK1311" s="123"/>
      <c r="AL1311" s="123"/>
      <c r="AM1311" s="123"/>
      <c r="AN1311" s="123"/>
      <c r="AO1311" s="125"/>
      <c r="AP1311" s="126"/>
      <c r="AQ1311" s="125"/>
      <c r="AR1311" s="127"/>
      <c r="AS1311" s="83"/>
      <c r="AT1311" s="83"/>
      <c r="AU1311" s="83"/>
      <c r="AV1311" s="130"/>
    </row>
    <row r="1312" spans="28:48" ht="14">
      <c r="AB1312" s="123"/>
      <c r="AC1312" s="124"/>
      <c r="AD1312" s="123"/>
      <c r="AE1312" s="124"/>
      <c r="AF1312" s="124"/>
      <c r="AG1312" s="124"/>
      <c r="AH1312" s="123"/>
      <c r="AI1312" s="123"/>
      <c r="AJ1312" s="123"/>
      <c r="AK1312" s="123"/>
      <c r="AL1312" s="123"/>
      <c r="AM1312" s="123"/>
      <c r="AN1312" s="123"/>
      <c r="AO1312" s="125"/>
      <c r="AP1312" s="126"/>
      <c r="AQ1312" s="125"/>
      <c r="AR1312" s="127"/>
      <c r="AS1312" s="83"/>
      <c r="AT1312" s="83"/>
      <c r="AU1312" s="83"/>
      <c r="AV1312" s="130"/>
    </row>
    <row r="1313" spans="28:48" ht="14">
      <c r="AB1313" s="123"/>
      <c r="AC1313" s="124"/>
      <c r="AD1313" s="123"/>
      <c r="AE1313" s="124"/>
      <c r="AF1313" s="124"/>
      <c r="AG1313" s="124"/>
      <c r="AH1313" s="123"/>
      <c r="AI1313" s="123"/>
      <c r="AJ1313" s="123"/>
      <c r="AK1313" s="123"/>
      <c r="AL1313" s="123"/>
      <c r="AM1313" s="123"/>
      <c r="AN1313" s="123"/>
      <c r="AO1313" s="125"/>
      <c r="AP1313" s="126"/>
      <c r="AQ1313" s="125"/>
      <c r="AR1313" s="127"/>
      <c r="AS1313" s="83"/>
      <c r="AT1313" s="83"/>
      <c r="AU1313" s="83"/>
      <c r="AV1313" s="130"/>
    </row>
    <row r="1314" spans="28:48" ht="14">
      <c r="AB1314" s="123"/>
      <c r="AC1314" s="124"/>
      <c r="AD1314" s="123"/>
      <c r="AE1314" s="124"/>
      <c r="AF1314" s="124"/>
      <c r="AG1314" s="124"/>
      <c r="AH1314" s="123"/>
      <c r="AI1314" s="123"/>
      <c r="AJ1314" s="123"/>
      <c r="AK1314" s="123"/>
      <c r="AL1314" s="123"/>
      <c r="AM1314" s="123"/>
      <c r="AN1314" s="123"/>
      <c r="AO1314" s="125"/>
      <c r="AP1314" s="126"/>
      <c r="AQ1314" s="125"/>
      <c r="AR1314" s="127"/>
      <c r="AS1314" s="83"/>
      <c r="AT1314" s="83"/>
      <c r="AU1314" s="83"/>
      <c r="AV1314" s="130"/>
    </row>
    <row r="1315" spans="28:48" ht="14">
      <c r="AB1315" s="123"/>
      <c r="AC1315" s="124"/>
      <c r="AD1315" s="123"/>
      <c r="AE1315" s="124"/>
      <c r="AF1315" s="124"/>
      <c r="AG1315" s="124"/>
      <c r="AH1315" s="123"/>
      <c r="AI1315" s="123"/>
      <c r="AJ1315" s="123"/>
      <c r="AK1315" s="123"/>
      <c r="AL1315" s="123"/>
      <c r="AM1315" s="123"/>
      <c r="AN1315" s="123"/>
      <c r="AO1315" s="125"/>
      <c r="AP1315" s="126"/>
      <c r="AQ1315" s="125"/>
      <c r="AR1315" s="127"/>
      <c r="AS1315" s="83"/>
      <c r="AT1315" s="83"/>
      <c r="AU1315" s="83"/>
      <c r="AV1315" s="130"/>
    </row>
    <row r="1316" spans="28:48" ht="14">
      <c r="AB1316" s="123"/>
      <c r="AC1316" s="124"/>
      <c r="AD1316" s="123"/>
      <c r="AE1316" s="124"/>
      <c r="AF1316" s="124"/>
      <c r="AG1316" s="124"/>
      <c r="AH1316" s="123"/>
      <c r="AI1316" s="123"/>
      <c r="AJ1316" s="123"/>
      <c r="AK1316" s="123"/>
      <c r="AL1316" s="123"/>
      <c r="AM1316" s="123"/>
      <c r="AN1316" s="123"/>
      <c r="AO1316" s="125"/>
      <c r="AP1316" s="126"/>
      <c r="AQ1316" s="125"/>
      <c r="AR1316" s="127"/>
      <c r="AS1316" s="83"/>
      <c r="AT1316" s="83"/>
      <c r="AU1316" s="83"/>
      <c r="AV1316" s="130"/>
    </row>
    <row r="1317" spans="28:48" ht="14">
      <c r="AB1317" s="123"/>
      <c r="AC1317" s="124"/>
      <c r="AD1317" s="123"/>
      <c r="AE1317" s="124"/>
      <c r="AF1317" s="124"/>
      <c r="AG1317" s="124"/>
      <c r="AH1317" s="123"/>
      <c r="AI1317" s="123"/>
      <c r="AJ1317" s="123"/>
      <c r="AK1317" s="123"/>
      <c r="AL1317" s="123"/>
      <c r="AM1317" s="123"/>
      <c r="AN1317" s="123"/>
      <c r="AO1317" s="125"/>
      <c r="AP1317" s="126"/>
      <c r="AQ1317" s="125"/>
      <c r="AR1317" s="127"/>
      <c r="AS1317" s="83"/>
      <c r="AT1317" s="83"/>
      <c r="AU1317" s="83"/>
      <c r="AV1317" s="130"/>
    </row>
    <row r="1318" spans="28:48" ht="14">
      <c r="AB1318" s="123"/>
      <c r="AC1318" s="124"/>
      <c r="AD1318" s="123"/>
      <c r="AE1318" s="124"/>
      <c r="AF1318" s="124"/>
      <c r="AG1318" s="124"/>
      <c r="AH1318" s="123"/>
      <c r="AI1318" s="123"/>
      <c r="AJ1318" s="123"/>
      <c r="AK1318" s="123"/>
      <c r="AL1318" s="123"/>
      <c r="AM1318" s="123"/>
      <c r="AN1318" s="123"/>
      <c r="AO1318" s="125"/>
      <c r="AP1318" s="126"/>
      <c r="AQ1318" s="125"/>
      <c r="AR1318" s="127"/>
      <c r="AS1318" s="83"/>
      <c r="AT1318" s="83"/>
      <c r="AU1318" s="83"/>
      <c r="AV1318" s="130"/>
    </row>
    <row r="1319" spans="28:48" ht="14">
      <c r="AB1319" s="123"/>
      <c r="AC1319" s="124"/>
      <c r="AD1319" s="123"/>
      <c r="AE1319" s="124"/>
      <c r="AF1319" s="124"/>
      <c r="AG1319" s="124"/>
      <c r="AH1319" s="123"/>
      <c r="AI1319" s="123"/>
      <c r="AJ1319" s="123"/>
      <c r="AK1319" s="123"/>
      <c r="AL1319" s="123"/>
      <c r="AM1319" s="123"/>
      <c r="AN1319" s="123"/>
      <c r="AO1319" s="125"/>
      <c r="AP1319" s="126"/>
      <c r="AQ1319" s="125"/>
      <c r="AR1319" s="127"/>
      <c r="AS1319" s="83"/>
      <c r="AT1319" s="83"/>
      <c r="AU1319" s="83"/>
      <c r="AV1319" s="130"/>
    </row>
    <row r="1320" spans="28:48" ht="14">
      <c r="AB1320" s="123"/>
      <c r="AC1320" s="124"/>
      <c r="AD1320" s="123"/>
      <c r="AE1320" s="124"/>
      <c r="AF1320" s="124"/>
      <c r="AG1320" s="124"/>
      <c r="AH1320" s="123"/>
      <c r="AI1320" s="123"/>
      <c r="AJ1320" s="123"/>
      <c r="AK1320" s="123"/>
      <c r="AL1320" s="123"/>
      <c r="AM1320" s="123"/>
      <c r="AN1320" s="123"/>
      <c r="AO1320" s="125"/>
      <c r="AP1320" s="126"/>
      <c r="AQ1320" s="125"/>
      <c r="AR1320" s="127"/>
      <c r="AS1320" s="83"/>
      <c r="AT1320" s="83"/>
      <c r="AU1320" s="83"/>
      <c r="AV1320" s="130"/>
    </row>
    <row r="1321" spans="28:48" ht="14">
      <c r="AB1321" s="123"/>
      <c r="AC1321" s="124"/>
      <c r="AD1321" s="123"/>
      <c r="AE1321" s="124"/>
      <c r="AF1321" s="124"/>
      <c r="AG1321" s="124"/>
      <c r="AH1321" s="123"/>
      <c r="AI1321" s="123"/>
      <c r="AJ1321" s="123"/>
      <c r="AK1321" s="123"/>
      <c r="AL1321" s="123"/>
      <c r="AM1321" s="123"/>
      <c r="AN1321" s="123"/>
      <c r="AO1321" s="125"/>
      <c r="AP1321" s="126"/>
      <c r="AQ1321" s="125"/>
      <c r="AR1321" s="127"/>
      <c r="AS1321" s="83"/>
      <c r="AT1321" s="83"/>
      <c r="AU1321" s="83"/>
      <c r="AV1321" s="130"/>
    </row>
    <row r="1322" spans="28:48" ht="14">
      <c r="AB1322" s="123"/>
      <c r="AC1322" s="124"/>
      <c r="AD1322" s="123"/>
      <c r="AE1322" s="124"/>
      <c r="AF1322" s="124"/>
      <c r="AG1322" s="124"/>
      <c r="AH1322" s="123"/>
      <c r="AI1322" s="123"/>
      <c r="AJ1322" s="123"/>
      <c r="AK1322" s="123"/>
      <c r="AL1322" s="123"/>
      <c r="AM1322" s="123"/>
      <c r="AN1322" s="123"/>
      <c r="AO1322" s="125"/>
      <c r="AP1322" s="126"/>
      <c r="AQ1322" s="125"/>
      <c r="AR1322" s="127"/>
      <c r="AS1322" s="83"/>
      <c r="AT1322" s="83"/>
      <c r="AU1322" s="83"/>
      <c r="AV1322" s="130"/>
    </row>
    <row r="1323" spans="28:48" ht="14">
      <c r="AB1323" s="123"/>
      <c r="AC1323" s="124"/>
      <c r="AD1323" s="123"/>
      <c r="AE1323" s="124"/>
      <c r="AF1323" s="124"/>
      <c r="AG1323" s="124"/>
      <c r="AH1323" s="123"/>
      <c r="AI1323" s="123"/>
      <c r="AJ1323" s="123"/>
      <c r="AK1323" s="123"/>
      <c r="AL1323" s="123"/>
      <c r="AM1323" s="123"/>
      <c r="AN1323" s="123"/>
      <c r="AO1323" s="125"/>
      <c r="AP1323" s="126"/>
      <c r="AQ1323" s="125"/>
      <c r="AR1323" s="127"/>
      <c r="AS1323" s="83"/>
      <c r="AT1323" s="83"/>
      <c r="AU1323" s="83"/>
      <c r="AV1323" s="130"/>
    </row>
    <row r="1324" spans="28:48" ht="14">
      <c r="AB1324" s="123"/>
      <c r="AC1324" s="124"/>
      <c r="AD1324" s="123"/>
      <c r="AE1324" s="124"/>
      <c r="AF1324" s="124"/>
      <c r="AG1324" s="124"/>
      <c r="AH1324" s="123"/>
      <c r="AI1324" s="123"/>
      <c r="AJ1324" s="123"/>
      <c r="AK1324" s="123"/>
      <c r="AL1324" s="123"/>
      <c r="AM1324" s="123"/>
      <c r="AN1324" s="123"/>
      <c r="AO1324" s="125"/>
      <c r="AP1324" s="126"/>
      <c r="AQ1324" s="125"/>
      <c r="AR1324" s="127"/>
      <c r="AS1324" s="83"/>
      <c r="AT1324" s="83"/>
      <c r="AU1324" s="83"/>
      <c r="AV1324" s="130"/>
    </row>
    <row r="1325" spans="28:48" ht="14">
      <c r="AB1325" s="123"/>
      <c r="AC1325" s="124"/>
      <c r="AD1325" s="123"/>
      <c r="AE1325" s="124"/>
      <c r="AF1325" s="124"/>
      <c r="AG1325" s="124"/>
      <c r="AH1325" s="123"/>
      <c r="AI1325" s="123"/>
      <c r="AJ1325" s="123"/>
      <c r="AK1325" s="123"/>
      <c r="AL1325" s="123"/>
      <c r="AM1325" s="123"/>
      <c r="AN1325" s="123"/>
      <c r="AO1325" s="125"/>
      <c r="AP1325" s="126"/>
      <c r="AQ1325" s="125"/>
      <c r="AR1325" s="127"/>
      <c r="AS1325" s="83"/>
      <c r="AT1325" s="83"/>
      <c r="AU1325" s="83"/>
      <c r="AV1325" s="130"/>
    </row>
    <row r="1326" spans="28:48" ht="14">
      <c r="AB1326" s="123"/>
      <c r="AC1326" s="124"/>
      <c r="AD1326" s="123"/>
      <c r="AE1326" s="124"/>
      <c r="AF1326" s="124"/>
      <c r="AG1326" s="124"/>
      <c r="AH1326" s="123"/>
      <c r="AI1326" s="123"/>
      <c r="AJ1326" s="123"/>
      <c r="AK1326" s="123"/>
      <c r="AL1326" s="123"/>
      <c r="AM1326" s="123"/>
      <c r="AN1326" s="123"/>
      <c r="AO1326" s="125"/>
      <c r="AP1326" s="126"/>
      <c r="AQ1326" s="125"/>
      <c r="AR1326" s="127"/>
      <c r="AS1326" s="83"/>
      <c r="AT1326" s="83"/>
      <c r="AU1326" s="83"/>
      <c r="AV1326" s="130"/>
    </row>
    <row r="1327" spans="28:48" ht="14">
      <c r="AB1327" s="123"/>
      <c r="AC1327" s="124"/>
      <c r="AD1327" s="123"/>
      <c r="AE1327" s="124"/>
      <c r="AF1327" s="124"/>
      <c r="AG1327" s="124"/>
      <c r="AH1327" s="123"/>
      <c r="AI1327" s="123"/>
      <c r="AJ1327" s="123"/>
      <c r="AK1327" s="123"/>
      <c r="AL1327" s="123"/>
      <c r="AM1327" s="123"/>
      <c r="AN1327" s="123"/>
      <c r="AO1327" s="125"/>
      <c r="AP1327" s="126"/>
      <c r="AQ1327" s="125"/>
      <c r="AR1327" s="127"/>
      <c r="AS1327" s="83"/>
      <c r="AT1327" s="83"/>
      <c r="AU1327" s="83"/>
      <c r="AV1327" s="130"/>
    </row>
    <row r="1328" spans="28:48" ht="14">
      <c r="AB1328" s="123"/>
      <c r="AC1328" s="124"/>
      <c r="AD1328" s="123"/>
      <c r="AE1328" s="124"/>
      <c r="AF1328" s="124"/>
      <c r="AG1328" s="124"/>
      <c r="AH1328" s="123"/>
      <c r="AI1328" s="123"/>
      <c r="AJ1328" s="123"/>
      <c r="AK1328" s="123"/>
      <c r="AL1328" s="123"/>
      <c r="AM1328" s="123"/>
      <c r="AN1328" s="123"/>
      <c r="AO1328" s="125"/>
      <c r="AP1328" s="126"/>
      <c r="AQ1328" s="125"/>
      <c r="AR1328" s="127"/>
      <c r="AS1328" s="83"/>
      <c r="AT1328" s="83"/>
      <c r="AU1328" s="83"/>
      <c r="AV1328" s="130"/>
    </row>
    <row r="1329" spans="28:48" ht="14">
      <c r="AB1329" s="123"/>
      <c r="AC1329" s="124"/>
      <c r="AD1329" s="123"/>
      <c r="AE1329" s="124"/>
      <c r="AF1329" s="124"/>
      <c r="AG1329" s="124"/>
      <c r="AH1329" s="123"/>
      <c r="AI1329" s="123"/>
      <c r="AJ1329" s="123"/>
      <c r="AK1329" s="123"/>
      <c r="AL1329" s="123"/>
      <c r="AM1329" s="123"/>
      <c r="AN1329" s="123"/>
      <c r="AO1329" s="125"/>
      <c r="AP1329" s="126"/>
      <c r="AQ1329" s="125"/>
      <c r="AR1329" s="127"/>
      <c r="AS1329" s="83"/>
      <c r="AT1329" s="83"/>
      <c r="AU1329" s="83"/>
      <c r="AV1329" s="130"/>
    </row>
    <row r="1330" spans="28:48" ht="14">
      <c r="AB1330" s="123"/>
      <c r="AC1330" s="124"/>
      <c r="AD1330" s="123"/>
      <c r="AE1330" s="124"/>
      <c r="AF1330" s="124"/>
      <c r="AG1330" s="124"/>
      <c r="AH1330" s="123"/>
      <c r="AI1330" s="123"/>
      <c r="AJ1330" s="123"/>
      <c r="AK1330" s="123"/>
      <c r="AL1330" s="123"/>
      <c r="AM1330" s="123"/>
      <c r="AN1330" s="123"/>
      <c r="AO1330" s="125"/>
      <c r="AP1330" s="126"/>
      <c r="AQ1330" s="125"/>
      <c r="AR1330" s="127"/>
      <c r="AS1330" s="83"/>
      <c r="AT1330" s="83"/>
      <c r="AU1330" s="83"/>
      <c r="AV1330" s="130"/>
    </row>
    <row r="1331" spans="28:48" ht="14">
      <c r="AB1331" s="123"/>
      <c r="AC1331" s="124"/>
      <c r="AD1331" s="123"/>
      <c r="AE1331" s="124"/>
      <c r="AF1331" s="124"/>
      <c r="AG1331" s="124"/>
      <c r="AH1331" s="123"/>
      <c r="AI1331" s="123"/>
      <c r="AJ1331" s="123"/>
      <c r="AK1331" s="123"/>
      <c r="AL1331" s="123"/>
      <c r="AM1331" s="123"/>
      <c r="AN1331" s="123"/>
      <c r="AO1331" s="125"/>
      <c r="AP1331" s="126"/>
      <c r="AQ1331" s="125"/>
      <c r="AR1331" s="127"/>
      <c r="AS1331" s="83"/>
      <c r="AT1331" s="83"/>
      <c r="AU1331" s="83"/>
      <c r="AV1331" s="130"/>
    </row>
    <row r="1332" spans="28:48" ht="14">
      <c r="AB1332" s="123"/>
      <c r="AC1332" s="124"/>
      <c r="AD1332" s="123"/>
      <c r="AE1332" s="124"/>
      <c r="AF1332" s="124"/>
      <c r="AG1332" s="124"/>
      <c r="AH1332" s="123"/>
      <c r="AI1332" s="123"/>
      <c r="AJ1332" s="123"/>
      <c r="AK1332" s="123"/>
      <c r="AL1332" s="123"/>
      <c r="AM1332" s="123"/>
      <c r="AN1332" s="123"/>
      <c r="AO1332" s="125"/>
      <c r="AP1332" s="126"/>
      <c r="AQ1332" s="125"/>
      <c r="AR1332" s="127"/>
      <c r="AS1332" s="83"/>
      <c r="AT1332" s="83"/>
      <c r="AU1332" s="83"/>
      <c r="AV1332" s="130"/>
    </row>
    <row r="1333" spans="28:48" ht="14">
      <c r="AB1333" s="123"/>
      <c r="AC1333" s="124"/>
      <c r="AD1333" s="123"/>
      <c r="AE1333" s="124"/>
      <c r="AF1333" s="124"/>
      <c r="AG1333" s="124"/>
      <c r="AH1333" s="123"/>
      <c r="AI1333" s="123"/>
      <c r="AJ1333" s="123"/>
      <c r="AK1333" s="123"/>
      <c r="AL1333" s="123"/>
      <c r="AM1333" s="123"/>
      <c r="AN1333" s="123"/>
      <c r="AO1333" s="125"/>
      <c r="AP1333" s="126"/>
      <c r="AQ1333" s="125"/>
      <c r="AR1333" s="127"/>
      <c r="AS1333" s="83"/>
      <c r="AT1333" s="83"/>
      <c r="AU1333" s="83"/>
      <c r="AV1333" s="130"/>
    </row>
    <row r="1334" spans="28:48" ht="14">
      <c r="AB1334" s="123"/>
      <c r="AC1334" s="124"/>
      <c r="AD1334" s="123"/>
      <c r="AE1334" s="124"/>
      <c r="AF1334" s="124"/>
      <c r="AG1334" s="124"/>
      <c r="AH1334" s="123"/>
      <c r="AI1334" s="123"/>
      <c r="AJ1334" s="123"/>
      <c r="AK1334" s="123"/>
      <c r="AL1334" s="123"/>
      <c r="AM1334" s="123"/>
      <c r="AN1334" s="123"/>
      <c r="AO1334" s="125"/>
      <c r="AP1334" s="126"/>
      <c r="AQ1334" s="125"/>
      <c r="AR1334" s="127"/>
      <c r="AS1334" s="83"/>
      <c r="AT1334" s="83"/>
      <c r="AU1334" s="83"/>
      <c r="AV1334" s="130"/>
    </row>
    <row r="1335" spans="28:48" ht="14">
      <c r="AB1335" s="123"/>
      <c r="AC1335" s="124"/>
      <c r="AD1335" s="123"/>
      <c r="AE1335" s="124"/>
      <c r="AF1335" s="124"/>
      <c r="AG1335" s="124"/>
      <c r="AH1335" s="123"/>
      <c r="AI1335" s="123"/>
      <c r="AJ1335" s="123"/>
      <c r="AK1335" s="123"/>
      <c r="AL1335" s="123"/>
      <c r="AM1335" s="123"/>
      <c r="AN1335" s="123"/>
      <c r="AO1335" s="125"/>
      <c r="AP1335" s="126"/>
      <c r="AQ1335" s="125"/>
      <c r="AR1335" s="127"/>
      <c r="AS1335" s="83"/>
      <c r="AT1335" s="83"/>
      <c r="AU1335" s="83"/>
      <c r="AV1335" s="130"/>
    </row>
    <row r="1336" spans="28:48" ht="14">
      <c r="AB1336" s="123"/>
      <c r="AC1336" s="124"/>
      <c r="AD1336" s="123"/>
      <c r="AE1336" s="124"/>
      <c r="AF1336" s="124"/>
      <c r="AG1336" s="124"/>
      <c r="AH1336" s="123"/>
      <c r="AI1336" s="123"/>
      <c r="AJ1336" s="123"/>
      <c r="AK1336" s="123"/>
      <c r="AL1336" s="123"/>
      <c r="AM1336" s="123"/>
      <c r="AN1336" s="123"/>
      <c r="AO1336" s="125"/>
      <c r="AP1336" s="126"/>
      <c r="AQ1336" s="125"/>
      <c r="AR1336" s="127"/>
      <c r="AS1336" s="83"/>
      <c r="AT1336" s="83"/>
      <c r="AU1336" s="83"/>
      <c r="AV1336" s="130"/>
    </row>
    <row r="1337" spans="28:48" ht="14">
      <c r="AB1337" s="123"/>
      <c r="AC1337" s="124"/>
      <c r="AD1337" s="123"/>
      <c r="AE1337" s="124"/>
      <c r="AF1337" s="124"/>
      <c r="AG1337" s="124"/>
      <c r="AH1337" s="123"/>
      <c r="AI1337" s="123"/>
      <c r="AJ1337" s="123"/>
      <c r="AK1337" s="123"/>
      <c r="AL1337" s="123"/>
      <c r="AM1337" s="123"/>
      <c r="AN1337" s="123"/>
      <c r="AO1337" s="125"/>
      <c r="AP1337" s="126"/>
      <c r="AQ1337" s="125"/>
      <c r="AR1337" s="127"/>
      <c r="AS1337" s="83"/>
      <c r="AT1337" s="83"/>
      <c r="AU1337" s="83"/>
      <c r="AV1337" s="130"/>
    </row>
    <row r="1338" spans="28:48" ht="14">
      <c r="AB1338" s="123"/>
      <c r="AC1338" s="124"/>
      <c r="AD1338" s="123"/>
      <c r="AE1338" s="124"/>
      <c r="AF1338" s="124"/>
      <c r="AG1338" s="124"/>
      <c r="AH1338" s="123"/>
      <c r="AI1338" s="123"/>
      <c r="AJ1338" s="123"/>
      <c r="AK1338" s="123"/>
      <c r="AL1338" s="123"/>
      <c r="AM1338" s="123"/>
      <c r="AN1338" s="123"/>
      <c r="AO1338" s="125"/>
      <c r="AP1338" s="126"/>
      <c r="AQ1338" s="125"/>
      <c r="AR1338" s="127"/>
      <c r="AS1338" s="83"/>
      <c r="AT1338" s="83"/>
      <c r="AU1338" s="83"/>
      <c r="AV1338" s="130"/>
    </row>
    <row r="1339" spans="28:48" ht="14">
      <c r="AB1339" s="123"/>
      <c r="AC1339" s="124"/>
      <c r="AD1339" s="123"/>
      <c r="AE1339" s="124"/>
      <c r="AF1339" s="124"/>
      <c r="AG1339" s="124"/>
      <c r="AH1339" s="123"/>
      <c r="AI1339" s="123"/>
      <c r="AJ1339" s="123"/>
      <c r="AK1339" s="123"/>
      <c r="AL1339" s="123"/>
      <c r="AM1339" s="123"/>
      <c r="AN1339" s="123"/>
      <c r="AO1339" s="125"/>
      <c r="AP1339" s="126"/>
      <c r="AQ1339" s="125"/>
      <c r="AR1339" s="127"/>
      <c r="AS1339" s="83"/>
      <c r="AT1339" s="83"/>
      <c r="AU1339" s="83"/>
      <c r="AV1339" s="130"/>
    </row>
    <row r="1340" spans="28:48" ht="14">
      <c r="AB1340" s="123"/>
      <c r="AC1340" s="124"/>
      <c r="AD1340" s="123"/>
      <c r="AE1340" s="124"/>
      <c r="AF1340" s="124"/>
      <c r="AG1340" s="124"/>
      <c r="AH1340" s="123"/>
      <c r="AI1340" s="123"/>
      <c r="AJ1340" s="123"/>
      <c r="AK1340" s="123"/>
      <c r="AL1340" s="123"/>
      <c r="AM1340" s="123"/>
      <c r="AN1340" s="123"/>
      <c r="AO1340" s="125"/>
      <c r="AP1340" s="126"/>
      <c r="AQ1340" s="125"/>
      <c r="AR1340" s="127"/>
      <c r="AS1340" s="83"/>
      <c r="AT1340" s="83"/>
      <c r="AU1340" s="83"/>
      <c r="AV1340" s="130"/>
    </row>
    <row r="1341" spans="28:48" ht="14">
      <c r="AB1341" s="123"/>
      <c r="AC1341" s="124"/>
      <c r="AD1341" s="123"/>
      <c r="AE1341" s="124"/>
      <c r="AF1341" s="124"/>
      <c r="AG1341" s="124"/>
      <c r="AH1341" s="123"/>
      <c r="AI1341" s="123"/>
      <c r="AJ1341" s="123"/>
      <c r="AK1341" s="123"/>
      <c r="AL1341" s="123"/>
      <c r="AM1341" s="123"/>
      <c r="AN1341" s="123"/>
      <c r="AO1341" s="125"/>
      <c r="AP1341" s="126"/>
      <c r="AQ1341" s="125"/>
      <c r="AR1341" s="127"/>
      <c r="AS1341" s="83"/>
      <c r="AT1341" s="83"/>
      <c r="AU1341" s="83"/>
      <c r="AV1341" s="130"/>
    </row>
    <row r="1342" spans="28:48" ht="14">
      <c r="AB1342" s="123"/>
      <c r="AC1342" s="124"/>
      <c r="AD1342" s="123"/>
      <c r="AE1342" s="124"/>
      <c r="AF1342" s="124"/>
      <c r="AG1342" s="124"/>
      <c r="AH1342" s="123"/>
      <c r="AI1342" s="123"/>
      <c r="AJ1342" s="123"/>
      <c r="AK1342" s="123"/>
      <c r="AL1342" s="123"/>
      <c r="AM1342" s="123"/>
      <c r="AN1342" s="123"/>
      <c r="AO1342" s="125"/>
      <c r="AP1342" s="126"/>
      <c r="AQ1342" s="125"/>
      <c r="AR1342" s="127"/>
      <c r="AS1342" s="83"/>
      <c r="AT1342" s="83"/>
      <c r="AU1342" s="83"/>
      <c r="AV1342" s="130"/>
    </row>
    <row r="1343" spans="28:48" ht="14">
      <c r="AB1343" s="123"/>
      <c r="AC1343" s="124"/>
      <c r="AD1343" s="123"/>
      <c r="AE1343" s="124"/>
      <c r="AF1343" s="124"/>
      <c r="AG1343" s="124"/>
      <c r="AH1343" s="123"/>
      <c r="AI1343" s="123"/>
      <c r="AJ1343" s="123"/>
      <c r="AK1343" s="123"/>
      <c r="AL1343" s="123"/>
      <c r="AM1343" s="123"/>
      <c r="AN1343" s="123"/>
      <c r="AO1343" s="125"/>
      <c r="AP1343" s="126"/>
      <c r="AQ1343" s="125"/>
      <c r="AR1343" s="127"/>
      <c r="AS1343" s="83"/>
      <c r="AT1343" s="83"/>
      <c r="AU1343" s="83"/>
      <c r="AV1343" s="130"/>
    </row>
    <row r="1344" spans="28:48" ht="14">
      <c r="AB1344" s="123"/>
      <c r="AC1344" s="124"/>
      <c r="AD1344" s="123"/>
      <c r="AE1344" s="124"/>
      <c r="AF1344" s="124"/>
      <c r="AG1344" s="124"/>
      <c r="AH1344" s="123"/>
      <c r="AI1344" s="123"/>
      <c r="AJ1344" s="123"/>
      <c r="AK1344" s="123"/>
      <c r="AL1344" s="123"/>
      <c r="AM1344" s="123"/>
      <c r="AN1344" s="123"/>
      <c r="AO1344" s="125"/>
      <c r="AP1344" s="126"/>
      <c r="AQ1344" s="125"/>
      <c r="AR1344" s="127"/>
      <c r="AS1344" s="83"/>
      <c r="AT1344" s="83"/>
      <c r="AU1344" s="83"/>
      <c r="AV1344" s="130"/>
    </row>
    <row r="1345" spans="28:48" ht="14">
      <c r="AB1345" s="123"/>
      <c r="AC1345" s="124"/>
      <c r="AD1345" s="123"/>
      <c r="AE1345" s="124"/>
      <c r="AF1345" s="124"/>
      <c r="AG1345" s="124"/>
      <c r="AH1345" s="123"/>
      <c r="AI1345" s="123"/>
      <c r="AJ1345" s="123"/>
      <c r="AK1345" s="123"/>
      <c r="AL1345" s="123"/>
      <c r="AM1345" s="123"/>
      <c r="AN1345" s="123"/>
      <c r="AO1345" s="125"/>
      <c r="AP1345" s="126"/>
      <c r="AQ1345" s="125"/>
      <c r="AR1345" s="127"/>
      <c r="AS1345" s="83"/>
      <c r="AT1345" s="83"/>
      <c r="AU1345" s="83"/>
      <c r="AV1345" s="130"/>
    </row>
    <row r="1346" spans="28:48" ht="14">
      <c r="AB1346" s="123"/>
      <c r="AC1346" s="124"/>
      <c r="AD1346" s="123"/>
      <c r="AE1346" s="124"/>
      <c r="AF1346" s="124"/>
      <c r="AG1346" s="124"/>
      <c r="AH1346" s="123"/>
      <c r="AI1346" s="123"/>
      <c r="AJ1346" s="123"/>
      <c r="AK1346" s="123"/>
      <c r="AL1346" s="123"/>
      <c r="AM1346" s="123"/>
      <c r="AN1346" s="123"/>
      <c r="AO1346" s="125"/>
      <c r="AP1346" s="126"/>
      <c r="AQ1346" s="125"/>
      <c r="AR1346" s="127"/>
      <c r="AS1346" s="83"/>
      <c r="AT1346" s="83"/>
      <c r="AU1346" s="83"/>
      <c r="AV1346" s="130"/>
    </row>
    <row r="1347" spans="28:48" ht="14">
      <c r="AB1347" s="123"/>
      <c r="AC1347" s="124"/>
      <c r="AD1347" s="123"/>
      <c r="AE1347" s="124"/>
      <c r="AF1347" s="124"/>
      <c r="AG1347" s="124"/>
      <c r="AH1347" s="123"/>
      <c r="AI1347" s="123"/>
      <c r="AJ1347" s="123"/>
      <c r="AK1347" s="123"/>
      <c r="AL1347" s="123"/>
      <c r="AM1347" s="123"/>
      <c r="AN1347" s="123"/>
      <c r="AO1347" s="125"/>
      <c r="AP1347" s="126"/>
      <c r="AQ1347" s="125"/>
      <c r="AR1347" s="127"/>
      <c r="AS1347" s="83"/>
      <c r="AT1347" s="83"/>
      <c r="AU1347" s="83"/>
      <c r="AV1347" s="130"/>
    </row>
    <row r="1348" spans="28:48" ht="14">
      <c r="AB1348" s="123"/>
      <c r="AC1348" s="124"/>
      <c r="AD1348" s="123"/>
      <c r="AE1348" s="124"/>
      <c r="AF1348" s="124"/>
      <c r="AG1348" s="124"/>
      <c r="AH1348" s="123"/>
      <c r="AI1348" s="123"/>
      <c r="AJ1348" s="123"/>
      <c r="AK1348" s="123"/>
      <c r="AL1348" s="123"/>
      <c r="AM1348" s="123"/>
      <c r="AN1348" s="123"/>
      <c r="AO1348" s="125"/>
      <c r="AP1348" s="126"/>
      <c r="AQ1348" s="125"/>
      <c r="AR1348" s="127"/>
      <c r="AS1348" s="83"/>
      <c r="AT1348" s="83"/>
      <c r="AU1348" s="83"/>
      <c r="AV1348" s="130"/>
    </row>
    <row r="1349" spans="28:48" ht="14">
      <c r="AB1349" s="123"/>
      <c r="AC1349" s="124"/>
      <c r="AD1349" s="123"/>
      <c r="AE1349" s="124"/>
      <c r="AF1349" s="124"/>
      <c r="AG1349" s="124"/>
      <c r="AH1349" s="123"/>
      <c r="AI1349" s="123"/>
      <c r="AJ1349" s="123"/>
      <c r="AK1349" s="123"/>
      <c r="AL1349" s="123"/>
      <c r="AM1349" s="123"/>
      <c r="AN1349" s="123"/>
      <c r="AO1349" s="125"/>
      <c r="AP1349" s="126"/>
      <c r="AQ1349" s="125"/>
      <c r="AR1349" s="127"/>
      <c r="AS1349" s="83"/>
      <c r="AT1349" s="83"/>
      <c r="AU1349" s="83"/>
      <c r="AV1349" s="130"/>
    </row>
    <row r="1350" spans="28:48" ht="14">
      <c r="AB1350" s="123"/>
      <c r="AC1350" s="124"/>
      <c r="AD1350" s="123"/>
      <c r="AE1350" s="124"/>
      <c r="AF1350" s="124"/>
      <c r="AG1350" s="124"/>
      <c r="AH1350" s="123"/>
      <c r="AI1350" s="123"/>
      <c r="AJ1350" s="123"/>
      <c r="AK1350" s="123"/>
      <c r="AL1350" s="123"/>
      <c r="AM1350" s="123"/>
      <c r="AN1350" s="123"/>
      <c r="AO1350" s="125"/>
      <c r="AP1350" s="126"/>
      <c r="AQ1350" s="125"/>
      <c r="AR1350" s="127"/>
      <c r="AS1350" s="83"/>
      <c r="AT1350" s="83"/>
      <c r="AU1350" s="83"/>
      <c r="AV1350" s="130"/>
    </row>
    <row r="1351" spans="28:48" ht="14">
      <c r="AB1351" s="123"/>
      <c r="AC1351" s="124"/>
      <c r="AD1351" s="123"/>
      <c r="AE1351" s="124"/>
      <c r="AF1351" s="124"/>
      <c r="AG1351" s="124"/>
      <c r="AH1351" s="123"/>
      <c r="AI1351" s="123"/>
      <c r="AJ1351" s="123"/>
      <c r="AK1351" s="123"/>
      <c r="AL1351" s="123"/>
      <c r="AM1351" s="123"/>
      <c r="AN1351" s="123"/>
      <c r="AO1351" s="125"/>
      <c r="AP1351" s="126"/>
      <c r="AQ1351" s="125"/>
      <c r="AR1351" s="127"/>
      <c r="AS1351" s="83"/>
      <c r="AT1351" s="83"/>
      <c r="AU1351" s="83"/>
      <c r="AV1351" s="130"/>
    </row>
    <row r="1352" spans="28:48" ht="14">
      <c r="AB1352" s="123"/>
      <c r="AC1352" s="124"/>
      <c r="AD1352" s="123"/>
      <c r="AE1352" s="124"/>
      <c r="AF1352" s="124"/>
      <c r="AG1352" s="124"/>
      <c r="AH1352" s="123"/>
      <c r="AI1352" s="123"/>
      <c r="AJ1352" s="123"/>
      <c r="AK1352" s="123"/>
      <c r="AL1352" s="123"/>
      <c r="AM1352" s="123"/>
      <c r="AN1352" s="123"/>
      <c r="AO1352" s="125"/>
      <c r="AP1352" s="126"/>
      <c r="AQ1352" s="125"/>
      <c r="AR1352" s="127"/>
      <c r="AS1352" s="83"/>
      <c r="AT1352" s="83"/>
      <c r="AU1352" s="83"/>
      <c r="AV1352" s="130"/>
    </row>
    <row r="1353" spans="28:48" ht="14">
      <c r="AB1353" s="123"/>
      <c r="AC1353" s="124"/>
      <c r="AD1353" s="123"/>
      <c r="AE1353" s="124"/>
      <c r="AF1353" s="124"/>
      <c r="AG1353" s="124"/>
      <c r="AH1353" s="123"/>
      <c r="AI1353" s="123"/>
      <c r="AJ1353" s="123"/>
      <c r="AK1353" s="123"/>
      <c r="AL1353" s="123"/>
      <c r="AM1353" s="123"/>
      <c r="AN1353" s="123"/>
      <c r="AO1353" s="125"/>
      <c r="AP1353" s="126"/>
      <c r="AQ1353" s="125"/>
      <c r="AR1353" s="127"/>
      <c r="AS1353" s="83"/>
      <c r="AT1353" s="83"/>
      <c r="AU1353" s="83"/>
      <c r="AV1353" s="130"/>
    </row>
    <row r="1354" spans="28:48" ht="14">
      <c r="AB1354" s="123"/>
      <c r="AC1354" s="124"/>
      <c r="AD1354" s="123"/>
      <c r="AE1354" s="124"/>
      <c r="AF1354" s="124"/>
      <c r="AG1354" s="124"/>
      <c r="AH1354" s="123"/>
      <c r="AI1354" s="123"/>
      <c r="AJ1354" s="123"/>
      <c r="AK1354" s="123"/>
      <c r="AL1354" s="123"/>
      <c r="AM1354" s="123"/>
      <c r="AN1354" s="123"/>
      <c r="AO1354" s="125"/>
      <c r="AP1354" s="126"/>
      <c r="AQ1354" s="125"/>
      <c r="AR1354" s="127"/>
      <c r="AS1354" s="83"/>
      <c r="AT1354" s="83"/>
      <c r="AU1354" s="83"/>
      <c r="AV1354" s="130"/>
    </row>
    <row r="1355" spans="28:48" ht="14">
      <c r="AB1355" s="123"/>
      <c r="AC1355" s="124"/>
      <c r="AD1355" s="123"/>
      <c r="AE1355" s="124"/>
      <c r="AF1355" s="124"/>
      <c r="AG1355" s="124"/>
      <c r="AH1355" s="123"/>
      <c r="AI1355" s="123"/>
      <c r="AJ1355" s="123"/>
      <c r="AK1355" s="123"/>
      <c r="AL1355" s="123"/>
      <c r="AM1355" s="123"/>
      <c r="AN1355" s="123"/>
      <c r="AO1355" s="125"/>
      <c r="AP1355" s="126"/>
      <c r="AQ1355" s="125"/>
      <c r="AR1355" s="127"/>
      <c r="AS1355" s="83"/>
      <c r="AT1355" s="83"/>
      <c r="AU1355" s="83"/>
      <c r="AV1355" s="130"/>
    </row>
    <row r="1356" spans="28:48" ht="14">
      <c r="AB1356" s="123"/>
      <c r="AC1356" s="124"/>
      <c r="AD1356" s="123"/>
      <c r="AE1356" s="124"/>
      <c r="AF1356" s="124"/>
      <c r="AG1356" s="124"/>
      <c r="AH1356" s="123"/>
      <c r="AI1356" s="123"/>
      <c r="AJ1356" s="123"/>
      <c r="AK1356" s="123"/>
      <c r="AL1356" s="123"/>
      <c r="AM1356" s="123"/>
      <c r="AN1356" s="123"/>
      <c r="AO1356" s="125"/>
      <c r="AP1356" s="126"/>
      <c r="AQ1356" s="125"/>
      <c r="AR1356" s="127"/>
      <c r="AS1356" s="83"/>
      <c r="AT1356" s="83"/>
      <c r="AU1356" s="83"/>
      <c r="AV1356" s="130"/>
    </row>
    <row r="1357" spans="28:48" ht="14">
      <c r="AB1357" s="123"/>
      <c r="AC1357" s="124"/>
      <c r="AD1357" s="123"/>
      <c r="AE1357" s="124"/>
      <c r="AF1357" s="124"/>
      <c r="AG1357" s="124"/>
      <c r="AH1357" s="123"/>
      <c r="AI1357" s="123"/>
      <c r="AJ1357" s="123"/>
      <c r="AK1357" s="123"/>
      <c r="AL1357" s="123"/>
      <c r="AM1357" s="123"/>
      <c r="AN1357" s="123"/>
      <c r="AO1357" s="125"/>
      <c r="AP1357" s="126"/>
      <c r="AQ1357" s="125"/>
      <c r="AR1357" s="127"/>
      <c r="AS1357" s="83"/>
      <c r="AT1357" s="83"/>
      <c r="AU1357" s="83"/>
      <c r="AV1357" s="130"/>
    </row>
    <row r="1358" spans="28:48" ht="14">
      <c r="AB1358" s="123"/>
      <c r="AC1358" s="124"/>
      <c r="AD1358" s="123"/>
      <c r="AE1358" s="124"/>
      <c r="AF1358" s="124"/>
      <c r="AG1358" s="124"/>
      <c r="AH1358" s="123"/>
      <c r="AI1358" s="123"/>
      <c r="AJ1358" s="123"/>
      <c r="AK1358" s="123"/>
      <c r="AL1358" s="123"/>
      <c r="AM1358" s="123"/>
      <c r="AN1358" s="123"/>
      <c r="AO1358" s="125"/>
      <c r="AP1358" s="126"/>
      <c r="AQ1358" s="125"/>
      <c r="AR1358" s="127"/>
      <c r="AS1358" s="83"/>
      <c r="AT1358" s="83"/>
      <c r="AU1358" s="83"/>
      <c r="AV1358" s="130"/>
    </row>
    <row r="1359" spans="28:48" ht="14">
      <c r="AB1359" s="123"/>
      <c r="AC1359" s="124"/>
      <c r="AD1359" s="123"/>
      <c r="AE1359" s="124"/>
      <c r="AF1359" s="124"/>
      <c r="AG1359" s="124"/>
      <c r="AH1359" s="123"/>
      <c r="AI1359" s="123"/>
      <c r="AJ1359" s="123"/>
      <c r="AK1359" s="123"/>
      <c r="AL1359" s="123"/>
      <c r="AM1359" s="123"/>
      <c r="AN1359" s="123"/>
      <c r="AO1359" s="125"/>
      <c r="AP1359" s="126"/>
      <c r="AQ1359" s="125"/>
      <c r="AR1359" s="127"/>
      <c r="AS1359" s="83"/>
      <c r="AT1359" s="83"/>
      <c r="AU1359" s="83"/>
      <c r="AV1359" s="130"/>
    </row>
    <row r="1360" spans="28:48" ht="14">
      <c r="AB1360" s="123"/>
      <c r="AC1360" s="124"/>
      <c r="AD1360" s="123"/>
      <c r="AE1360" s="124"/>
      <c r="AF1360" s="124"/>
      <c r="AG1360" s="124"/>
      <c r="AH1360" s="123"/>
      <c r="AI1360" s="123"/>
      <c r="AJ1360" s="123"/>
      <c r="AK1360" s="123"/>
      <c r="AL1360" s="123"/>
      <c r="AM1360" s="123"/>
      <c r="AN1360" s="123"/>
      <c r="AO1360" s="125"/>
      <c r="AP1360" s="126"/>
      <c r="AQ1360" s="125"/>
      <c r="AR1360" s="127"/>
      <c r="AS1360" s="83"/>
      <c r="AT1360" s="83"/>
      <c r="AU1360" s="83"/>
      <c r="AV1360" s="130"/>
    </row>
    <row r="1361" spans="28:48" ht="14">
      <c r="AB1361" s="123"/>
      <c r="AC1361" s="124"/>
      <c r="AD1361" s="123"/>
      <c r="AE1361" s="124"/>
      <c r="AF1361" s="124"/>
      <c r="AG1361" s="124"/>
      <c r="AH1361" s="123"/>
      <c r="AI1361" s="123"/>
      <c r="AJ1361" s="123"/>
      <c r="AK1361" s="123"/>
      <c r="AL1361" s="123"/>
      <c r="AM1361" s="123"/>
      <c r="AN1361" s="123"/>
      <c r="AO1361" s="125"/>
      <c r="AP1361" s="126"/>
      <c r="AQ1361" s="125"/>
      <c r="AR1361" s="127"/>
      <c r="AS1361" s="83"/>
      <c r="AT1361" s="83"/>
      <c r="AU1361" s="83"/>
      <c r="AV1361" s="130"/>
    </row>
    <row r="1362" spans="28:48" ht="14">
      <c r="AB1362" s="123"/>
      <c r="AC1362" s="124"/>
      <c r="AD1362" s="123"/>
      <c r="AE1362" s="124"/>
      <c r="AF1362" s="124"/>
      <c r="AG1362" s="124"/>
      <c r="AH1362" s="123"/>
      <c r="AI1362" s="123"/>
      <c r="AJ1362" s="123"/>
      <c r="AK1362" s="123"/>
      <c r="AL1362" s="123"/>
      <c r="AM1362" s="123"/>
      <c r="AN1362" s="123"/>
      <c r="AO1362" s="125"/>
      <c r="AP1362" s="126"/>
      <c r="AQ1362" s="125"/>
      <c r="AR1362" s="127"/>
      <c r="AS1362" s="83"/>
      <c r="AT1362" s="83"/>
      <c r="AU1362" s="83"/>
      <c r="AV1362" s="130"/>
    </row>
    <row r="1363" spans="28:48" ht="14">
      <c r="AB1363" s="123"/>
      <c r="AC1363" s="124"/>
      <c r="AD1363" s="123"/>
      <c r="AE1363" s="124"/>
      <c r="AF1363" s="124"/>
      <c r="AG1363" s="124"/>
      <c r="AH1363" s="123"/>
      <c r="AI1363" s="123"/>
      <c r="AJ1363" s="123"/>
      <c r="AK1363" s="123"/>
      <c r="AL1363" s="123"/>
      <c r="AM1363" s="123"/>
      <c r="AN1363" s="123"/>
      <c r="AO1363" s="125"/>
      <c r="AP1363" s="126"/>
      <c r="AQ1363" s="125"/>
      <c r="AR1363" s="127"/>
      <c r="AS1363" s="83"/>
      <c r="AT1363" s="83"/>
      <c r="AU1363" s="83"/>
      <c r="AV1363" s="130"/>
    </row>
    <row r="1364" spans="28:48" ht="14">
      <c r="AB1364" s="123"/>
      <c r="AC1364" s="124"/>
      <c r="AD1364" s="123"/>
      <c r="AE1364" s="124"/>
      <c r="AF1364" s="124"/>
      <c r="AG1364" s="124"/>
      <c r="AH1364" s="123"/>
      <c r="AI1364" s="123"/>
      <c r="AJ1364" s="123"/>
      <c r="AK1364" s="123"/>
      <c r="AL1364" s="123"/>
      <c r="AM1364" s="123"/>
      <c r="AN1364" s="123"/>
      <c r="AO1364" s="125"/>
      <c r="AP1364" s="126"/>
      <c r="AQ1364" s="125"/>
      <c r="AR1364" s="127"/>
      <c r="AS1364" s="83"/>
      <c r="AT1364" s="83"/>
      <c r="AU1364" s="83"/>
      <c r="AV1364" s="130"/>
    </row>
    <row r="1365" spans="28:48" ht="14">
      <c r="AB1365" s="123"/>
      <c r="AC1365" s="124"/>
      <c r="AD1365" s="123"/>
      <c r="AE1365" s="124"/>
      <c r="AF1365" s="124"/>
      <c r="AG1365" s="124"/>
      <c r="AH1365" s="123"/>
      <c r="AI1365" s="123"/>
      <c r="AJ1365" s="123"/>
      <c r="AK1365" s="123"/>
      <c r="AL1365" s="123"/>
      <c r="AM1365" s="123"/>
      <c r="AN1365" s="123"/>
      <c r="AO1365" s="125"/>
      <c r="AP1365" s="126"/>
      <c r="AQ1365" s="125"/>
      <c r="AR1365" s="127"/>
      <c r="AS1365" s="83"/>
      <c r="AT1365" s="83"/>
      <c r="AU1365" s="83"/>
      <c r="AV1365" s="130"/>
    </row>
    <row r="1366" spans="28:48" ht="14">
      <c r="AB1366" s="123"/>
      <c r="AC1366" s="124"/>
      <c r="AD1366" s="123"/>
      <c r="AE1366" s="124"/>
      <c r="AF1366" s="124"/>
      <c r="AG1366" s="124"/>
      <c r="AH1366" s="123"/>
      <c r="AI1366" s="123"/>
      <c r="AJ1366" s="123"/>
      <c r="AK1366" s="123"/>
      <c r="AL1366" s="123"/>
      <c r="AM1366" s="123"/>
      <c r="AN1366" s="123"/>
      <c r="AO1366" s="125"/>
      <c r="AP1366" s="126"/>
      <c r="AQ1366" s="125"/>
      <c r="AR1366" s="127"/>
      <c r="AS1366" s="83"/>
      <c r="AT1366" s="83"/>
      <c r="AU1366" s="83"/>
      <c r="AV1366" s="130"/>
    </row>
    <row r="1367" spans="28:48" ht="14">
      <c r="AB1367" s="123"/>
      <c r="AC1367" s="124"/>
      <c r="AD1367" s="123"/>
      <c r="AE1367" s="124"/>
      <c r="AF1367" s="124"/>
      <c r="AG1367" s="124"/>
      <c r="AH1367" s="123"/>
      <c r="AI1367" s="123"/>
      <c r="AJ1367" s="123"/>
      <c r="AK1367" s="123"/>
      <c r="AL1367" s="123"/>
      <c r="AM1367" s="123"/>
      <c r="AN1367" s="123"/>
      <c r="AO1367" s="125"/>
      <c r="AP1367" s="126"/>
      <c r="AQ1367" s="125"/>
      <c r="AR1367" s="127"/>
      <c r="AS1367" s="83"/>
      <c r="AT1367" s="83"/>
      <c r="AU1367" s="83"/>
      <c r="AV1367" s="130"/>
    </row>
    <row r="1368" spans="28:48" ht="14">
      <c r="AB1368" s="123"/>
      <c r="AC1368" s="124"/>
      <c r="AD1368" s="123"/>
      <c r="AE1368" s="124"/>
      <c r="AF1368" s="124"/>
      <c r="AG1368" s="124"/>
      <c r="AH1368" s="123"/>
      <c r="AI1368" s="123"/>
      <c r="AJ1368" s="123"/>
      <c r="AK1368" s="123"/>
      <c r="AL1368" s="123"/>
      <c r="AM1368" s="123"/>
      <c r="AN1368" s="123"/>
      <c r="AO1368" s="125"/>
      <c r="AP1368" s="126"/>
      <c r="AQ1368" s="125"/>
      <c r="AR1368" s="127"/>
      <c r="AS1368" s="83"/>
      <c r="AT1368" s="83"/>
      <c r="AU1368" s="83"/>
      <c r="AV1368" s="130"/>
    </row>
    <row r="1369" spans="28:48" ht="14">
      <c r="AB1369" s="123"/>
      <c r="AC1369" s="124"/>
      <c r="AD1369" s="123"/>
      <c r="AE1369" s="124"/>
      <c r="AF1369" s="124"/>
      <c r="AG1369" s="124"/>
      <c r="AH1369" s="123"/>
      <c r="AI1369" s="123"/>
      <c r="AJ1369" s="123"/>
      <c r="AK1369" s="123"/>
      <c r="AL1369" s="123"/>
      <c r="AM1369" s="123"/>
      <c r="AN1369" s="123"/>
      <c r="AO1369" s="125"/>
      <c r="AP1369" s="126"/>
      <c r="AQ1369" s="125"/>
      <c r="AR1369" s="127"/>
      <c r="AS1369" s="83"/>
      <c r="AT1369" s="83"/>
      <c r="AU1369" s="83"/>
      <c r="AV1369" s="130"/>
    </row>
    <row r="1370" spans="28:48" ht="14">
      <c r="AB1370" s="123"/>
      <c r="AC1370" s="124"/>
      <c r="AD1370" s="123"/>
      <c r="AE1370" s="124"/>
      <c r="AF1370" s="124"/>
      <c r="AG1370" s="124"/>
      <c r="AH1370" s="123"/>
      <c r="AI1370" s="123"/>
      <c r="AJ1370" s="123"/>
      <c r="AK1370" s="123"/>
      <c r="AL1370" s="123"/>
      <c r="AM1370" s="123"/>
      <c r="AN1370" s="123"/>
      <c r="AO1370" s="125"/>
      <c r="AP1370" s="126"/>
      <c r="AQ1370" s="125"/>
      <c r="AR1370" s="127"/>
      <c r="AS1370" s="83"/>
      <c r="AT1370" s="83"/>
      <c r="AU1370" s="83"/>
      <c r="AV1370" s="130"/>
    </row>
    <row r="1371" spans="28:48" ht="14">
      <c r="AB1371" s="123"/>
      <c r="AC1371" s="124"/>
      <c r="AD1371" s="123"/>
      <c r="AE1371" s="124"/>
      <c r="AF1371" s="124"/>
      <c r="AG1371" s="124"/>
      <c r="AH1371" s="123"/>
      <c r="AI1371" s="123"/>
      <c r="AJ1371" s="123"/>
      <c r="AK1371" s="123"/>
      <c r="AL1371" s="123"/>
      <c r="AM1371" s="123"/>
      <c r="AN1371" s="123"/>
      <c r="AO1371" s="125"/>
      <c r="AP1371" s="126"/>
      <c r="AQ1371" s="125"/>
      <c r="AR1371" s="127"/>
      <c r="AS1371" s="83"/>
      <c r="AT1371" s="83"/>
      <c r="AU1371" s="83"/>
      <c r="AV1371" s="130"/>
    </row>
    <row r="1372" spans="28:48" ht="14">
      <c r="AB1372" s="123"/>
      <c r="AC1372" s="124"/>
      <c r="AD1372" s="123"/>
      <c r="AE1372" s="124"/>
      <c r="AF1372" s="124"/>
      <c r="AG1372" s="124"/>
      <c r="AH1372" s="123"/>
      <c r="AI1372" s="123"/>
      <c r="AJ1372" s="123"/>
      <c r="AK1372" s="123"/>
      <c r="AL1372" s="123"/>
      <c r="AM1372" s="123"/>
      <c r="AN1372" s="123"/>
      <c r="AO1372" s="125"/>
      <c r="AP1372" s="126"/>
      <c r="AQ1372" s="125"/>
      <c r="AR1372" s="127"/>
      <c r="AS1372" s="83"/>
      <c r="AT1372" s="83"/>
      <c r="AU1372" s="83"/>
      <c r="AV1372" s="130"/>
    </row>
    <row r="1373" spans="28:48" ht="14">
      <c r="AB1373" s="123"/>
      <c r="AC1373" s="124"/>
      <c r="AD1373" s="123"/>
      <c r="AE1373" s="124"/>
      <c r="AF1373" s="124"/>
      <c r="AG1373" s="124"/>
      <c r="AH1373" s="123"/>
      <c r="AI1373" s="123"/>
      <c r="AJ1373" s="123"/>
      <c r="AK1373" s="123"/>
      <c r="AL1373" s="123"/>
      <c r="AM1373" s="123"/>
      <c r="AN1373" s="123"/>
      <c r="AO1373" s="125"/>
      <c r="AP1373" s="126"/>
      <c r="AQ1373" s="125"/>
      <c r="AR1373" s="127"/>
      <c r="AS1373" s="83"/>
      <c r="AT1373" s="83"/>
      <c r="AU1373" s="83"/>
      <c r="AV1373" s="130"/>
    </row>
    <row r="1374" spans="28:48" ht="14">
      <c r="AB1374" s="123"/>
      <c r="AC1374" s="124"/>
      <c r="AD1374" s="123"/>
      <c r="AE1374" s="124"/>
      <c r="AF1374" s="124"/>
      <c r="AG1374" s="124"/>
      <c r="AH1374" s="123"/>
      <c r="AI1374" s="123"/>
      <c r="AJ1374" s="123"/>
      <c r="AK1374" s="123"/>
      <c r="AL1374" s="123"/>
      <c r="AM1374" s="123"/>
      <c r="AN1374" s="123"/>
      <c r="AO1374" s="125"/>
      <c r="AP1374" s="126"/>
      <c r="AQ1374" s="125"/>
      <c r="AR1374" s="127"/>
      <c r="AS1374" s="83"/>
      <c r="AT1374" s="83"/>
      <c r="AU1374" s="83"/>
      <c r="AV1374" s="130"/>
    </row>
    <row r="1375" spans="28:48" ht="14">
      <c r="AB1375" s="123"/>
      <c r="AC1375" s="124"/>
      <c r="AD1375" s="123"/>
      <c r="AE1375" s="124"/>
      <c r="AF1375" s="124"/>
      <c r="AG1375" s="124"/>
      <c r="AH1375" s="123"/>
      <c r="AI1375" s="123"/>
      <c r="AJ1375" s="123"/>
      <c r="AK1375" s="123"/>
      <c r="AL1375" s="123"/>
      <c r="AM1375" s="123"/>
      <c r="AN1375" s="123"/>
      <c r="AO1375" s="125"/>
      <c r="AP1375" s="126"/>
      <c r="AQ1375" s="125"/>
      <c r="AR1375" s="127"/>
      <c r="AS1375" s="83"/>
      <c r="AT1375" s="83"/>
      <c r="AU1375" s="83"/>
      <c r="AV1375" s="130"/>
    </row>
    <row r="1376" spans="28:48" ht="14">
      <c r="AB1376" s="123"/>
      <c r="AC1376" s="124"/>
      <c r="AD1376" s="123"/>
      <c r="AE1376" s="124"/>
      <c r="AF1376" s="124"/>
      <c r="AG1376" s="124"/>
      <c r="AH1376" s="123"/>
      <c r="AI1376" s="123"/>
      <c r="AJ1376" s="123"/>
      <c r="AK1376" s="123"/>
      <c r="AL1376" s="123"/>
      <c r="AM1376" s="123"/>
      <c r="AN1376" s="123"/>
      <c r="AO1376" s="125"/>
      <c r="AP1376" s="126"/>
      <c r="AQ1376" s="125"/>
      <c r="AR1376" s="127"/>
      <c r="AS1376" s="83"/>
      <c r="AT1376" s="83"/>
      <c r="AU1376" s="83"/>
      <c r="AV1376" s="130"/>
    </row>
    <row r="1377" spans="28:48" ht="14">
      <c r="AB1377" s="123"/>
      <c r="AC1377" s="124"/>
      <c r="AD1377" s="123"/>
      <c r="AE1377" s="124"/>
      <c r="AF1377" s="124"/>
      <c r="AG1377" s="124"/>
      <c r="AH1377" s="123"/>
      <c r="AI1377" s="123"/>
      <c r="AJ1377" s="123"/>
      <c r="AK1377" s="123"/>
      <c r="AL1377" s="123"/>
      <c r="AM1377" s="123"/>
      <c r="AN1377" s="123"/>
      <c r="AO1377" s="125"/>
      <c r="AP1377" s="126"/>
      <c r="AQ1377" s="125"/>
      <c r="AR1377" s="127"/>
      <c r="AS1377" s="83"/>
      <c r="AT1377" s="83"/>
      <c r="AU1377" s="83"/>
      <c r="AV1377" s="130"/>
    </row>
    <row r="1378" spans="28:48" ht="14">
      <c r="AB1378" s="123"/>
      <c r="AC1378" s="124"/>
      <c r="AD1378" s="123"/>
      <c r="AE1378" s="124"/>
      <c r="AF1378" s="124"/>
      <c r="AG1378" s="124"/>
      <c r="AH1378" s="123"/>
      <c r="AI1378" s="123"/>
      <c r="AJ1378" s="123"/>
      <c r="AK1378" s="123"/>
      <c r="AL1378" s="123"/>
      <c r="AM1378" s="123"/>
      <c r="AN1378" s="123"/>
      <c r="AO1378" s="125"/>
      <c r="AP1378" s="126"/>
      <c r="AQ1378" s="125"/>
      <c r="AR1378" s="127"/>
      <c r="AS1378" s="83"/>
      <c r="AT1378" s="83"/>
      <c r="AU1378" s="83"/>
      <c r="AV1378" s="130"/>
    </row>
    <row r="1379" spans="28:48" ht="14">
      <c r="AB1379" s="123"/>
      <c r="AC1379" s="124"/>
      <c r="AD1379" s="123"/>
      <c r="AE1379" s="124"/>
      <c r="AF1379" s="124"/>
      <c r="AG1379" s="124"/>
      <c r="AH1379" s="123"/>
      <c r="AI1379" s="123"/>
      <c r="AJ1379" s="123"/>
      <c r="AK1379" s="123"/>
      <c r="AL1379" s="123"/>
      <c r="AM1379" s="123"/>
      <c r="AN1379" s="123"/>
      <c r="AO1379" s="125"/>
      <c r="AP1379" s="126"/>
      <c r="AQ1379" s="125"/>
      <c r="AR1379" s="127"/>
      <c r="AS1379" s="83"/>
      <c r="AT1379" s="83"/>
      <c r="AU1379" s="83"/>
      <c r="AV1379" s="130"/>
    </row>
    <row r="1380" spans="28:48" ht="14">
      <c r="AB1380" s="123"/>
      <c r="AC1380" s="124"/>
      <c r="AD1380" s="123"/>
      <c r="AE1380" s="124"/>
      <c r="AF1380" s="124"/>
      <c r="AG1380" s="124"/>
      <c r="AH1380" s="123"/>
      <c r="AI1380" s="123"/>
      <c r="AJ1380" s="123"/>
      <c r="AK1380" s="123"/>
      <c r="AL1380" s="123"/>
      <c r="AM1380" s="123"/>
      <c r="AN1380" s="123"/>
      <c r="AO1380" s="125"/>
      <c r="AP1380" s="126"/>
      <c r="AQ1380" s="125"/>
      <c r="AR1380" s="127"/>
      <c r="AS1380" s="83"/>
      <c r="AT1380" s="83"/>
      <c r="AU1380" s="83"/>
      <c r="AV1380" s="130"/>
    </row>
    <row r="1381" spans="28:48" ht="14">
      <c r="AB1381" s="123"/>
      <c r="AC1381" s="124"/>
      <c r="AD1381" s="123"/>
      <c r="AE1381" s="124"/>
      <c r="AF1381" s="124"/>
      <c r="AG1381" s="124"/>
      <c r="AH1381" s="123"/>
      <c r="AI1381" s="123"/>
      <c r="AJ1381" s="123"/>
      <c r="AK1381" s="123"/>
      <c r="AL1381" s="123"/>
      <c r="AM1381" s="123"/>
      <c r="AN1381" s="123"/>
      <c r="AO1381" s="125"/>
      <c r="AP1381" s="126"/>
      <c r="AQ1381" s="125"/>
      <c r="AR1381" s="127"/>
      <c r="AS1381" s="83"/>
      <c r="AT1381" s="83"/>
      <c r="AU1381" s="83"/>
      <c r="AV1381" s="130"/>
    </row>
    <row r="1382" spans="28:48" ht="14">
      <c r="AB1382" s="123"/>
      <c r="AC1382" s="124"/>
      <c r="AD1382" s="123"/>
      <c r="AE1382" s="124"/>
      <c r="AF1382" s="124"/>
      <c r="AG1382" s="124"/>
      <c r="AH1382" s="123"/>
      <c r="AI1382" s="123"/>
      <c r="AJ1382" s="123"/>
      <c r="AK1382" s="123"/>
      <c r="AL1382" s="123"/>
      <c r="AM1382" s="123"/>
      <c r="AN1382" s="123"/>
      <c r="AO1382" s="125"/>
      <c r="AP1382" s="126"/>
      <c r="AQ1382" s="125"/>
      <c r="AR1382" s="127"/>
      <c r="AS1382" s="83"/>
      <c r="AT1382" s="83"/>
      <c r="AU1382" s="83"/>
      <c r="AV1382" s="130"/>
    </row>
    <row r="1383" spans="28:48" ht="14">
      <c r="AB1383" s="123"/>
      <c r="AC1383" s="124"/>
      <c r="AD1383" s="123"/>
      <c r="AE1383" s="124"/>
      <c r="AF1383" s="124"/>
      <c r="AG1383" s="124"/>
      <c r="AH1383" s="123"/>
      <c r="AI1383" s="123"/>
      <c r="AJ1383" s="123"/>
      <c r="AK1383" s="123"/>
      <c r="AL1383" s="123"/>
      <c r="AM1383" s="123"/>
      <c r="AN1383" s="123"/>
      <c r="AO1383" s="125"/>
      <c r="AP1383" s="126"/>
      <c r="AQ1383" s="125"/>
      <c r="AR1383" s="127"/>
      <c r="AS1383" s="83"/>
      <c r="AT1383" s="83"/>
      <c r="AU1383" s="83"/>
      <c r="AV1383" s="130"/>
    </row>
    <row r="1384" spans="28:48" ht="14">
      <c r="AB1384" s="123"/>
      <c r="AC1384" s="124"/>
      <c r="AD1384" s="123"/>
      <c r="AE1384" s="124"/>
      <c r="AF1384" s="124"/>
      <c r="AG1384" s="124"/>
      <c r="AH1384" s="123"/>
      <c r="AI1384" s="123"/>
      <c r="AJ1384" s="123"/>
      <c r="AK1384" s="123"/>
      <c r="AL1384" s="123"/>
      <c r="AM1384" s="123"/>
      <c r="AN1384" s="123"/>
      <c r="AO1384" s="125"/>
      <c r="AP1384" s="126"/>
      <c r="AQ1384" s="125"/>
      <c r="AR1384" s="127"/>
      <c r="AS1384" s="83"/>
      <c r="AT1384" s="83"/>
      <c r="AU1384" s="83"/>
      <c r="AV1384" s="130"/>
    </row>
    <row r="1385" spans="28:48" ht="14">
      <c r="AB1385" s="123"/>
      <c r="AC1385" s="124"/>
      <c r="AD1385" s="123"/>
      <c r="AE1385" s="124"/>
      <c r="AF1385" s="124"/>
      <c r="AG1385" s="124"/>
      <c r="AH1385" s="123"/>
      <c r="AI1385" s="123"/>
      <c r="AJ1385" s="123"/>
      <c r="AK1385" s="123"/>
      <c r="AL1385" s="123"/>
      <c r="AM1385" s="123"/>
      <c r="AN1385" s="123"/>
      <c r="AO1385" s="125"/>
      <c r="AP1385" s="126"/>
      <c r="AQ1385" s="125"/>
      <c r="AR1385" s="127"/>
      <c r="AS1385" s="83"/>
      <c r="AT1385" s="83"/>
      <c r="AU1385" s="83"/>
      <c r="AV1385" s="130"/>
    </row>
    <row r="1386" spans="28:48" ht="14">
      <c r="AB1386" s="123"/>
      <c r="AC1386" s="124"/>
      <c r="AD1386" s="123"/>
      <c r="AE1386" s="124"/>
      <c r="AF1386" s="124"/>
      <c r="AG1386" s="124"/>
      <c r="AH1386" s="123"/>
      <c r="AI1386" s="123"/>
      <c r="AJ1386" s="123"/>
      <c r="AK1386" s="123"/>
      <c r="AL1386" s="123"/>
      <c r="AM1386" s="123"/>
      <c r="AN1386" s="123"/>
      <c r="AO1386" s="125"/>
      <c r="AP1386" s="126"/>
      <c r="AQ1386" s="125"/>
      <c r="AR1386" s="127"/>
      <c r="AS1386" s="83"/>
      <c r="AT1386" s="83"/>
      <c r="AU1386" s="83"/>
      <c r="AV1386" s="130"/>
    </row>
    <row r="1387" spans="28:48" ht="14">
      <c r="AB1387" s="123"/>
      <c r="AC1387" s="124"/>
      <c r="AD1387" s="123"/>
      <c r="AE1387" s="124"/>
      <c r="AF1387" s="124"/>
      <c r="AG1387" s="124"/>
      <c r="AH1387" s="123"/>
      <c r="AI1387" s="123"/>
      <c r="AJ1387" s="123"/>
      <c r="AK1387" s="123"/>
      <c r="AL1387" s="123"/>
      <c r="AM1387" s="123"/>
      <c r="AN1387" s="123"/>
      <c r="AO1387" s="125"/>
      <c r="AP1387" s="126"/>
      <c r="AQ1387" s="125"/>
      <c r="AR1387" s="127"/>
      <c r="AS1387" s="83"/>
      <c r="AT1387" s="83"/>
      <c r="AU1387" s="83"/>
      <c r="AV1387" s="130"/>
    </row>
    <row r="1388" spans="28:48" ht="14">
      <c r="AB1388" s="123"/>
      <c r="AC1388" s="124"/>
      <c r="AD1388" s="123"/>
      <c r="AE1388" s="124"/>
      <c r="AF1388" s="124"/>
      <c r="AG1388" s="124"/>
      <c r="AH1388" s="123"/>
      <c r="AI1388" s="123"/>
      <c r="AJ1388" s="123"/>
      <c r="AK1388" s="123"/>
      <c r="AL1388" s="123"/>
      <c r="AM1388" s="123"/>
      <c r="AN1388" s="123"/>
      <c r="AO1388" s="125"/>
      <c r="AP1388" s="126"/>
      <c r="AQ1388" s="125"/>
      <c r="AR1388" s="127"/>
      <c r="AS1388" s="83"/>
      <c r="AT1388" s="83"/>
      <c r="AU1388" s="83"/>
      <c r="AV1388" s="130"/>
    </row>
    <row r="1389" spans="28:48" ht="14">
      <c r="AB1389" s="123"/>
      <c r="AC1389" s="124"/>
      <c r="AD1389" s="123"/>
      <c r="AE1389" s="124"/>
      <c r="AF1389" s="124"/>
      <c r="AG1389" s="124"/>
      <c r="AH1389" s="123"/>
      <c r="AI1389" s="123"/>
      <c r="AJ1389" s="123"/>
      <c r="AK1389" s="123"/>
      <c r="AL1389" s="123"/>
      <c r="AM1389" s="123"/>
      <c r="AN1389" s="123"/>
      <c r="AO1389" s="125"/>
      <c r="AP1389" s="126"/>
      <c r="AQ1389" s="125"/>
      <c r="AR1389" s="127"/>
      <c r="AS1389" s="83"/>
      <c r="AT1389" s="83"/>
      <c r="AU1389" s="83"/>
      <c r="AV1389" s="130"/>
    </row>
    <row r="1390" spans="28:48" ht="14">
      <c r="AB1390" s="123"/>
      <c r="AC1390" s="124"/>
      <c r="AD1390" s="123"/>
      <c r="AE1390" s="124"/>
      <c r="AF1390" s="124"/>
      <c r="AG1390" s="124"/>
      <c r="AH1390" s="123"/>
      <c r="AI1390" s="123"/>
      <c r="AJ1390" s="123"/>
      <c r="AK1390" s="123"/>
      <c r="AL1390" s="123"/>
      <c r="AM1390" s="123"/>
      <c r="AN1390" s="123"/>
      <c r="AO1390" s="125"/>
      <c r="AP1390" s="126"/>
      <c r="AQ1390" s="125"/>
      <c r="AR1390" s="127"/>
      <c r="AS1390" s="83"/>
      <c r="AT1390" s="83"/>
      <c r="AU1390" s="83"/>
      <c r="AV1390" s="130"/>
    </row>
    <row r="1391" spans="28:48" ht="14">
      <c r="AB1391" s="123"/>
      <c r="AC1391" s="124"/>
      <c r="AD1391" s="123"/>
      <c r="AE1391" s="124"/>
      <c r="AF1391" s="124"/>
      <c r="AG1391" s="124"/>
      <c r="AH1391" s="123"/>
      <c r="AI1391" s="123"/>
      <c r="AJ1391" s="123"/>
      <c r="AK1391" s="123"/>
      <c r="AL1391" s="123"/>
      <c r="AM1391" s="123"/>
      <c r="AN1391" s="123"/>
      <c r="AO1391" s="125"/>
      <c r="AP1391" s="126"/>
      <c r="AQ1391" s="125"/>
      <c r="AR1391" s="127"/>
      <c r="AS1391" s="83"/>
      <c r="AT1391" s="83"/>
      <c r="AU1391" s="83"/>
      <c r="AV1391" s="130"/>
    </row>
    <row r="1392" spans="28:48" ht="14">
      <c r="AB1392" s="123"/>
      <c r="AC1392" s="124"/>
      <c r="AD1392" s="123"/>
      <c r="AE1392" s="124"/>
      <c r="AF1392" s="124"/>
      <c r="AG1392" s="124"/>
      <c r="AH1392" s="123"/>
      <c r="AI1392" s="123"/>
      <c r="AJ1392" s="123"/>
      <c r="AK1392" s="123"/>
      <c r="AL1392" s="123"/>
      <c r="AM1392" s="123"/>
      <c r="AN1392" s="123"/>
      <c r="AO1392" s="125"/>
      <c r="AP1392" s="126"/>
      <c r="AQ1392" s="125"/>
      <c r="AR1392" s="127"/>
      <c r="AS1392" s="83"/>
      <c r="AT1392" s="83"/>
      <c r="AU1392" s="83"/>
      <c r="AV1392" s="130"/>
    </row>
    <row r="1393" spans="28:48" ht="14">
      <c r="AB1393" s="123"/>
      <c r="AC1393" s="124"/>
      <c r="AD1393" s="123"/>
      <c r="AE1393" s="124"/>
      <c r="AF1393" s="124"/>
      <c r="AG1393" s="124"/>
      <c r="AH1393" s="123"/>
      <c r="AI1393" s="123"/>
      <c r="AJ1393" s="123"/>
      <c r="AK1393" s="123"/>
      <c r="AL1393" s="123"/>
      <c r="AM1393" s="123"/>
      <c r="AN1393" s="123"/>
      <c r="AO1393" s="125"/>
      <c r="AP1393" s="126"/>
      <c r="AQ1393" s="125"/>
      <c r="AR1393" s="127"/>
      <c r="AS1393" s="83"/>
      <c r="AT1393" s="83"/>
      <c r="AU1393" s="83"/>
      <c r="AV1393" s="130"/>
    </row>
    <row r="1394" spans="28:48" ht="14">
      <c r="AB1394" s="123"/>
      <c r="AC1394" s="124"/>
      <c r="AD1394" s="123"/>
      <c r="AE1394" s="124"/>
      <c r="AF1394" s="124"/>
      <c r="AG1394" s="124"/>
      <c r="AH1394" s="123"/>
      <c r="AI1394" s="123"/>
      <c r="AJ1394" s="123"/>
      <c r="AK1394" s="123"/>
      <c r="AL1394" s="123"/>
      <c r="AM1394" s="123"/>
      <c r="AN1394" s="123"/>
      <c r="AO1394" s="125"/>
      <c r="AP1394" s="126"/>
      <c r="AQ1394" s="125"/>
      <c r="AR1394" s="127"/>
      <c r="AS1394" s="83"/>
      <c r="AT1394" s="83"/>
      <c r="AU1394" s="83"/>
      <c r="AV1394" s="130"/>
    </row>
    <row r="1395" spans="28:48" ht="14">
      <c r="AB1395" s="123"/>
      <c r="AC1395" s="124"/>
      <c r="AD1395" s="123"/>
      <c r="AE1395" s="124"/>
      <c r="AF1395" s="124"/>
      <c r="AG1395" s="124"/>
      <c r="AH1395" s="123"/>
      <c r="AI1395" s="123"/>
      <c r="AJ1395" s="123"/>
      <c r="AK1395" s="123"/>
      <c r="AL1395" s="123"/>
      <c r="AM1395" s="123"/>
      <c r="AN1395" s="123"/>
      <c r="AO1395" s="125"/>
      <c r="AP1395" s="126"/>
      <c r="AQ1395" s="125"/>
      <c r="AR1395" s="127"/>
      <c r="AS1395" s="83"/>
      <c r="AT1395" s="83"/>
      <c r="AU1395" s="83"/>
      <c r="AV1395" s="130"/>
    </row>
    <row r="1396" spans="28:48" ht="14">
      <c r="AB1396" s="123"/>
      <c r="AC1396" s="124"/>
      <c r="AD1396" s="123"/>
      <c r="AE1396" s="124"/>
      <c r="AF1396" s="124"/>
      <c r="AG1396" s="124"/>
      <c r="AH1396" s="123"/>
      <c r="AI1396" s="123"/>
      <c r="AJ1396" s="123"/>
      <c r="AK1396" s="123"/>
      <c r="AL1396" s="123"/>
      <c r="AM1396" s="123"/>
      <c r="AN1396" s="123"/>
      <c r="AO1396" s="125"/>
      <c r="AP1396" s="126"/>
      <c r="AQ1396" s="125"/>
      <c r="AR1396" s="127"/>
      <c r="AS1396" s="83"/>
      <c r="AT1396" s="83"/>
      <c r="AU1396" s="83"/>
      <c r="AV1396" s="130"/>
    </row>
    <row r="1397" spans="28:48" ht="14">
      <c r="AB1397" s="123"/>
      <c r="AC1397" s="124"/>
      <c r="AD1397" s="123"/>
      <c r="AE1397" s="124"/>
      <c r="AF1397" s="124"/>
      <c r="AG1397" s="124"/>
      <c r="AH1397" s="123"/>
      <c r="AI1397" s="123"/>
      <c r="AJ1397" s="123"/>
      <c r="AK1397" s="123"/>
      <c r="AL1397" s="123"/>
      <c r="AM1397" s="123"/>
      <c r="AN1397" s="123"/>
      <c r="AO1397" s="125"/>
      <c r="AP1397" s="126"/>
      <c r="AQ1397" s="125"/>
      <c r="AR1397" s="127"/>
      <c r="AS1397" s="83"/>
      <c r="AT1397" s="83"/>
      <c r="AU1397" s="83"/>
      <c r="AV1397" s="130"/>
    </row>
    <row r="1398" spans="28:48" ht="14">
      <c r="AB1398" s="123"/>
      <c r="AC1398" s="124"/>
      <c r="AD1398" s="123"/>
      <c r="AE1398" s="124"/>
      <c r="AF1398" s="124"/>
      <c r="AG1398" s="124"/>
      <c r="AH1398" s="123"/>
      <c r="AI1398" s="123"/>
      <c r="AJ1398" s="123"/>
      <c r="AK1398" s="123"/>
      <c r="AL1398" s="123"/>
      <c r="AM1398" s="123"/>
      <c r="AN1398" s="123"/>
      <c r="AO1398" s="125"/>
      <c r="AP1398" s="126"/>
      <c r="AQ1398" s="125"/>
      <c r="AR1398" s="127"/>
      <c r="AS1398" s="83"/>
      <c r="AT1398" s="83"/>
      <c r="AU1398" s="83"/>
      <c r="AV1398" s="130"/>
    </row>
    <row r="1399" spans="28:48" ht="14">
      <c r="AB1399" s="123"/>
      <c r="AC1399" s="124"/>
      <c r="AD1399" s="123"/>
      <c r="AE1399" s="124"/>
      <c r="AF1399" s="124"/>
      <c r="AG1399" s="124"/>
      <c r="AH1399" s="123"/>
      <c r="AI1399" s="123"/>
      <c r="AJ1399" s="123"/>
      <c r="AK1399" s="123"/>
      <c r="AL1399" s="123"/>
      <c r="AM1399" s="123"/>
      <c r="AN1399" s="123"/>
      <c r="AO1399" s="125"/>
      <c r="AP1399" s="126"/>
      <c r="AQ1399" s="125"/>
      <c r="AR1399" s="127"/>
      <c r="AS1399" s="83"/>
      <c r="AT1399" s="83"/>
      <c r="AU1399" s="83"/>
      <c r="AV1399" s="130"/>
    </row>
    <row r="1400" spans="28:48" ht="14">
      <c r="AB1400" s="123"/>
      <c r="AC1400" s="124"/>
      <c r="AD1400" s="123"/>
      <c r="AE1400" s="124"/>
      <c r="AF1400" s="124"/>
      <c r="AG1400" s="124"/>
      <c r="AH1400" s="123"/>
      <c r="AI1400" s="123"/>
      <c r="AJ1400" s="123"/>
      <c r="AK1400" s="123"/>
      <c r="AL1400" s="123"/>
      <c r="AM1400" s="123"/>
      <c r="AN1400" s="123"/>
      <c r="AO1400" s="125"/>
      <c r="AP1400" s="126"/>
      <c r="AQ1400" s="125"/>
      <c r="AR1400" s="127"/>
      <c r="AS1400" s="83"/>
      <c r="AT1400" s="83"/>
      <c r="AU1400" s="83"/>
      <c r="AV1400" s="130"/>
    </row>
    <row r="1401" spans="28:48" ht="14">
      <c r="AB1401" s="123"/>
      <c r="AC1401" s="124"/>
      <c r="AD1401" s="123"/>
      <c r="AE1401" s="124"/>
      <c r="AF1401" s="124"/>
      <c r="AG1401" s="124"/>
      <c r="AH1401" s="123"/>
      <c r="AI1401" s="123"/>
      <c r="AJ1401" s="123"/>
      <c r="AK1401" s="123"/>
      <c r="AL1401" s="123"/>
      <c r="AM1401" s="123"/>
      <c r="AN1401" s="123"/>
      <c r="AO1401" s="125"/>
      <c r="AP1401" s="126"/>
      <c r="AQ1401" s="125"/>
      <c r="AR1401" s="127"/>
      <c r="AS1401" s="83"/>
      <c r="AT1401" s="83"/>
      <c r="AU1401" s="83"/>
      <c r="AV1401" s="130"/>
    </row>
    <row r="1402" spans="28:48" ht="14">
      <c r="AB1402" s="123"/>
      <c r="AC1402" s="124"/>
      <c r="AD1402" s="123"/>
      <c r="AE1402" s="124"/>
      <c r="AF1402" s="124"/>
      <c r="AG1402" s="124"/>
      <c r="AH1402" s="123"/>
      <c r="AI1402" s="123"/>
      <c r="AJ1402" s="123"/>
      <c r="AK1402" s="123"/>
      <c r="AL1402" s="123"/>
      <c r="AM1402" s="123"/>
      <c r="AN1402" s="123"/>
      <c r="AO1402" s="125"/>
      <c r="AP1402" s="126"/>
      <c r="AQ1402" s="125"/>
      <c r="AR1402" s="127"/>
      <c r="AS1402" s="83"/>
      <c r="AT1402" s="83"/>
      <c r="AU1402" s="83"/>
      <c r="AV1402" s="130"/>
    </row>
    <row r="1403" spans="28:48" ht="14">
      <c r="AB1403" s="123"/>
      <c r="AC1403" s="124"/>
      <c r="AD1403" s="123"/>
      <c r="AE1403" s="124"/>
      <c r="AF1403" s="124"/>
      <c r="AG1403" s="124"/>
      <c r="AH1403" s="123"/>
      <c r="AI1403" s="123"/>
      <c r="AJ1403" s="123"/>
      <c r="AK1403" s="123"/>
      <c r="AL1403" s="123"/>
      <c r="AM1403" s="123"/>
      <c r="AN1403" s="123"/>
      <c r="AO1403" s="125"/>
      <c r="AP1403" s="126"/>
      <c r="AQ1403" s="125"/>
      <c r="AR1403" s="127"/>
      <c r="AS1403" s="83"/>
      <c r="AT1403" s="83"/>
      <c r="AU1403" s="83"/>
      <c r="AV1403" s="130"/>
    </row>
    <row r="1404" spans="28:48" ht="14">
      <c r="AB1404" s="123"/>
      <c r="AC1404" s="124"/>
      <c r="AD1404" s="123"/>
      <c r="AE1404" s="124"/>
      <c r="AF1404" s="124"/>
      <c r="AG1404" s="124"/>
      <c r="AH1404" s="123"/>
      <c r="AI1404" s="123"/>
      <c r="AJ1404" s="123"/>
      <c r="AK1404" s="123"/>
      <c r="AL1404" s="123"/>
      <c r="AM1404" s="123"/>
      <c r="AN1404" s="123"/>
      <c r="AO1404" s="125"/>
      <c r="AP1404" s="126"/>
      <c r="AQ1404" s="125"/>
      <c r="AR1404" s="127"/>
      <c r="AS1404" s="83"/>
      <c r="AT1404" s="83"/>
      <c r="AU1404" s="83"/>
      <c r="AV1404" s="130"/>
    </row>
    <row r="1405" spans="28:48" ht="14">
      <c r="AB1405" s="123"/>
      <c r="AC1405" s="124"/>
      <c r="AD1405" s="123"/>
      <c r="AE1405" s="124"/>
      <c r="AF1405" s="124"/>
      <c r="AG1405" s="124"/>
      <c r="AH1405" s="123"/>
      <c r="AI1405" s="123"/>
      <c r="AJ1405" s="123"/>
      <c r="AK1405" s="123"/>
      <c r="AL1405" s="123"/>
      <c r="AM1405" s="123"/>
      <c r="AN1405" s="123"/>
      <c r="AO1405" s="125"/>
      <c r="AP1405" s="126"/>
      <c r="AQ1405" s="125"/>
      <c r="AR1405" s="127"/>
      <c r="AS1405" s="83"/>
      <c r="AT1405" s="83"/>
      <c r="AU1405" s="83"/>
      <c r="AV1405" s="130"/>
    </row>
    <row r="1406" spans="28:48" ht="14">
      <c r="AB1406" s="123"/>
      <c r="AC1406" s="124"/>
      <c r="AD1406" s="123"/>
      <c r="AE1406" s="124"/>
      <c r="AF1406" s="124"/>
      <c r="AG1406" s="124"/>
      <c r="AH1406" s="123"/>
      <c r="AI1406" s="123"/>
      <c r="AJ1406" s="123"/>
      <c r="AK1406" s="123"/>
      <c r="AL1406" s="123"/>
      <c r="AM1406" s="123"/>
      <c r="AN1406" s="123"/>
      <c r="AO1406" s="125"/>
      <c r="AP1406" s="126"/>
      <c r="AQ1406" s="125"/>
      <c r="AR1406" s="127"/>
      <c r="AS1406" s="83"/>
      <c r="AT1406" s="83"/>
      <c r="AU1406" s="83"/>
      <c r="AV1406" s="130"/>
    </row>
    <row r="1407" spans="28:48" ht="14">
      <c r="AB1407" s="123"/>
      <c r="AC1407" s="124"/>
      <c r="AD1407" s="123"/>
      <c r="AE1407" s="124"/>
      <c r="AF1407" s="124"/>
      <c r="AG1407" s="124"/>
      <c r="AH1407" s="123"/>
      <c r="AI1407" s="123"/>
      <c r="AJ1407" s="123"/>
      <c r="AK1407" s="123"/>
      <c r="AL1407" s="123"/>
      <c r="AM1407" s="123"/>
      <c r="AN1407" s="123"/>
      <c r="AO1407" s="125"/>
      <c r="AP1407" s="126"/>
      <c r="AQ1407" s="125"/>
      <c r="AR1407" s="127"/>
      <c r="AS1407" s="83"/>
      <c r="AT1407" s="83"/>
      <c r="AU1407" s="83"/>
      <c r="AV1407" s="130"/>
    </row>
    <row r="1408" spans="28:48" ht="14">
      <c r="AB1408" s="123"/>
      <c r="AC1408" s="124"/>
      <c r="AD1408" s="123"/>
      <c r="AE1408" s="124"/>
      <c r="AF1408" s="124"/>
      <c r="AG1408" s="124"/>
      <c r="AH1408" s="123"/>
      <c r="AI1408" s="123"/>
      <c r="AJ1408" s="123"/>
      <c r="AK1408" s="123"/>
      <c r="AL1408" s="123"/>
      <c r="AM1408" s="123"/>
      <c r="AN1408" s="123"/>
      <c r="AO1408" s="125"/>
      <c r="AP1408" s="126"/>
      <c r="AQ1408" s="125"/>
      <c r="AR1408" s="127"/>
      <c r="AS1408" s="83"/>
      <c r="AT1408" s="83"/>
      <c r="AU1408" s="83"/>
      <c r="AV1408" s="130"/>
    </row>
    <row r="1409" spans="28:48" ht="14">
      <c r="AB1409" s="123"/>
      <c r="AC1409" s="124"/>
      <c r="AD1409" s="123"/>
      <c r="AE1409" s="124"/>
      <c r="AF1409" s="124"/>
      <c r="AG1409" s="124"/>
      <c r="AH1409" s="123"/>
      <c r="AI1409" s="123"/>
      <c r="AJ1409" s="123"/>
      <c r="AK1409" s="123"/>
      <c r="AL1409" s="123"/>
      <c r="AM1409" s="123"/>
      <c r="AN1409" s="123"/>
      <c r="AO1409" s="125"/>
      <c r="AP1409" s="126"/>
      <c r="AQ1409" s="125"/>
      <c r="AR1409" s="127"/>
      <c r="AS1409" s="83"/>
      <c r="AT1409" s="83"/>
      <c r="AU1409" s="83"/>
      <c r="AV1409" s="130"/>
    </row>
    <row r="1410" spans="28:48" ht="14">
      <c r="AB1410" s="123"/>
      <c r="AC1410" s="124"/>
      <c r="AD1410" s="123"/>
      <c r="AE1410" s="124"/>
      <c r="AF1410" s="124"/>
      <c r="AG1410" s="124"/>
      <c r="AH1410" s="123"/>
      <c r="AI1410" s="123"/>
      <c r="AJ1410" s="123"/>
      <c r="AK1410" s="123"/>
      <c r="AL1410" s="123"/>
      <c r="AM1410" s="123"/>
      <c r="AN1410" s="123"/>
      <c r="AO1410" s="125"/>
      <c r="AP1410" s="126"/>
      <c r="AQ1410" s="125"/>
      <c r="AR1410" s="127"/>
      <c r="AS1410" s="83"/>
      <c r="AT1410" s="83"/>
      <c r="AU1410" s="83"/>
      <c r="AV1410" s="130"/>
    </row>
    <row r="1411" spans="28:48" ht="14">
      <c r="AB1411" s="123"/>
      <c r="AC1411" s="124"/>
      <c r="AD1411" s="123"/>
      <c r="AE1411" s="124"/>
      <c r="AF1411" s="124"/>
      <c r="AG1411" s="124"/>
      <c r="AH1411" s="123"/>
      <c r="AI1411" s="123"/>
      <c r="AJ1411" s="123"/>
      <c r="AK1411" s="123"/>
      <c r="AL1411" s="123"/>
      <c r="AM1411" s="123"/>
      <c r="AN1411" s="123"/>
      <c r="AO1411" s="125"/>
      <c r="AP1411" s="126"/>
      <c r="AQ1411" s="125"/>
      <c r="AR1411" s="127"/>
      <c r="AS1411" s="83"/>
      <c r="AT1411" s="83"/>
      <c r="AU1411" s="83"/>
      <c r="AV1411" s="130"/>
    </row>
    <row r="1412" spans="28:48" ht="14">
      <c r="AB1412" s="123"/>
      <c r="AC1412" s="124"/>
      <c r="AD1412" s="123"/>
      <c r="AE1412" s="124"/>
      <c r="AF1412" s="124"/>
      <c r="AG1412" s="124"/>
      <c r="AH1412" s="123"/>
      <c r="AI1412" s="123"/>
      <c r="AJ1412" s="123"/>
      <c r="AK1412" s="123"/>
      <c r="AL1412" s="123"/>
      <c r="AM1412" s="123"/>
      <c r="AN1412" s="123"/>
      <c r="AO1412" s="125"/>
      <c r="AP1412" s="126"/>
      <c r="AQ1412" s="125"/>
      <c r="AR1412" s="127"/>
      <c r="AS1412" s="83"/>
      <c r="AT1412" s="83"/>
      <c r="AU1412" s="83"/>
      <c r="AV1412" s="130"/>
    </row>
    <row r="1413" spans="28:48" ht="14">
      <c r="AB1413" s="123"/>
      <c r="AC1413" s="124"/>
      <c r="AD1413" s="123"/>
      <c r="AE1413" s="124"/>
      <c r="AF1413" s="124"/>
      <c r="AG1413" s="124"/>
      <c r="AH1413" s="123"/>
      <c r="AI1413" s="123"/>
      <c r="AJ1413" s="123"/>
      <c r="AK1413" s="123"/>
      <c r="AL1413" s="123"/>
      <c r="AM1413" s="123"/>
      <c r="AN1413" s="123"/>
      <c r="AO1413" s="125"/>
      <c r="AP1413" s="126"/>
      <c r="AQ1413" s="125"/>
      <c r="AR1413" s="127"/>
      <c r="AS1413" s="83"/>
      <c r="AT1413" s="83"/>
      <c r="AU1413" s="83"/>
      <c r="AV1413" s="130"/>
    </row>
    <row r="1414" spans="28:48" ht="14">
      <c r="AB1414" s="123"/>
      <c r="AC1414" s="124"/>
      <c r="AD1414" s="123"/>
      <c r="AE1414" s="124"/>
      <c r="AF1414" s="124"/>
      <c r="AG1414" s="124"/>
      <c r="AH1414" s="123"/>
      <c r="AI1414" s="123"/>
      <c r="AJ1414" s="123"/>
      <c r="AK1414" s="123"/>
      <c r="AL1414" s="123"/>
      <c r="AM1414" s="123"/>
      <c r="AN1414" s="123"/>
      <c r="AO1414" s="125"/>
      <c r="AP1414" s="126"/>
      <c r="AQ1414" s="125"/>
      <c r="AR1414" s="127"/>
      <c r="AS1414" s="83"/>
      <c r="AT1414" s="83"/>
      <c r="AU1414" s="83"/>
      <c r="AV1414" s="130"/>
    </row>
    <row r="1415" spans="28:48" ht="14">
      <c r="AB1415" s="123"/>
      <c r="AC1415" s="124"/>
      <c r="AD1415" s="123"/>
      <c r="AE1415" s="124"/>
      <c r="AF1415" s="124"/>
      <c r="AG1415" s="124"/>
      <c r="AH1415" s="123"/>
      <c r="AI1415" s="123"/>
      <c r="AJ1415" s="123"/>
      <c r="AK1415" s="123"/>
      <c r="AL1415" s="123"/>
      <c r="AM1415" s="123"/>
      <c r="AN1415" s="123"/>
      <c r="AO1415" s="125"/>
      <c r="AP1415" s="126"/>
      <c r="AQ1415" s="125"/>
      <c r="AR1415" s="127"/>
      <c r="AS1415" s="83"/>
      <c r="AT1415" s="83"/>
      <c r="AU1415" s="83"/>
      <c r="AV1415" s="130"/>
    </row>
    <row r="1416" spans="28:48" ht="14">
      <c r="AB1416" s="123"/>
      <c r="AC1416" s="124"/>
      <c r="AD1416" s="123"/>
      <c r="AE1416" s="124"/>
      <c r="AF1416" s="124"/>
      <c r="AG1416" s="124"/>
      <c r="AH1416" s="123"/>
      <c r="AI1416" s="123"/>
      <c r="AJ1416" s="123"/>
      <c r="AK1416" s="123"/>
      <c r="AL1416" s="123"/>
      <c r="AM1416" s="123"/>
      <c r="AN1416" s="123"/>
      <c r="AO1416" s="125"/>
      <c r="AP1416" s="126"/>
      <c r="AQ1416" s="125"/>
      <c r="AR1416" s="127"/>
      <c r="AS1416" s="83"/>
      <c r="AT1416" s="83"/>
      <c r="AU1416" s="83"/>
      <c r="AV1416" s="130"/>
    </row>
    <row r="1417" spans="28:48" ht="14">
      <c r="AB1417" s="123"/>
      <c r="AC1417" s="124"/>
      <c r="AD1417" s="123"/>
      <c r="AE1417" s="124"/>
      <c r="AF1417" s="124"/>
      <c r="AG1417" s="124"/>
      <c r="AH1417" s="123"/>
      <c r="AI1417" s="123"/>
      <c r="AJ1417" s="123"/>
      <c r="AK1417" s="123"/>
      <c r="AL1417" s="123"/>
      <c r="AM1417" s="123"/>
      <c r="AN1417" s="123"/>
      <c r="AO1417" s="125"/>
      <c r="AP1417" s="126"/>
      <c r="AQ1417" s="125"/>
      <c r="AR1417" s="127"/>
      <c r="AS1417" s="83"/>
      <c r="AT1417" s="83"/>
      <c r="AU1417" s="83"/>
      <c r="AV1417" s="130"/>
    </row>
    <row r="1418" spans="28:48" ht="14">
      <c r="AB1418" s="123"/>
      <c r="AC1418" s="124"/>
      <c r="AD1418" s="123"/>
      <c r="AE1418" s="124"/>
      <c r="AF1418" s="124"/>
      <c r="AG1418" s="124"/>
      <c r="AH1418" s="123"/>
      <c r="AI1418" s="123"/>
      <c r="AJ1418" s="123"/>
      <c r="AK1418" s="123"/>
      <c r="AL1418" s="123"/>
      <c r="AM1418" s="123"/>
      <c r="AN1418" s="123"/>
      <c r="AO1418" s="125"/>
      <c r="AP1418" s="126"/>
      <c r="AQ1418" s="125"/>
      <c r="AR1418" s="127"/>
      <c r="AS1418" s="83"/>
      <c r="AT1418" s="83"/>
      <c r="AU1418" s="83"/>
      <c r="AV1418" s="130"/>
    </row>
    <row r="1419" spans="28:48" ht="14">
      <c r="AB1419" s="123"/>
      <c r="AC1419" s="124"/>
      <c r="AD1419" s="123"/>
      <c r="AE1419" s="124"/>
      <c r="AF1419" s="124"/>
      <c r="AG1419" s="124"/>
      <c r="AH1419" s="123"/>
      <c r="AI1419" s="123"/>
      <c r="AJ1419" s="123"/>
      <c r="AK1419" s="123"/>
      <c r="AL1419" s="123"/>
      <c r="AM1419" s="123"/>
      <c r="AN1419" s="123"/>
      <c r="AO1419" s="125"/>
      <c r="AP1419" s="126"/>
      <c r="AQ1419" s="125"/>
      <c r="AR1419" s="127"/>
      <c r="AS1419" s="83"/>
      <c r="AT1419" s="83"/>
      <c r="AU1419" s="83"/>
      <c r="AV1419" s="130"/>
    </row>
    <row r="1420" spans="28:48" ht="14">
      <c r="AB1420" s="123"/>
      <c r="AC1420" s="124"/>
      <c r="AD1420" s="123"/>
      <c r="AE1420" s="124"/>
      <c r="AF1420" s="124"/>
      <c r="AG1420" s="124"/>
      <c r="AH1420" s="123"/>
      <c r="AI1420" s="123"/>
      <c r="AJ1420" s="123"/>
      <c r="AK1420" s="123"/>
      <c r="AL1420" s="123"/>
      <c r="AM1420" s="123"/>
      <c r="AN1420" s="123"/>
      <c r="AO1420" s="125"/>
      <c r="AP1420" s="126"/>
      <c r="AQ1420" s="125"/>
      <c r="AR1420" s="127"/>
      <c r="AS1420" s="83"/>
      <c r="AT1420" s="83"/>
      <c r="AU1420" s="83"/>
      <c r="AV1420" s="130"/>
    </row>
    <row r="1421" spans="28:48" ht="14">
      <c r="AB1421" s="123"/>
      <c r="AC1421" s="124"/>
      <c r="AD1421" s="123"/>
      <c r="AE1421" s="124"/>
      <c r="AF1421" s="124"/>
      <c r="AG1421" s="124"/>
      <c r="AH1421" s="123"/>
      <c r="AI1421" s="123"/>
      <c r="AJ1421" s="123"/>
      <c r="AK1421" s="123"/>
      <c r="AL1421" s="123"/>
      <c r="AM1421" s="123"/>
      <c r="AN1421" s="123"/>
      <c r="AO1421" s="125"/>
      <c r="AP1421" s="126"/>
      <c r="AQ1421" s="125"/>
      <c r="AR1421" s="127"/>
      <c r="AS1421" s="83"/>
      <c r="AT1421" s="83"/>
      <c r="AU1421" s="83"/>
      <c r="AV1421" s="130"/>
    </row>
    <row r="1422" spans="28:48" ht="14">
      <c r="AB1422" s="123"/>
      <c r="AC1422" s="124"/>
      <c r="AD1422" s="123"/>
      <c r="AE1422" s="124"/>
      <c r="AF1422" s="124"/>
      <c r="AG1422" s="124"/>
      <c r="AH1422" s="123"/>
      <c r="AI1422" s="123"/>
      <c r="AJ1422" s="123"/>
      <c r="AK1422" s="123"/>
      <c r="AL1422" s="123"/>
      <c r="AM1422" s="123"/>
      <c r="AN1422" s="123"/>
      <c r="AO1422" s="125"/>
      <c r="AP1422" s="126"/>
      <c r="AQ1422" s="125"/>
      <c r="AR1422" s="127"/>
      <c r="AS1422" s="83"/>
      <c r="AT1422" s="83"/>
      <c r="AU1422" s="83"/>
      <c r="AV1422" s="130"/>
    </row>
    <row r="1423" spans="28:48" ht="14">
      <c r="AB1423" s="123"/>
      <c r="AC1423" s="124"/>
      <c r="AD1423" s="123"/>
      <c r="AE1423" s="124"/>
      <c r="AF1423" s="124"/>
      <c r="AG1423" s="124"/>
      <c r="AH1423" s="123"/>
      <c r="AI1423" s="123"/>
      <c r="AJ1423" s="123"/>
      <c r="AK1423" s="123"/>
      <c r="AL1423" s="123"/>
      <c r="AM1423" s="123"/>
      <c r="AN1423" s="123"/>
      <c r="AO1423" s="125"/>
      <c r="AP1423" s="126"/>
      <c r="AQ1423" s="125"/>
      <c r="AR1423" s="127"/>
      <c r="AS1423" s="83"/>
      <c r="AT1423" s="83"/>
      <c r="AU1423" s="83"/>
      <c r="AV1423" s="130"/>
    </row>
    <row r="1424" spans="28:48" ht="14">
      <c r="AB1424" s="123"/>
      <c r="AC1424" s="124"/>
      <c r="AD1424" s="123"/>
      <c r="AE1424" s="124"/>
      <c r="AF1424" s="124"/>
      <c r="AG1424" s="124"/>
      <c r="AH1424" s="123"/>
      <c r="AI1424" s="123"/>
      <c r="AJ1424" s="123"/>
      <c r="AK1424" s="123"/>
      <c r="AL1424" s="123"/>
      <c r="AM1424" s="123"/>
      <c r="AN1424" s="123"/>
      <c r="AO1424" s="125"/>
      <c r="AP1424" s="126"/>
      <c r="AQ1424" s="125"/>
      <c r="AR1424" s="127"/>
      <c r="AS1424" s="83"/>
      <c r="AT1424" s="83"/>
      <c r="AU1424" s="83"/>
      <c r="AV1424" s="130"/>
    </row>
    <row r="1425" spans="28:48" ht="14">
      <c r="AB1425" s="123"/>
      <c r="AC1425" s="124"/>
      <c r="AD1425" s="123"/>
      <c r="AE1425" s="124"/>
      <c r="AF1425" s="124"/>
      <c r="AG1425" s="124"/>
      <c r="AH1425" s="123"/>
      <c r="AI1425" s="123"/>
      <c r="AJ1425" s="123"/>
      <c r="AK1425" s="123"/>
      <c r="AL1425" s="123"/>
      <c r="AM1425" s="123"/>
      <c r="AN1425" s="123"/>
      <c r="AO1425" s="125"/>
      <c r="AP1425" s="126"/>
      <c r="AQ1425" s="125"/>
      <c r="AR1425" s="127"/>
      <c r="AS1425" s="83"/>
      <c r="AT1425" s="83"/>
      <c r="AU1425" s="83"/>
      <c r="AV1425" s="130"/>
    </row>
    <row r="1426" spans="28:48" ht="14">
      <c r="AB1426" s="123"/>
      <c r="AC1426" s="124"/>
      <c r="AD1426" s="123"/>
      <c r="AE1426" s="124"/>
      <c r="AF1426" s="124"/>
      <c r="AG1426" s="124"/>
      <c r="AH1426" s="123"/>
      <c r="AI1426" s="123"/>
      <c r="AJ1426" s="123"/>
      <c r="AK1426" s="123"/>
      <c r="AL1426" s="123"/>
      <c r="AM1426" s="123"/>
      <c r="AN1426" s="123"/>
      <c r="AO1426" s="125"/>
      <c r="AP1426" s="126"/>
      <c r="AQ1426" s="125"/>
      <c r="AR1426" s="127"/>
      <c r="AS1426" s="83"/>
      <c r="AT1426" s="83"/>
      <c r="AU1426" s="83"/>
      <c r="AV1426" s="130"/>
    </row>
    <row r="1427" spans="28:48" ht="14">
      <c r="AB1427" s="123"/>
      <c r="AC1427" s="124"/>
      <c r="AD1427" s="123"/>
      <c r="AE1427" s="124"/>
      <c r="AF1427" s="124"/>
      <c r="AG1427" s="124"/>
      <c r="AH1427" s="123"/>
      <c r="AI1427" s="123"/>
      <c r="AJ1427" s="123"/>
      <c r="AK1427" s="123"/>
      <c r="AL1427" s="123"/>
      <c r="AM1427" s="123"/>
      <c r="AN1427" s="123"/>
      <c r="AO1427" s="125"/>
      <c r="AP1427" s="126"/>
      <c r="AQ1427" s="125"/>
      <c r="AR1427" s="127"/>
      <c r="AS1427" s="83"/>
      <c r="AT1427" s="83"/>
      <c r="AU1427" s="83"/>
      <c r="AV1427" s="130"/>
    </row>
    <row r="1428" spans="28:48" ht="14">
      <c r="AB1428" s="123"/>
      <c r="AC1428" s="124"/>
      <c r="AD1428" s="123"/>
      <c r="AE1428" s="124"/>
      <c r="AF1428" s="124"/>
      <c r="AG1428" s="124"/>
      <c r="AH1428" s="123"/>
      <c r="AI1428" s="123"/>
      <c r="AJ1428" s="123"/>
      <c r="AK1428" s="123"/>
      <c r="AL1428" s="123"/>
      <c r="AM1428" s="123"/>
      <c r="AN1428" s="123"/>
      <c r="AO1428" s="125"/>
      <c r="AP1428" s="126"/>
      <c r="AQ1428" s="125"/>
      <c r="AR1428" s="127"/>
      <c r="AS1428" s="83"/>
      <c r="AT1428" s="83"/>
      <c r="AU1428" s="83"/>
      <c r="AV1428" s="130"/>
    </row>
    <row r="1429" spans="28:48" ht="14">
      <c r="AB1429" s="123"/>
      <c r="AC1429" s="124"/>
      <c r="AD1429" s="123"/>
      <c r="AE1429" s="124"/>
      <c r="AF1429" s="124"/>
      <c r="AG1429" s="124"/>
      <c r="AH1429" s="123"/>
      <c r="AI1429" s="123"/>
      <c r="AJ1429" s="123"/>
      <c r="AK1429" s="123"/>
      <c r="AL1429" s="123"/>
      <c r="AM1429" s="123"/>
      <c r="AN1429" s="123"/>
      <c r="AO1429" s="125"/>
      <c r="AP1429" s="126"/>
      <c r="AQ1429" s="125"/>
      <c r="AR1429" s="127"/>
      <c r="AS1429" s="83"/>
      <c r="AT1429" s="83"/>
      <c r="AU1429" s="83"/>
      <c r="AV1429" s="130"/>
    </row>
    <row r="1430" spans="28:48" ht="14">
      <c r="AB1430" s="123"/>
      <c r="AC1430" s="124"/>
      <c r="AD1430" s="123"/>
      <c r="AE1430" s="124"/>
      <c r="AF1430" s="124"/>
      <c r="AG1430" s="124"/>
      <c r="AH1430" s="123"/>
      <c r="AI1430" s="123"/>
      <c r="AJ1430" s="123"/>
      <c r="AK1430" s="123"/>
      <c r="AL1430" s="123"/>
      <c r="AM1430" s="123"/>
      <c r="AN1430" s="123"/>
      <c r="AO1430" s="125"/>
      <c r="AP1430" s="126"/>
      <c r="AQ1430" s="125"/>
      <c r="AR1430" s="127"/>
      <c r="AS1430" s="83"/>
      <c r="AT1430" s="83"/>
      <c r="AU1430" s="83"/>
      <c r="AV1430" s="130"/>
    </row>
    <row r="1431" spans="28:48" ht="14">
      <c r="AB1431" s="123"/>
      <c r="AC1431" s="124"/>
      <c r="AD1431" s="123"/>
      <c r="AE1431" s="124"/>
      <c r="AF1431" s="124"/>
      <c r="AG1431" s="124"/>
      <c r="AH1431" s="123"/>
      <c r="AI1431" s="123"/>
      <c r="AJ1431" s="123"/>
      <c r="AK1431" s="123"/>
      <c r="AL1431" s="123"/>
      <c r="AM1431" s="123"/>
      <c r="AN1431" s="123"/>
      <c r="AO1431" s="125"/>
      <c r="AP1431" s="126"/>
      <c r="AQ1431" s="125"/>
      <c r="AR1431" s="127"/>
      <c r="AS1431" s="83"/>
      <c r="AT1431" s="83"/>
      <c r="AU1431" s="83"/>
      <c r="AV1431" s="130"/>
    </row>
    <row r="1432" spans="28:48" ht="14">
      <c r="AB1432" s="123"/>
      <c r="AC1432" s="124"/>
      <c r="AD1432" s="123"/>
      <c r="AE1432" s="124"/>
      <c r="AF1432" s="124"/>
      <c r="AG1432" s="124"/>
      <c r="AH1432" s="123"/>
      <c r="AI1432" s="123"/>
      <c r="AJ1432" s="123"/>
      <c r="AK1432" s="123"/>
      <c r="AL1432" s="123"/>
      <c r="AM1432" s="123"/>
      <c r="AN1432" s="123"/>
      <c r="AO1432" s="125"/>
      <c r="AP1432" s="126"/>
      <c r="AQ1432" s="125"/>
      <c r="AR1432" s="127"/>
      <c r="AS1432" s="83"/>
      <c r="AT1432" s="83"/>
      <c r="AU1432" s="83"/>
      <c r="AV1432" s="130"/>
    </row>
    <row r="1433" spans="28:48" ht="14">
      <c r="AB1433" s="123"/>
      <c r="AC1433" s="124"/>
      <c r="AD1433" s="123"/>
      <c r="AE1433" s="124"/>
      <c r="AF1433" s="124"/>
      <c r="AG1433" s="124"/>
      <c r="AH1433" s="123"/>
      <c r="AI1433" s="123"/>
      <c r="AJ1433" s="123"/>
      <c r="AK1433" s="123"/>
      <c r="AL1433" s="123"/>
      <c r="AM1433" s="123"/>
      <c r="AN1433" s="123"/>
      <c r="AO1433" s="125"/>
      <c r="AP1433" s="126"/>
      <c r="AQ1433" s="125"/>
      <c r="AR1433" s="127"/>
      <c r="AS1433" s="83"/>
      <c r="AT1433" s="83"/>
      <c r="AU1433" s="83"/>
      <c r="AV1433" s="130"/>
    </row>
    <row r="1434" spans="28:48" ht="14">
      <c r="AB1434" s="123"/>
      <c r="AC1434" s="124"/>
      <c r="AD1434" s="123"/>
      <c r="AE1434" s="124"/>
      <c r="AF1434" s="124"/>
      <c r="AG1434" s="124"/>
      <c r="AH1434" s="123"/>
      <c r="AI1434" s="123"/>
      <c r="AJ1434" s="123"/>
      <c r="AK1434" s="123"/>
      <c r="AL1434" s="123"/>
      <c r="AM1434" s="123"/>
      <c r="AN1434" s="123"/>
      <c r="AO1434" s="125"/>
      <c r="AP1434" s="126"/>
      <c r="AQ1434" s="125"/>
      <c r="AR1434" s="127"/>
      <c r="AS1434" s="83"/>
      <c r="AT1434" s="83"/>
      <c r="AU1434" s="83"/>
      <c r="AV1434" s="130"/>
    </row>
    <row r="1435" spans="28:48" ht="14">
      <c r="AB1435" s="123"/>
      <c r="AC1435" s="124"/>
      <c r="AD1435" s="123"/>
      <c r="AE1435" s="124"/>
      <c r="AF1435" s="124"/>
      <c r="AG1435" s="124"/>
      <c r="AH1435" s="123"/>
      <c r="AI1435" s="123"/>
      <c r="AJ1435" s="123"/>
      <c r="AK1435" s="123"/>
      <c r="AL1435" s="123"/>
      <c r="AM1435" s="123"/>
      <c r="AN1435" s="123"/>
      <c r="AO1435" s="125"/>
      <c r="AP1435" s="126"/>
      <c r="AQ1435" s="125"/>
      <c r="AR1435" s="127"/>
      <c r="AS1435" s="83"/>
      <c r="AT1435" s="83"/>
      <c r="AU1435" s="83"/>
      <c r="AV1435" s="130"/>
    </row>
    <row r="1436" spans="28:48" ht="14">
      <c r="AB1436" s="123"/>
      <c r="AC1436" s="124"/>
      <c r="AD1436" s="123"/>
      <c r="AE1436" s="124"/>
      <c r="AF1436" s="124"/>
      <c r="AG1436" s="124"/>
      <c r="AH1436" s="123"/>
      <c r="AI1436" s="123"/>
      <c r="AJ1436" s="123"/>
      <c r="AK1436" s="123"/>
      <c r="AL1436" s="123"/>
      <c r="AM1436" s="123"/>
      <c r="AN1436" s="123"/>
      <c r="AO1436" s="125"/>
      <c r="AP1436" s="126"/>
      <c r="AQ1436" s="125"/>
      <c r="AR1436" s="127"/>
      <c r="AS1436" s="83"/>
      <c r="AT1436" s="83"/>
      <c r="AU1436" s="83"/>
      <c r="AV1436" s="130"/>
    </row>
    <row r="1437" spans="28:48" ht="14">
      <c r="AB1437" s="123"/>
      <c r="AC1437" s="124"/>
      <c r="AD1437" s="123"/>
      <c r="AE1437" s="124"/>
      <c r="AF1437" s="124"/>
      <c r="AG1437" s="124"/>
      <c r="AH1437" s="123"/>
      <c r="AI1437" s="123"/>
      <c r="AJ1437" s="123"/>
      <c r="AK1437" s="123"/>
      <c r="AL1437" s="123"/>
      <c r="AM1437" s="123"/>
      <c r="AN1437" s="123"/>
      <c r="AO1437" s="125"/>
      <c r="AP1437" s="126"/>
      <c r="AQ1437" s="125"/>
      <c r="AR1437" s="127"/>
      <c r="AS1437" s="83"/>
      <c r="AT1437" s="83"/>
      <c r="AU1437" s="83"/>
      <c r="AV1437" s="130"/>
    </row>
    <row r="1438" spans="28:48" ht="14">
      <c r="AB1438" s="123"/>
      <c r="AC1438" s="124"/>
      <c r="AD1438" s="123"/>
      <c r="AE1438" s="124"/>
      <c r="AF1438" s="124"/>
      <c r="AG1438" s="124"/>
      <c r="AH1438" s="123"/>
      <c r="AI1438" s="123"/>
      <c r="AJ1438" s="123"/>
      <c r="AK1438" s="123"/>
      <c r="AL1438" s="123"/>
      <c r="AM1438" s="123"/>
      <c r="AN1438" s="123"/>
      <c r="AO1438" s="125"/>
      <c r="AP1438" s="126"/>
      <c r="AQ1438" s="125"/>
      <c r="AR1438" s="127"/>
      <c r="AS1438" s="83"/>
      <c r="AT1438" s="83"/>
      <c r="AU1438" s="83"/>
      <c r="AV1438" s="130"/>
    </row>
    <row r="1439" spans="28:48" ht="14">
      <c r="AB1439" s="123"/>
      <c r="AC1439" s="124"/>
      <c r="AD1439" s="123"/>
      <c r="AE1439" s="124"/>
      <c r="AF1439" s="124"/>
      <c r="AG1439" s="124"/>
      <c r="AH1439" s="123"/>
      <c r="AI1439" s="123"/>
      <c r="AJ1439" s="123"/>
      <c r="AK1439" s="123"/>
      <c r="AL1439" s="123"/>
      <c r="AM1439" s="123"/>
      <c r="AN1439" s="123"/>
      <c r="AO1439" s="125"/>
      <c r="AP1439" s="126"/>
      <c r="AQ1439" s="125"/>
      <c r="AR1439" s="127"/>
      <c r="AS1439" s="83"/>
      <c r="AT1439" s="83"/>
      <c r="AU1439" s="83"/>
      <c r="AV1439" s="130"/>
    </row>
    <row r="1440" spans="28:48" ht="14">
      <c r="AB1440" s="123"/>
      <c r="AC1440" s="124"/>
      <c r="AD1440" s="123"/>
      <c r="AE1440" s="124"/>
      <c r="AF1440" s="124"/>
      <c r="AG1440" s="124"/>
      <c r="AH1440" s="123"/>
      <c r="AI1440" s="123"/>
      <c r="AJ1440" s="123"/>
      <c r="AK1440" s="123"/>
      <c r="AL1440" s="123"/>
      <c r="AM1440" s="123"/>
      <c r="AN1440" s="123"/>
      <c r="AO1440" s="125"/>
      <c r="AP1440" s="126"/>
      <c r="AQ1440" s="125"/>
      <c r="AR1440" s="127"/>
      <c r="AS1440" s="83"/>
      <c r="AT1440" s="83"/>
      <c r="AU1440" s="83"/>
      <c r="AV1440" s="130"/>
    </row>
    <row r="1441" spans="28:48" ht="14">
      <c r="AB1441" s="123"/>
      <c r="AC1441" s="124"/>
      <c r="AD1441" s="123"/>
      <c r="AE1441" s="124"/>
      <c r="AF1441" s="124"/>
      <c r="AG1441" s="124"/>
      <c r="AH1441" s="123"/>
      <c r="AI1441" s="123"/>
      <c r="AJ1441" s="123"/>
      <c r="AK1441" s="123"/>
      <c r="AL1441" s="123"/>
      <c r="AM1441" s="123"/>
      <c r="AN1441" s="123"/>
      <c r="AO1441" s="125"/>
      <c r="AP1441" s="126"/>
      <c r="AQ1441" s="125"/>
      <c r="AR1441" s="127"/>
      <c r="AS1441" s="83"/>
      <c r="AT1441" s="83"/>
      <c r="AU1441" s="83"/>
      <c r="AV1441" s="130"/>
    </row>
    <row r="1442" spans="28:48" ht="14">
      <c r="AB1442" s="123"/>
      <c r="AC1442" s="124"/>
      <c r="AD1442" s="123"/>
      <c r="AE1442" s="124"/>
      <c r="AF1442" s="124"/>
      <c r="AG1442" s="124"/>
      <c r="AH1442" s="123"/>
      <c r="AI1442" s="123"/>
      <c r="AJ1442" s="123"/>
      <c r="AK1442" s="123"/>
      <c r="AL1442" s="123"/>
      <c r="AM1442" s="123"/>
      <c r="AN1442" s="123"/>
      <c r="AO1442" s="125"/>
      <c r="AP1442" s="126"/>
      <c r="AQ1442" s="125"/>
      <c r="AR1442" s="127"/>
      <c r="AS1442" s="83"/>
      <c r="AT1442" s="83"/>
      <c r="AU1442" s="83"/>
      <c r="AV1442" s="130"/>
    </row>
    <row r="1443" spans="28:48" ht="14">
      <c r="AB1443" s="123"/>
      <c r="AC1443" s="124"/>
      <c r="AD1443" s="123"/>
      <c r="AE1443" s="124"/>
      <c r="AF1443" s="124"/>
      <c r="AG1443" s="124"/>
      <c r="AH1443" s="123"/>
      <c r="AI1443" s="123"/>
      <c r="AJ1443" s="123"/>
      <c r="AK1443" s="123"/>
      <c r="AL1443" s="123"/>
      <c r="AM1443" s="123"/>
      <c r="AN1443" s="123"/>
      <c r="AO1443" s="125"/>
      <c r="AP1443" s="126"/>
      <c r="AQ1443" s="125"/>
      <c r="AR1443" s="127"/>
      <c r="AS1443" s="83"/>
      <c r="AT1443" s="83"/>
      <c r="AU1443" s="83"/>
      <c r="AV1443" s="130"/>
    </row>
    <row r="1444" spans="28:48" ht="14">
      <c r="AB1444" s="123"/>
      <c r="AC1444" s="124"/>
      <c r="AD1444" s="123"/>
      <c r="AE1444" s="124"/>
      <c r="AF1444" s="124"/>
      <c r="AG1444" s="124"/>
      <c r="AH1444" s="123"/>
      <c r="AI1444" s="123"/>
      <c r="AJ1444" s="123"/>
      <c r="AK1444" s="123"/>
      <c r="AL1444" s="123"/>
      <c r="AM1444" s="123"/>
      <c r="AN1444" s="123"/>
      <c r="AO1444" s="125"/>
      <c r="AP1444" s="126"/>
      <c r="AQ1444" s="125"/>
      <c r="AR1444" s="127"/>
      <c r="AS1444" s="83"/>
      <c r="AT1444" s="83"/>
      <c r="AU1444" s="83"/>
      <c r="AV1444" s="130"/>
    </row>
    <row r="1445" spans="28:48" ht="14">
      <c r="AB1445" s="123"/>
      <c r="AC1445" s="124"/>
      <c r="AD1445" s="123"/>
      <c r="AE1445" s="124"/>
      <c r="AF1445" s="124"/>
      <c r="AG1445" s="124"/>
      <c r="AH1445" s="123"/>
      <c r="AI1445" s="123"/>
      <c r="AJ1445" s="123"/>
      <c r="AK1445" s="123"/>
      <c r="AL1445" s="123"/>
      <c r="AM1445" s="123"/>
      <c r="AN1445" s="123"/>
      <c r="AO1445" s="125"/>
      <c r="AP1445" s="126"/>
      <c r="AQ1445" s="125"/>
      <c r="AR1445" s="127"/>
      <c r="AS1445" s="83"/>
      <c r="AT1445" s="83"/>
      <c r="AU1445" s="83"/>
      <c r="AV1445" s="130"/>
    </row>
    <row r="1446" spans="28:48" ht="14">
      <c r="AB1446" s="123"/>
      <c r="AC1446" s="124"/>
      <c r="AD1446" s="123"/>
      <c r="AE1446" s="124"/>
      <c r="AF1446" s="124"/>
      <c r="AG1446" s="124"/>
      <c r="AH1446" s="123"/>
      <c r="AI1446" s="123"/>
      <c r="AJ1446" s="123"/>
      <c r="AK1446" s="123"/>
      <c r="AL1446" s="123"/>
      <c r="AM1446" s="123"/>
      <c r="AN1446" s="123"/>
      <c r="AO1446" s="125"/>
      <c r="AP1446" s="126"/>
      <c r="AQ1446" s="125"/>
      <c r="AR1446" s="127"/>
      <c r="AS1446" s="83"/>
      <c r="AT1446" s="83"/>
      <c r="AU1446" s="83"/>
      <c r="AV1446" s="130"/>
    </row>
    <row r="1447" spans="28:48" ht="14">
      <c r="AB1447" s="123"/>
      <c r="AC1447" s="124"/>
      <c r="AD1447" s="123"/>
      <c r="AE1447" s="124"/>
      <c r="AF1447" s="124"/>
      <c r="AG1447" s="124"/>
      <c r="AH1447" s="123"/>
      <c r="AI1447" s="123"/>
      <c r="AJ1447" s="123"/>
      <c r="AK1447" s="123"/>
      <c r="AL1447" s="123"/>
      <c r="AM1447" s="123"/>
      <c r="AN1447" s="123"/>
      <c r="AO1447" s="125"/>
      <c r="AP1447" s="126"/>
      <c r="AQ1447" s="125"/>
      <c r="AR1447" s="127"/>
      <c r="AS1447" s="83"/>
      <c r="AT1447" s="83"/>
      <c r="AU1447" s="83"/>
      <c r="AV1447" s="130"/>
    </row>
    <row r="1448" spans="28:48" ht="14">
      <c r="AB1448" s="123"/>
      <c r="AC1448" s="124"/>
      <c r="AD1448" s="123"/>
      <c r="AE1448" s="124"/>
      <c r="AF1448" s="124"/>
      <c r="AG1448" s="124"/>
      <c r="AH1448" s="123"/>
      <c r="AI1448" s="123"/>
      <c r="AJ1448" s="123"/>
      <c r="AK1448" s="123"/>
      <c r="AL1448" s="123"/>
      <c r="AM1448" s="123"/>
      <c r="AN1448" s="123"/>
      <c r="AO1448" s="125"/>
      <c r="AP1448" s="126"/>
      <c r="AQ1448" s="125"/>
      <c r="AR1448" s="127"/>
      <c r="AS1448" s="83"/>
      <c r="AT1448" s="83"/>
      <c r="AU1448" s="83"/>
      <c r="AV1448" s="130"/>
    </row>
    <row r="1449" spans="28:48" ht="14">
      <c r="AB1449" s="123"/>
      <c r="AC1449" s="124"/>
      <c r="AD1449" s="123"/>
      <c r="AE1449" s="124"/>
      <c r="AF1449" s="124"/>
      <c r="AG1449" s="124"/>
      <c r="AH1449" s="123"/>
      <c r="AI1449" s="123"/>
      <c r="AJ1449" s="123"/>
      <c r="AK1449" s="123"/>
      <c r="AL1449" s="123"/>
      <c r="AM1449" s="123"/>
      <c r="AN1449" s="123"/>
      <c r="AO1449" s="125"/>
      <c r="AP1449" s="126"/>
      <c r="AQ1449" s="125"/>
      <c r="AR1449" s="127"/>
      <c r="AS1449" s="83"/>
      <c r="AT1449" s="83"/>
      <c r="AU1449" s="83"/>
      <c r="AV1449" s="130"/>
    </row>
    <row r="1450" spans="28:48" ht="14">
      <c r="AB1450" s="123"/>
      <c r="AC1450" s="124"/>
      <c r="AD1450" s="123"/>
      <c r="AE1450" s="124"/>
      <c r="AF1450" s="124"/>
      <c r="AG1450" s="124"/>
      <c r="AH1450" s="123"/>
      <c r="AI1450" s="123"/>
      <c r="AJ1450" s="123"/>
      <c r="AK1450" s="123"/>
      <c r="AL1450" s="123"/>
      <c r="AM1450" s="123"/>
      <c r="AN1450" s="123"/>
      <c r="AO1450" s="125"/>
      <c r="AP1450" s="126"/>
      <c r="AQ1450" s="125"/>
      <c r="AR1450" s="127"/>
      <c r="AS1450" s="83"/>
      <c r="AT1450" s="83"/>
      <c r="AU1450" s="83"/>
      <c r="AV1450" s="130"/>
    </row>
    <row r="1451" spans="28:48" ht="14">
      <c r="AB1451" s="123"/>
      <c r="AC1451" s="124"/>
      <c r="AD1451" s="123"/>
      <c r="AE1451" s="124"/>
      <c r="AF1451" s="124"/>
      <c r="AG1451" s="124"/>
      <c r="AH1451" s="123"/>
      <c r="AI1451" s="123"/>
      <c r="AJ1451" s="123"/>
      <c r="AK1451" s="123"/>
      <c r="AL1451" s="123"/>
      <c r="AM1451" s="123"/>
      <c r="AN1451" s="123"/>
      <c r="AO1451" s="125"/>
      <c r="AP1451" s="126"/>
      <c r="AQ1451" s="125"/>
      <c r="AR1451" s="127"/>
      <c r="AS1451" s="83"/>
      <c r="AT1451" s="83"/>
      <c r="AU1451" s="83"/>
      <c r="AV1451" s="130"/>
    </row>
    <row r="1452" spans="28:48" ht="14">
      <c r="AB1452" s="123"/>
      <c r="AC1452" s="124"/>
      <c r="AD1452" s="123"/>
      <c r="AE1452" s="124"/>
      <c r="AF1452" s="124"/>
      <c r="AG1452" s="124"/>
      <c r="AH1452" s="123"/>
      <c r="AI1452" s="123"/>
      <c r="AJ1452" s="123"/>
      <c r="AK1452" s="123"/>
      <c r="AL1452" s="123"/>
      <c r="AM1452" s="123"/>
      <c r="AN1452" s="123"/>
      <c r="AO1452" s="125"/>
      <c r="AP1452" s="126"/>
      <c r="AQ1452" s="125"/>
      <c r="AR1452" s="127"/>
      <c r="AS1452" s="83"/>
      <c r="AT1452" s="83"/>
      <c r="AU1452" s="83"/>
      <c r="AV1452" s="130"/>
    </row>
    <row r="1453" spans="28:48" ht="14">
      <c r="AB1453" s="123"/>
      <c r="AC1453" s="124"/>
      <c r="AD1453" s="123"/>
      <c r="AE1453" s="124"/>
      <c r="AF1453" s="124"/>
      <c r="AG1453" s="124"/>
      <c r="AH1453" s="123"/>
      <c r="AI1453" s="123"/>
      <c r="AJ1453" s="123"/>
      <c r="AK1453" s="123"/>
      <c r="AL1453" s="123"/>
      <c r="AM1453" s="123"/>
      <c r="AN1453" s="123"/>
      <c r="AO1453" s="125"/>
      <c r="AP1453" s="126"/>
      <c r="AQ1453" s="125"/>
      <c r="AR1453" s="127"/>
      <c r="AS1453" s="83"/>
      <c r="AT1453" s="83"/>
      <c r="AU1453" s="83"/>
      <c r="AV1453" s="130"/>
    </row>
    <row r="1454" spans="28:48" ht="14">
      <c r="AB1454" s="123"/>
      <c r="AC1454" s="124"/>
      <c r="AD1454" s="123"/>
      <c r="AE1454" s="124"/>
      <c r="AF1454" s="124"/>
      <c r="AG1454" s="124"/>
      <c r="AH1454" s="123"/>
      <c r="AI1454" s="123"/>
      <c r="AJ1454" s="123"/>
      <c r="AK1454" s="123"/>
      <c r="AL1454" s="123"/>
      <c r="AM1454" s="123"/>
      <c r="AN1454" s="123"/>
      <c r="AO1454" s="125"/>
      <c r="AP1454" s="126"/>
      <c r="AQ1454" s="125"/>
      <c r="AR1454" s="127"/>
      <c r="AS1454" s="83"/>
      <c r="AT1454" s="83"/>
      <c r="AU1454" s="83"/>
      <c r="AV1454" s="130"/>
    </row>
    <row r="1455" spans="28:48" ht="14">
      <c r="AB1455" s="123"/>
      <c r="AC1455" s="124"/>
      <c r="AD1455" s="123"/>
      <c r="AE1455" s="124"/>
      <c r="AF1455" s="124"/>
      <c r="AG1455" s="124"/>
      <c r="AH1455" s="123"/>
      <c r="AI1455" s="123"/>
      <c r="AJ1455" s="123"/>
      <c r="AK1455" s="123"/>
      <c r="AL1455" s="123"/>
      <c r="AM1455" s="123"/>
      <c r="AN1455" s="123"/>
      <c r="AO1455" s="125"/>
      <c r="AP1455" s="126"/>
      <c r="AQ1455" s="125"/>
      <c r="AR1455" s="127"/>
      <c r="AS1455" s="83"/>
      <c r="AT1455" s="83"/>
      <c r="AU1455" s="83"/>
      <c r="AV1455" s="130"/>
    </row>
    <row r="1456" spans="28:48" ht="14">
      <c r="AB1456" s="123"/>
      <c r="AC1456" s="124"/>
      <c r="AD1456" s="123"/>
      <c r="AE1456" s="124"/>
      <c r="AF1456" s="124"/>
      <c r="AG1456" s="124"/>
      <c r="AH1456" s="123"/>
      <c r="AI1456" s="123"/>
      <c r="AJ1456" s="123"/>
      <c r="AK1456" s="123"/>
      <c r="AL1456" s="123"/>
      <c r="AM1456" s="123"/>
      <c r="AN1456" s="123"/>
      <c r="AO1456" s="125"/>
      <c r="AP1456" s="126"/>
      <c r="AQ1456" s="125"/>
      <c r="AR1456" s="127"/>
      <c r="AS1456" s="83"/>
      <c r="AT1456" s="83"/>
      <c r="AU1456" s="83"/>
      <c r="AV1456" s="130"/>
    </row>
    <row r="1457" spans="28:48" ht="14">
      <c r="AB1457" s="123"/>
      <c r="AC1457" s="124"/>
      <c r="AD1457" s="123"/>
      <c r="AE1457" s="124"/>
      <c r="AF1457" s="124"/>
      <c r="AG1457" s="124"/>
      <c r="AH1457" s="123"/>
      <c r="AI1457" s="123"/>
      <c r="AJ1457" s="123"/>
      <c r="AK1457" s="123"/>
      <c r="AL1457" s="123"/>
      <c r="AM1457" s="123"/>
      <c r="AN1457" s="123"/>
      <c r="AO1457" s="125"/>
      <c r="AP1457" s="126"/>
      <c r="AQ1457" s="125"/>
      <c r="AR1457" s="127"/>
      <c r="AS1457" s="83"/>
      <c r="AT1457" s="83"/>
      <c r="AU1457" s="83"/>
      <c r="AV1457" s="130"/>
    </row>
    <row r="1458" spans="28:48" ht="14">
      <c r="AB1458" s="123"/>
      <c r="AC1458" s="124"/>
      <c r="AD1458" s="123"/>
      <c r="AE1458" s="124"/>
      <c r="AF1458" s="124"/>
      <c r="AG1458" s="124"/>
      <c r="AH1458" s="123"/>
      <c r="AI1458" s="123"/>
      <c r="AJ1458" s="123"/>
      <c r="AK1458" s="123"/>
      <c r="AL1458" s="123"/>
      <c r="AM1458" s="123"/>
      <c r="AN1458" s="123"/>
      <c r="AO1458" s="125"/>
      <c r="AP1458" s="126"/>
      <c r="AQ1458" s="125"/>
      <c r="AR1458" s="127"/>
      <c r="AS1458" s="83"/>
      <c r="AT1458" s="83"/>
      <c r="AU1458" s="83"/>
      <c r="AV1458" s="130"/>
    </row>
    <row r="1459" spans="28:48" ht="14">
      <c r="AB1459" s="123"/>
      <c r="AC1459" s="124"/>
      <c r="AD1459" s="123"/>
      <c r="AE1459" s="124"/>
      <c r="AF1459" s="124"/>
      <c r="AG1459" s="124"/>
      <c r="AH1459" s="123"/>
      <c r="AI1459" s="123"/>
      <c r="AJ1459" s="123"/>
      <c r="AK1459" s="123"/>
      <c r="AL1459" s="123"/>
      <c r="AM1459" s="123"/>
      <c r="AN1459" s="123"/>
      <c r="AO1459" s="125"/>
      <c r="AP1459" s="126"/>
      <c r="AQ1459" s="125"/>
      <c r="AR1459" s="127"/>
      <c r="AS1459" s="83"/>
      <c r="AT1459" s="83"/>
      <c r="AU1459" s="83"/>
      <c r="AV1459" s="130"/>
    </row>
    <row r="1460" spans="28:48" ht="14">
      <c r="AB1460" s="123"/>
      <c r="AC1460" s="124"/>
      <c r="AD1460" s="123"/>
      <c r="AE1460" s="124"/>
      <c r="AF1460" s="124"/>
      <c r="AG1460" s="124"/>
      <c r="AH1460" s="123"/>
      <c r="AI1460" s="123"/>
      <c r="AJ1460" s="123"/>
      <c r="AK1460" s="123"/>
      <c r="AL1460" s="123"/>
      <c r="AM1460" s="123"/>
      <c r="AN1460" s="123"/>
      <c r="AO1460" s="125"/>
      <c r="AP1460" s="126"/>
      <c r="AQ1460" s="125"/>
      <c r="AR1460" s="127"/>
      <c r="AS1460" s="83"/>
      <c r="AT1460" s="83"/>
      <c r="AU1460" s="83"/>
      <c r="AV1460" s="130"/>
    </row>
    <row r="1461" spans="28:48" ht="14">
      <c r="AB1461" s="123"/>
      <c r="AC1461" s="124"/>
      <c r="AD1461" s="123"/>
      <c r="AE1461" s="124"/>
      <c r="AF1461" s="124"/>
      <c r="AG1461" s="124"/>
      <c r="AH1461" s="123"/>
      <c r="AI1461" s="123"/>
      <c r="AJ1461" s="123"/>
      <c r="AK1461" s="123"/>
      <c r="AL1461" s="123"/>
      <c r="AM1461" s="123"/>
      <c r="AN1461" s="123"/>
      <c r="AO1461" s="125"/>
      <c r="AP1461" s="126"/>
      <c r="AQ1461" s="125"/>
      <c r="AR1461" s="127"/>
      <c r="AS1461" s="83"/>
      <c r="AT1461" s="83"/>
      <c r="AU1461" s="83"/>
      <c r="AV1461" s="130"/>
    </row>
    <row r="1462" spans="28:48" ht="14">
      <c r="AB1462" s="123"/>
      <c r="AC1462" s="124"/>
      <c r="AD1462" s="123"/>
      <c r="AE1462" s="124"/>
      <c r="AF1462" s="124"/>
      <c r="AG1462" s="124"/>
      <c r="AH1462" s="123"/>
      <c r="AI1462" s="123"/>
      <c r="AJ1462" s="123"/>
      <c r="AK1462" s="123"/>
      <c r="AL1462" s="123"/>
      <c r="AM1462" s="123"/>
      <c r="AN1462" s="123"/>
      <c r="AO1462" s="125"/>
      <c r="AP1462" s="126"/>
      <c r="AQ1462" s="125"/>
      <c r="AR1462" s="127"/>
      <c r="AS1462" s="83"/>
      <c r="AT1462" s="83"/>
      <c r="AU1462" s="83"/>
      <c r="AV1462" s="130"/>
    </row>
    <row r="1463" spans="28:48" ht="14">
      <c r="AB1463" s="123"/>
      <c r="AC1463" s="124"/>
      <c r="AD1463" s="123"/>
      <c r="AE1463" s="124"/>
      <c r="AF1463" s="124"/>
      <c r="AG1463" s="124"/>
      <c r="AH1463" s="123"/>
      <c r="AI1463" s="123"/>
      <c r="AJ1463" s="123"/>
      <c r="AK1463" s="123"/>
      <c r="AL1463" s="123"/>
      <c r="AM1463" s="123"/>
      <c r="AN1463" s="123"/>
      <c r="AO1463" s="125"/>
      <c r="AP1463" s="126"/>
      <c r="AQ1463" s="125"/>
      <c r="AR1463" s="127"/>
      <c r="AS1463" s="83"/>
      <c r="AT1463" s="83"/>
      <c r="AU1463" s="83"/>
      <c r="AV1463" s="130"/>
    </row>
    <row r="1464" spans="28:48" ht="14">
      <c r="AB1464" s="123"/>
      <c r="AC1464" s="124"/>
      <c r="AD1464" s="123"/>
      <c r="AE1464" s="124"/>
      <c r="AF1464" s="124"/>
      <c r="AG1464" s="124"/>
      <c r="AH1464" s="123"/>
      <c r="AI1464" s="123"/>
      <c r="AJ1464" s="123"/>
      <c r="AK1464" s="123"/>
      <c r="AL1464" s="123"/>
      <c r="AM1464" s="123"/>
      <c r="AN1464" s="123"/>
      <c r="AO1464" s="125"/>
      <c r="AP1464" s="126"/>
      <c r="AQ1464" s="125"/>
      <c r="AR1464" s="127"/>
      <c r="AS1464" s="83"/>
      <c r="AT1464" s="83"/>
      <c r="AU1464" s="83"/>
      <c r="AV1464" s="130"/>
    </row>
    <row r="1465" spans="28:48" ht="14">
      <c r="AB1465" s="123"/>
      <c r="AC1465" s="124"/>
      <c r="AD1465" s="123"/>
      <c r="AE1465" s="124"/>
      <c r="AF1465" s="124"/>
      <c r="AG1465" s="124"/>
      <c r="AH1465" s="123"/>
      <c r="AI1465" s="123"/>
      <c r="AJ1465" s="123"/>
      <c r="AK1465" s="123"/>
      <c r="AL1465" s="123"/>
      <c r="AM1465" s="123"/>
      <c r="AN1465" s="123"/>
      <c r="AO1465" s="125"/>
      <c r="AP1465" s="126"/>
      <c r="AQ1465" s="125"/>
      <c r="AR1465" s="127"/>
      <c r="AS1465" s="83"/>
      <c r="AT1465" s="83"/>
      <c r="AU1465" s="83"/>
      <c r="AV1465" s="130"/>
    </row>
    <row r="1466" spans="28:48" ht="14">
      <c r="AB1466" s="123"/>
      <c r="AC1466" s="124"/>
      <c r="AD1466" s="123"/>
      <c r="AE1466" s="124"/>
      <c r="AF1466" s="124"/>
      <c r="AG1466" s="124"/>
      <c r="AH1466" s="123"/>
      <c r="AI1466" s="123"/>
      <c r="AJ1466" s="123"/>
      <c r="AK1466" s="123"/>
      <c r="AL1466" s="123"/>
      <c r="AM1466" s="123"/>
      <c r="AN1466" s="123"/>
      <c r="AO1466" s="125"/>
      <c r="AP1466" s="126"/>
      <c r="AQ1466" s="125"/>
      <c r="AR1466" s="127"/>
      <c r="AS1466" s="83"/>
      <c r="AT1466" s="83"/>
      <c r="AU1466" s="83"/>
      <c r="AV1466" s="130"/>
    </row>
    <row r="1467" spans="28:48" ht="14">
      <c r="AB1467" s="123"/>
      <c r="AC1467" s="124"/>
      <c r="AD1467" s="123"/>
      <c r="AE1467" s="124"/>
      <c r="AF1467" s="124"/>
      <c r="AG1467" s="124"/>
      <c r="AH1467" s="123"/>
      <c r="AI1467" s="123"/>
      <c r="AJ1467" s="123"/>
      <c r="AK1467" s="123"/>
      <c r="AL1467" s="123"/>
      <c r="AM1467" s="123"/>
      <c r="AN1467" s="123"/>
      <c r="AO1467" s="125"/>
      <c r="AP1467" s="126"/>
      <c r="AQ1467" s="125"/>
      <c r="AR1467" s="127"/>
      <c r="AS1467" s="83"/>
      <c r="AT1467" s="83"/>
      <c r="AU1467" s="83"/>
      <c r="AV1467" s="130"/>
    </row>
    <row r="1468" spans="28:48" ht="14">
      <c r="AB1468" s="123"/>
      <c r="AC1468" s="124"/>
      <c r="AD1468" s="123"/>
      <c r="AE1468" s="124"/>
      <c r="AF1468" s="124"/>
      <c r="AG1468" s="124"/>
      <c r="AH1468" s="123"/>
      <c r="AI1468" s="123"/>
      <c r="AJ1468" s="123"/>
      <c r="AK1468" s="123"/>
      <c r="AL1468" s="123"/>
      <c r="AM1468" s="123"/>
      <c r="AN1468" s="123"/>
      <c r="AO1468" s="125"/>
      <c r="AP1468" s="126"/>
      <c r="AQ1468" s="125"/>
      <c r="AR1468" s="127"/>
      <c r="AS1468" s="83"/>
      <c r="AT1468" s="83"/>
      <c r="AU1468" s="83"/>
      <c r="AV1468" s="130"/>
    </row>
    <row r="1469" spans="28:48" ht="14">
      <c r="AB1469" s="123"/>
      <c r="AC1469" s="124"/>
      <c r="AD1469" s="123"/>
      <c r="AE1469" s="124"/>
      <c r="AF1469" s="124"/>
      <c r="AG1469" s="124"/>
      <c r="AH1469" s="123"/>
      <c r="AI1469" s="123"/>
      <c r="AJ1469" s="123"/>
      <c r="AK1469" s="123"/>
      <c r="AL1469" s="123"/>
      <c r="AM1469" s="123"/>
      <c r="AN1469" s="123"/>
      <c r="AO1469" s="125"/>
      <c r="AP1469" s="126"/>
      <c r="AQ1469" s="125"/>
      <c r="AR1469" s="127"/>
      <c r="AS1469" s="83"/>
      <c r="AT1469" s="83"/>
      <c r="AU1469" s="83"/>
      <c r="AV1469" s="130"/>
    </row>
    <row r="1470" spans="28:48" ht="14">
      <c r="AB1470" s="123"/>
      <c r="AC1470" s="124"/>
      <c r="AD1470" s="123"/>
      <c r="AE1470" s="124"/>
      <c r="AF1470" s="124"/>
      <c r="AG1470" s="124"/>
      <c r="AH1470" s="123"/>
      <c r="AI1470" s="123"/>
      <c r="AJ1470" s="123"/>
      <c r="AK1470" s="123"/>
      <c r="AL1470" s="123"/>
      <c r="AM1470" s="123"/>
      <c r="AN1470" s="123"/>
      <c r="AO1470" s="125"/>
      <c r="AP1470" s="126"/>
      <c r="AQ1470" s="125"/>
      <c r="AR1470" s="127"/>
      <c r="AS1470" s="83"/>
      <c r="AT1470" s="83"/>
      <c r="AU1470" s="83"/>
      <c r="AV1470" s="130"/>
    </row>
    <row r="1471" spans="28:48" ht="14">
      <c r="AB1471" s="123"/>
      <c r="AC1471" s="124"/>
      <c r="AD1471" s="123"/>
      <c r="AE1471" s="124"/>
      <c r="AF1471" s="124"/>
      <c r="AG1471" s="124"/>
      <c r="AH1471" s="123"/>
      <c r="AI1471" s="123"/>
      <c r="AJ1471" s="123"/>
      <c r="AK1471" s="123"/>
      <c r="AL1471" s="123"/>
      <c r="AM1471" s="123"/>
      <c r="AN1471" s="123"/>
      <c r="AO1471" s="125"/>
      <c r="AP1471" s="126"/>
      <c r="AQ1471" s="125"/>
      <c r="AR1471" s="127"/>
      <c r="AS1471" s="83"/>
      <c r="AT1471" s="83"/>
      <c r="AU1471" s="83"/>
      <c r="AV1471" s="130"/>
    </row>
    <row r="1472" spans="28:48" ht="14">
      <c r="AB1472" s="123"/>
      <c r="AC1472" s="124"/>
      <c r="AD1472" s="123"/>
      <c r="AE1472" s="124"/>
      <c r="AF1472" s="124"/>
      <c r="AG1472" s="124"/>
      <c r="AH1472" s="123"/>
      <c r="AI1472" s="123"/>
      <c r="AJ1472" s="123"/>
      <c r="AK1472" s="123"/>
      <c r="AL1472" s="123"/>
      <c r="AM1472" s="123"/>
      <c r="AN1472" s="123"/>
      <c r="AO1472" s="125"/>
      <c r="AP1472" s="126"/>
      <c r="AQ1472" s="125"/>
      <c r="AR1472" s="127"/>
      <c r="AS1472" s="83"/>
      <c r="AT1472" s="83"/>
      <c r="AU1472" s="83"/>
      <c r="AV1472" s="130"/>
    </row>
    <row r="1473" spans="28:48" ht="14">
      <c r="AB1473" s="123"/>
      <c r="AC1473" s="124"/>
      <c r="AD1473" s="123"/>
      <c r="AE1473" s="124"/>
      <c r="AF1473" s="124"/>
      <c r="AG1473" s="124"/>
      <c r="AH1473" s="123"/>
      <c r="AI1473" s="123"/>
      <c r="AJ1473" s="123"/>
      <c r="AK1473" s="123"/>
      <c r="AL1473" s="123"/>
      <c r="AM1473" s="123"/>
      <c r="AN1473" s="123"/>
      <c r="AO1473" s="125"/>
      <c r="AP1473" s="126"/>
      <c r="AQ1473" s="125"/>
      <c r="AR1473" s="127"/>
      <c r="AS1473" s="83"/>
      <c r="AT1473" s="83"/>
      <c r="AU1473" s="83"/>
      <c r="AV1473" s="130"/>
    </row>
    <row r="1474" spans="28:48" ht="14">
      <c r="AB1474" s="123"/>
      <c r="AC1474" s="124"/>
      <c r="AD1474" s="123"/>
      <c r="AE1474" s="124"/>
      <c r="AF1474" s="124"/>
      <c r="AG1474" s="124"/>
      <c r="AH1474" s="123"/>
      <c r="AI1474" s="123"/>
      <c r="AJ1474" s="123"/>
      <c r="AK1474" s="123"/>
      <c r="AL1474" s="123"/>
      <c r="AM1474" s="123"/>
      <c r="AN1474" s="123"/>
      <c r="AO1474" s="125"/>
      <c r="AP1474" s="126"/>
      <c r="AQ1474" s="125"/>
      <c r="AR1474" s="127"/>
      <c r="AS1474" s="83"/>
      <c r="AT1474" s="83"/>
      <c r="AU1474" s="83"/>
      <c r="AV1474" s="130"/>
    </row>
    <row r="1475" spans="28:48" ht="14">
      <c r="AB1475" s="123"/>
      <c r="AC1475" s="124"/>
      <c r="AD1475" s="123"/>
      <c r="AE1475" s="124"/>
      <c r="AF1475" s="124"/>
      <c r="AG1475" s="124"/>
      <c r="AH1475" s="123"/>
      <c r="AI1475" s="123"/>
      <c r="AJ1475" s="123"/>
      <c r="AK1475" s="123"/>
      <c r="AL1475" s="123"/>
      <c r="AM1475" s="123"/>
      <c r="AN1475" s="123"/>
      <c r="AO1475" s="125"/>
      <c r="AP1475" s="126"/>
      <c r="AQ1475" s="125"/>
      <c r="AR1475" s="127"/>
      <c r="AS1475" s="83"/>
      <c r="AT1475" s="83"/>
      <c r="AU1475" s="83"/>
      <c r="AV1475" s="130"/>
    </row>
    <row r="1476" spans="28:48" ht="14">
      <c r="AB1476" s="123"/>
      <c r="AC1476" s="124"/>
      <c r="AD1476" s="123"/>
      <c r="AE1476" s="124"/>
      <c r="AF1476" s="124"/>
      <c r="AG1476" s="124"/>
      <c r="AH1476" s="123"/>
      <c r="AI1476" s="123"/>
      <c r="AJ1476" s="123"/>
      <c r="AK1476" s="123"/>
      <c r="AL1476" s="123"/>
      <c r="AM1476" s="123"/>
      <c r="AN1476" s="123"/>
      <c r="AO1476" s="125"/>
      <c r="AP1476" s="126"/>
      <c r="AQ1476" s="125"/>
      <c r="AR1476" s="127"/>
      <c r="AS1476" s="83"/>
      <c r="AT1476" s="83"/>
      <c r="AU1476" s="83"/>
      <c r="AV1476" s="130"/>
    </row>
    <row r="1477" spans="28:48" ht="14">
      <c r="AB1477" s="123"/>
      <c r="AC1477" s="124"/>
      <c r="AD1477" s="123"/>
      <c r="AE1477" s="124"/>
      <c r="AF1477" s="124"/>
      <c r="AG1477" s="124"/>
      <c r="AH1477" s="123"/>
      <c r="AI1477" s="123"/>
      <c r="AJ1477" s="123"/>
      <c r="AK1477" s="123"/>
      <c r="AL1477" s="123"/>
      <c r="AM1477" s="123"/>
      <c r="AN1477" s="123"/>
      <c r="AO1477" s="125"/>
      <c r="AP1477" s="126"/>
      <c r="AQ1477" s="125"/>
      <c r="AR1477" s="127"/>
      <c r="AS1477" s="83"/>
      <c r="AT1477" s="83"/>
      <c r="AU1477" s="83"/>
      <c r="AV1477" s="130"/>
    </row>
    <row r="1478" spans="28:48" ht="14">
      <c r="AB1478" s="123"/>
      <c r="AC1478" s="124"/>
      <c r="AD1478" s="123"/>
      <c r="AE1478" s="124"/>
      <c r="AF1478" s="124"/>
      <c r="AG1478" s="124"/>
      <c r="AH1478" s="123"/>
      <c r="AI1478" s="123"/>
      <c r="AJ1478" s="123"/>
      <c r="AK1478" s="123"/>
      <c r="AL1478" s="123"/>
      <c r="AM1478" s="123"/>
      <c r="AN1478" s="123"/>
      <c r="AO1478" s="125"/>
      <c r="AP1478" s="126"/>
      <c r="AQ1478" s="125"/>
      <c r="AR1478" s="127"/>
      <c r="AS1478" s="83"/>
      <c r="AT1478" s="83"/>
      <c r="AU1478" s="83"/>
      <c r="AV1478" s="130"/>
    </row>
    <row r="1479" spans="28:48" ht="14">
      <c r="AB1479" s="123"/>
      <c r="AC1479" s="124"/>
      <c r="AD1479" s="123"/>
      <c r="AE1479" s="124"/>
      <c r="AF1479" s="124"/>
      <c r="AG1479" s="124"/>
      <c r="AH1479" s="123"/>
      <c r="AI1479" s="123"/>
      <c r="AJ1479" s="123"/>
      <c r="AK1479" s="123"/>
      <c r="AL1479" s="123"/>
      <c r="AM1479" s="123"/>
      <c r="AN1479" s="123"/>
      <c r="AO1479" s="125"/>
      <c r="AP1479" s="126"/>
      <c r="AQ1479" s="125"/>
      <c r="AR1479" s="127"/>
      <c r="AS1479" s="83"/>
      <c r="AT1479" s="83"/>
      <c r="AU1479" s="83"/>
      <c r="AV1479" s="130"/>
    </row>
    <row r="1480" spans="28:48" ht="14">
      <c r="AB1480" s="123"/>
      <c r="AC1480" s="124"/>
      <c r="AD1480" s="123"/>
      <c r="AE1480" s="124"/>
      <c r="AF1480" s="124"/>
      <c r="AG1480" s="124"/>
      <c r="AH1480" s="123"/>
      <c r="AI1480" s="123"/>
      <c r="AJ1480" s="123"/>
      <c r="AK1480" s="123"/>
      <c r="AL1480" s="123"/>
      <c r="AM1480" s="123"/>
      <c r="AN1480" s="123"/>
      <c r="AO1480" s="125"/>
      <c r="AP1480" s="126"/>
      <c r="AQ1480" s="125"/>
      <c r="AR1480" s="127"/>
      <c r="AS1480" s="83"/>
      <c r="AT1480" s="83"/>
      <c r="AU1480" s="83"/>
      <c r="AV1480" s="130"/>
    </row>
    <row r="1481" spans="28:48" ht="14">
      <c r="AB1481" s="123"/>
      <c r="AC1481" s="124"/>
      <c r="AD1481" s="123"/>
      <c r="AE1481" s="124"/>
      <c r="AF1481" s="124"/>
      <c r="AG1481" s="124"/>
      <c r="AH1481" s="123"/>
      <c r="AI1481" s="123"/>
      <c r="AJ1481" s="123"/>
      <c r="AK1481" s="123"/>
      <c r="AL1481" s="123"/>
      <c r="AM1481" s="123"/>
      <c r="AN1481" s="123"/>
      <c r="AO1481" s="125"/>
      <c r="AP1481" s="126"/>
      <c r="AQ1481" s="125"/>
      <c r="AR1481" s="127"/>
      <c r="AS1481" s="83"/>
      <c r="AT1481" s="83"/>
      <c r="AU1481" s="83"/>
      <c r="AV1481" s="130"/>
    </row>
    <row r="1482" spans="28:48" ht="14">
      <c r="AB1482" s="123"/>
      <c r="AC1482" s="124"/>
      <c r="AD1482" s="123"/>
      <c r="AE1482" s="124"/>
      <c r="AF1482" s="124"/>
      <c r="AG1482" s="124"/>
      <c r="AH1482" s="123"/>
      <c r="AI1482" s="123"/>
      <c r="AJ1482" s="123"/>
      <c r="AK1482" s="123"/>
      <c r="AL1482" s="123"/>
      <c r="AM1482" s="123"/>
      <c r="AN1482" s="123"/>
      <c r="AO1482" s="125"/>
      <c r="AP1482" s="126"/>
      <c r="AQ1482" s="125"/>
      <c r="AR1482" s="127"/>
      <c r="AS1482" s="83"/>
      <c r="AT1482" s="83"/>
      <c r="AU1482" s="83"/>
      <c r="AV1482" s="130"/>
    </row>
    <row r="1483" spans="28:48" ht="14">
      <c r="AB1483" s="123"/>
      <c r="AC1483" s="124"/>
      <c r="AD1483" s="123"/>
      <c r="AE1483" s="124"/>
      <c r="AF1483" s="124"/>
      <c r="AG1483" s="124"/>
      <c r="AH1483" s="123"/>
      <c r="AI1483" s="123"/>
      <c r="AJ1483" s="123"/>
      <c r="AK1483" s="123"/>
      <c r="AL1483" s="123"/>
      <c r="AM1483" s="123"/>
      <c r="AN1483" s="123"/>
      <c r="AO1483" s="125"/>
      <c r="AP1483" s="126"/>
      <c r="AQ1483" s="125"/>
      <c r="AR1483" s="127"/>
      <c r="AS1483" s="83"/>
      <c r="AT1483" s="83"/>
      <c r="AU1483" s="83"/>
      <c r="AV1483" s="130"/>
    </row>
    <row r="1484" spans="28:48" ht="14">
      <c r="AB1484" s="123"/>
      <c r="AC1484" s="124"/>
      <c r="AD1484" s="123"/>
      <c r="AE1484" s="124"/>
      <c r="AF1484" s="124"/>
      <c r="AG1484" s="124"/>
      <c r="AH1484" s="123"/>
      <c r="AI1484" s="123"/>
      <c r="AJ1484" s="123"/>
      <c r="AK1484" s="123"/>
      <c r="AL1484" s="123"/>
      <c r="AM1484" s="123"/>
      <c r="AN1484" s="123"/>
      <c r="AO1484" s="125"/>
      <c r="AP1484" s="126"/>
      <c r="AQ1484" s="125"/>
      <c r="AR1484" s="127"/>
      <c r="AS1484" s="83"/>
      <c r="AT1484" s="83"/>
      <c r="AU1484" s="83"/>
      <c r="AV1484" s="130"/>
    </row>
    <row r="1485" spans="28:48" ht="14">
      <c r="AB1485" s="123"/>
      <c r="AC1485" s="124"/>
      <c r="AD1485" s="123"/>
      <c r="AE1485" s="124"/>
      <c r="AF1485" s="124"/>
      <c r="AG1485" s="124"/>
      <c r="AH1485" s="123"/>
      <c r="AI1485" s="123"/>
      <c r="AJ1485" s="123"/>
      <c r="AK1485" s="123"/>
      <c r="AL1485" s="123"/>
      <c r="AM1485" s="123"/>
      <c r="AN1485" s="123"/>
      <c r="AO1485" s="125"/>
      <c r="AP1485" s="126"/>
      <c r="AQ1485" s="125"/>
      <c r="AR1485" s="127"/>
      <c r="AS1485" s="83"/>
      <c r="AT1485" s="83"/>
      <c r="AU1485" s="83"/>
      <c r="AV1485" s="130"/>
    </row>
    <row r="1486" spans="28:48" ht="14">
      <c r="AB1486" s="123"/>
      <c r="AC1486" s="124"/>
      <c r="AD1486" s="123"/>
      <c r="AE1486" s="124"/>
      <c r="AF1486" s="124"/>
      <c r="AG1486" s="124"/>
      <c r="AH1486" s="123"/>
      <c r="AI1486" s="123"/>
      <c r="AJ1486" s="123"/>
      <c r="AK1486" s="123"/>
      <c r="AL1486" s="123"/>
      <c r="AM1486" s="123"/>
      <c r="AN1486" s="123"/>
      <c r="AO1486" s="125"/>
      <c r="AP1486" s="126"/>
      <c r="AQ1486" s="125"/>
      <c r="AR1486" s="127"/>
      <c r="AS1486" s="83"/>
      <c r="AT1486" s="83"/>
      <c r="AU1486" s="83"/>
      <c r="AV1486" s="130"/>
    </row>
    <row r="1487" spans="28:48" ht="14">
      <c r="AB1487" s="123"/>
      <c r="AC1487" s="124"/>
      <c r="AD1487" s="123"/>
      <c r="AE1487" s="124"/>
      <c r="AF1487" s="124"/>
      <c r="AG1487" s="124"/>
      <c r="AH1487" s="123"/>
      <c r="AI1487" s="123"/>
      <c r="AJ1487" s="123"/>
      <c r="AK1487" s="123"/>
      <c r="AL1487" s="123"/>
      <c r="AM1487" s="123"/>
      <c r="AN1487" s="123"/>
      <c r="AO1487" s="125"/>
      <c r="AP1487" s="126"/>
      <c r="AQ1487" s="125"/>
      <c r="AR1487" s="127"/>
      <c r="AS1487" s="83"/>
      <c r="AT1487" s="83"/>
      <c r="AU1487" s="83"/>
      <c r="AV1487" s="130"/>
    </row>
    <row r="1488" spans="28:48" ht="14">
      <c r="AB1488" s="123"/>
      <c r="AC1488" s="124"/>
      <c r="AD1488" s="123"/>
      <c r="AE1488" s="124"/>
      <c r="AF1488" s="124"/>
      <c r="AG1488" s="124"/>
      <c r="AH1488" s="123"/>
      <c r="AI1488" s="123"/>
      <c r="AJ1488" s="123"/>
      <c r="AK1488" s="123"/>
      <c r="AL1488" s="123"/>
      <c r="AM1488" s="123"/>
      <c r="AN1488" s="123"/>
      <c r="AO1488" s="125"/>
      <c r="AP1488" s="126"/>
      <c r="AQ1488" s="125"/>
      <c r="AR1488" s="127"/>
      <c r="AS1488" s="83"/>
      <c r="AT1488" s="83"/>
      <c r="AU1488" s="83"/>
      <c r="AV1488" s="130"/>
    </row>
    <row r="1489" spans="28:48" ht="14">
      <c r="AB1489" s="123"/>
      <c r="AC1489" s="124"/>
      <c r="AD1489" s="123"/>
      <c r="AE1489" s="124"/>
      <c r="AF1489" s="124"/>
      <c r="AG1489" s="124"/>
      <c r="AH1489" s="123"/>
      <c r="AI1489" s="123"/>
      <c r="AJ1489" s="123"/>
      <c r="AK1489" s="123"/>
      <c r="AL1489" s="123"/>
      <c r="AM1489" s="123"/>
      <c r="AN1489" s="123"/>
      <c r="AO1489" s="125"/>
      <c r="AP1489" s="126"/>
      <c r="AQ1489" s="125"/>
      <c r="AR1489" s="127"/>
      <c r="AS1489" s="83"/>
      <c r="AT1489" s="83"/>
      <c r="AU1489" s="83"/>
      <c r="AV1489" s="130"/>
    </row>
    <row r="1490" spans="28:48" ht="14">
      <c r="AB1490" s="123"/>
      <c r="AC1490" s="124"/>
      <c r="AD1490" s="123"/>
      <c r="AE1490" s="124"/>
      <c r="AF1490" s="124"/>
      <c r="AG1490" s="124"/>
      <c r="AH1490" s="123"/>
      <c r="AI1490" s="123"/>
      <c r="AJ1490" s="123"/>
      <c r="AK1490" s="123"/>
      <c r="AL1490" s="123"/>
      <c r="AM1490" s="123"/>
      <c r="AN1490" s="123"/>
      <c r="AO1490" s="125"/>
      <c r="AP1490" s="126"/>
      <c r="AQ1490" s="125"/>
      <c r="AR1490" s="127"/>
      <c r="AS1490" s="83"/>
      <c r="AT1490" s="83"/>
      <c r="AU1490" s="83"/>
      <c r="AV1490" s="130"/>
    </row>
    <row r="1491" spans="28:48" ht="14">
      <c r="AB1491" s="123"/>
      <c r="AC1491" s="124"/>
      <c r="AD1491" s="123"/>
      <c r="AE1491" s="124"/>
      <c r="AF1491" s="124"/>
      <c r="AG1491" s="124"/>
      <c r="AH1491" s="123"/>
      <c r="AI1491" s="123"/>
      <c r="AJ1491" s="123"/>
      <c r="AK1491" s="123"/>
      <c r="AL1491" s="123"/>
      <c r="AM1491" s="123"/>
      <c r="AN1491" s="123"/>
      <c r="AO1491" s="125"/>
      <c r="AP1491" s="126"/>
      <c r="AQ1491" s="125"/>
      <c r="AR1491" s="127"/>
      <c r="AS1491" s="83"/>
      <c r="AT1491" s="83"/>
      <c r="AU1491" s="83"/>
      <c r="AV1491" s="130"/>
    </row>
    <row r="1492" spans="28:48" ht="14">
      <c r="AB1492" s="123"/>
      <c r="AC1492" s="124"/>
      <c r="AD1492" s="123"/>
      <c r="AE1492" s="124"/>
      <c r="AF1492" s="124"/>
      <c r="AG1492" s="124"/>
      <c r="AH1492" s="123"/>
      <c r="AI1492" s="123"/>
      <c r="AJ1492" s="123"/>
      <c r="AK1492" s="123"/>
      <c r="AL1492" s="123"/>
      <c r="AM1492" s="123"/>
      <c r="AN1492" s="123"/>
      <c r="AO1492" s="125"/>
      <c r="AP1492" s="126"/>
      <c r="AQ1492" s="125"/>
      <c r="AR1492" s="127"/>
      <c r="AS1492" s="83"/>
      <c r="AT1492" s="83"/>
      <c r="AU1492" s="83"/>
      <c r="AV1492" s="130"/>
    </row>
    <row r="1493" spans="28:48" ht="14">
      <c r="AB1493" s="123"/>
      <c r="AC1493" s="124"/>
      <c r="AD1493" s="123"/>
      <c r="AE1493" s="124"/>
      <c r="AF1493" s="124"/>
      <c r="AG1493" s="124"/>
      <c r="AH1493" s="123"/>
      <c r="AI1493" s="123"/>
      <c r="AJ1493" s="123"/>
      <c r="AK1493" s="123"/>
      <c r="AL1493" s="123"/>
      <c r="AM1493" s="123"/>
      <c r="AN1493" s="123"/>
      <c r="AO1493" s="125"/>
      <c r="AP1493" s="126"/>
      <c r="AQ1493" s="125"/>
      <c r="AR1493" s="127"/>
      <c r="AS1493" s="83"/>
      <c r="AT1493" s="83"/>
      <c r="AU1493" s="83"/>
      <c r="AV1493" s="130"/>
    </row>
    <row r="1494" spans="28:48" ht="14">
      <c r="AB1494" s="123"/>
      <c r="AC1494" s="124"/>
      <c r="AD1494" s="123"/>
      <c r="AE1494" s="124"/>
      <c r="AF1494" s="124"/>
      <c r="AG1494" s="124"/>
      <c r="AH1494" s="123"/>
      <c r="AI1494" s="123"/>
      <c r="AJ1494" s="123"/>
      <c r="AK1494" s="123"/>
      <c r="AL1494" s="123"/>
      <c r="AM1494" s="123"/>
      <c r="AN1494" s="123"/>
      <c r="AO1494" s="125"/>
      <c r="AP1494" s="126"/>
      <c r="AQ1494" s="125"/>
      <c r="AR1494" s="127"/>
      <c r="AS1494" s="83"/>
      <c r="AT1494" s="83"/>
      <c r="AU1494" s="83"/>
      <c r="AV1494" s="130"/>
    </row>
    <row r="1495" spans="28:48" ht="14">
      <c r="AB1495" s="123"/>
      <c r="AC1495" s="124"/>
      <c r="AD1495" s="123"/>
      <c r="AE1495" s="124"/>
      <c r="AF1495" s="124"/>
      <c r="AG1495" s="124"/>
      <c r="AH1495" s="123"/>
      <c r="AI1495" s="123"/>
      <c r="AJ1495" s="123"/>
      <c r="AK1495" s="123"/>
      <c r="AL1495" s="123"/>
      <c r="AM1495" s="123"/>
      <c r="AN1495" s="123"/>
      <c r="AO1495" s="125"/>
      <c r="AP1495" s="126"/>
      <c r="AQ1495" s="125"/>
      <c r="AR1495" s="127"/>
      <c r="AS1495" s="83"/>
      <c r="AT1495" s="83"/>
      <c r="AU1495" s="83"/>
      <c r="AV1495" s="130"/>
    </row>
    <row r="1496" spans="28:48" ht="14">
      <c r="AB1496" s="123"/>
      <c r="AC1496" s="124"/>
      <c r="AD1496" s="123"/>
      <c r="AE1496" s="124"/>
      <c r="AF1496" s="124"/>
      <c r="AG1496" s="124"/>
      <c r="AH1496" s="123"/>
      <c r="AI1496" s="123"/>
      <c r="AJ1496" s="123"/>
      <c r="AK1496" s="123"/>
      <c r="AL1496" s="123"/>
      <c r="AM1496" s="123"/>
      <c r="AN1496" s="123"/>
      <c r="AO1496" s="125"/>
      <c r="AP1496" s="126"/>
      <c r="AQ1496" s="125"/>
      <c r="AR1496" s="127"/>
      <c r="AS1496" s="83"/>
      <c r="AT1496" s="83"/>
      <c r="AU1496" s="83"/>
      <c r="AV1496" s="130"/>
    </row>
    <row r="1497" spans="28:48" ht="14">
      <c r="AB1497" s="123"/>
      <c r="AC1497" s="124"/>
      <c r="AD1497" s="123"/>
      <c r="AE1497" s="124"/>
      <c r="AF1497" s="124"/>
      <c r="AG1497" s="124"/>
      <c r="AH1497" s="123"/>
      <c r="AI1497" s="123"/>
      <c r="AJ1497" s="123"/>
      <c r="AK1497" s="123"/>
      <c r="AL1497" s="123"/>
      <c r="AM1497" s="123"/>
      <c r="AN1497" s="123"/>
      <c r="AO1497" s="125"/>
      <c r="AP1497" s="126"/>
      <c r="AQ1497" s="125"/>
      <c r="AR1497" s="127"/>
      <c r="AS1497" s="83"/>
      <c r="AT1497" s="83"/>
      <c r="AU1497" s="83"/>
      <c r="AV1497" s="130"/>
    </row>
    <row r="1498" spans="28:48" ht="14">
      <c r="AB1498" s="123"/>
      <c r="AC1498" s="124"/>
      <c r="AD1498" s="123"/>
      <c r="AE1498" s="124"/>
      <c r="AF1498" s="124"/>
      <c r="AG1498" s="124"/>
      <c r="AH1498" s="123"/>
      <c r="AI1498" s="123"/>
      <c r="AJ1498" s="123"/>
      <c r="AK1498" s="123"/>
      <c r="AL1498" s="123"/>
      <c r="AM1498" s="123"/>
      <c r="AN1498" s="123"/>
      <c r="AO1498" s="125"/>
      <c r="AP1498" s="126"/>
      <c r="AQ1498" s="125"/>
      <c r="AR1498" s="127"/>
      <c r="AS1498" s="83"/>
      <c r="AT1498" s="83"/>
      <c r="AU1498" s="83"/>
      <c r="AV1498" s="130"/>
    </row>
    <row r="1499" spans="28:48" ht="14">
      <c r="AB1499" s="123"/>
      <c r="AC1499" s="124"/>
      <c r="AD1499" s="123"/>
      <c r="AE1499" s="124"/>
      <c r="AF1499" s="124"/>
      <c r="AG1499" s="124"/>
      <c r="AH1499" s="123"/>
      <c r="AI1499" s="123"/>
      <c r="AJ1499" s="123"/>
      <c r="AK1499" s="123"/>
      <c r="AL1499" s="123"/>
      <c r="AM1499" s="123"/>
      <c r="AN1499" s="123"/>
      <c r="AO1499" s="125"/>
      <c r="AP1499" s="126"/>
      <c r="AQ1499" s="125"/>
      <c r="AR1499" s="127"/>
      <c r="AS1499" s="83"/>
      <c r="AT1499" s="83"/>
      <c r="AU1499" s="83"/>
      <c r="AV1499" s="130"/>
    </row>
    <row r="1500" spans="28:48" ht="14">
      <c r="AB1500" s="123"/>
      <c r="AC1500" s="124"/>
      <c r="AD1500" s="123"/>
      <c r="AE1500" s="124"/>
      <c r="AF1500" s="124"/>
      <c r="AG1500" s="124"/>
      <c r="AH1500" s="123"/>
      <c r="AI1500" s="123"/>
      <c r="AJ1500" s="123"/>
      <c r="AK1500" s="123"/>
      <c r="AL1500" s="123"/>
      <c r="AM1500" s="123"/>
      <c r="AN1500" s="123"/>
      <c r="AO1500" s="125"/>
      <c r="AP1500" s="126"/>
      <c r="AQ1500" s="125"/>
      <c r="AR1500" s="127"/>
      <c r="AS1500" s="83"/>
      <c r="AT1500" s="83"/>
      <c r="AU1500" s="83"/>
      <c r="AV1500" s="130"/>
    </row>
    <row r="1501" spans="28:48" ht="14">
      <c r="AB1501" s="123"/>
      <c r="AC1501" s="124"/>
      <c r="AD1501" s="123"/>
      <c r="AE1501" s="124"/>
      <c r="AF1501" s="124"/>
      <c r="AG1501" s="124"/>
      <c r="AH1501" s="123"/>
      <c r="AI1501" s="123"/>
      <c r="AJ1501" s="123"/>
      <c r="AK1501" s="123"/>
      <c r="AL1501" s="123"/>
      <c r="AM1501" s="123"/>
      <c r="AN1501" s="123"/>
      <c r="AO1501" s="125"/>
      <c r="AP1501" s="126"/>
      <c r="AQ1501" s="125"/>
      <c r="AR1501" s="127"/>
      <c r="AS1501" s="83"/>
      <c r="AT1501" s="83"/>
      <c r="AU1501" s="83"/>
      <c r="AV1501" s="130"/>
    </row>
    <row r="1502" spans="28:48" ht="14">
      <c r="AB1502" s="123"/>
      <c r="AC1502" s="124"/>
      <c r="AD1502" s="123"/>
      <c r="AE1502" s="124"/>
      <c r="AF1502" s="124"/>
      <c r="AG1502" s="124"/>
      <c r="AH1502" s="123"/>
      <c r="AI1502" s="123"/>
      <c r="AJ1502" s="123"/>
      <c r="AK1502" s="123"/>
      <c r="AL1502" s="123"/>
      <c r="AM1502" s="123"/>
      <c r="AN1502" s="123"/>
      <c r="AO1502" s="125"/>
      <c r="AP1502" s="126"/>
      <c r="AQ1502" s="125"/>
      <c r="AR1502" s="127"/>
      <c r="AS1502" s="83"/>
      <c r="AT1502" s="83"/>
      <c r="AU1502" s="83"/>
      <c r="AV1502" s="130"/>
    </row>
    <row r="1503" spans="28:48" ht="14">
      <c r="AB1503" s="123"/>
      <c r="AC1503" s="124"/>
      <c r="AD1503" s="123"/>
      <c r="AE1503" s="124"/>
      <c r="AF1503" s="124"/>
      <c r="AG1503" s="124"/>
      <c r="AH1503" s="123"/>
      <c r="AI1503" s="123"/>
      <c r="AJ1503" s="123"/>
      <c r="AK1503" s="123"/>
      <c r="AL1503" s="123"/>
      <c r="AM1503" s="123"/>
      <c r="AN1503" s="123"/>
      <c r="AO1503" s="125"/>
      <c r="AP1503" s="126"/>
      <c r="AQ1503" s="125"/>
      <c r="AR1503" s="127"/>
      <c r="AS1503" s="83"/>
      <c r="AT1503" s="83"/>
      <c r="AU1503" s="83"/>
      <c r="AV1503" s="130"/>
    </row>
    <row r="1504" spans="28:48" ht="14">
      <c r="AB1504" s="123"/>
      <c r="AC1504" s="124"/>
      <c r="AD1504" s="123"/>
      <c r="AE1504" s="124"/>
      <c r="AF1504" s="124"/>
      <c r="AG1504" s="124"/>
      <c r="AH1504" s="123"/>
      <c r="AI1504" s="123"/>
      <c r="AJ1504" s="123"/>
      <c r="AK1504" s="123"/>
      <c r="AL1504" s="123"/>
      <c r="AM1504" s="123"/>
      <c r="AN1504" s="123"/>
      <c r="AO1504" s="125"/>
      <c r="AP1504" s="126"/>
      <c r="AQ1504" s="125"/>
      <c r="AR1504" s="127"/>
      <c r="AS1504" s="83"/>
      <c r="AT1504" s="83"/>
      <c r="AU1504" s="83"/>
      <c r="AV1504" s="130"/>
    </row>
    <row r="1505" spans="28:48" ht="14">
      <c r="AB1505" s="123"/>
      <c r="AC1505" s="124"/>
      <c r="AD1505" s="123"/>
      <c r="AE1505" s="124"/>
      <c r="AF1505" s="124"/>
      <c r="AG1505" s="124"/>
      <c r="AH1505" s="123"/>
      <c r="AI1505" s="123"/>
      <c r="AJ1505" s="123"/>
      <c r="AK1505" s="123"/>
      <c r="AL1505" s="123"/>
      <c r="AM1505" s="123"/>
      <c r="AN1505" s="123"/>
      <c r="AO1505" s="125"/>
      <c r="AP1505" s="126"/>
      <c r="AQ1505" s="125"/>
      <c r="AR1505" s="127"/>
      <c r="AS1505" s="83"/>
      <c r="AT1505" s="83"/>
      <c r="AU1505" s="83"/>
      <c r="AV1505" s="130"/>
    </row>
    <row r="1506" spans="28:48" ht="14">
      <c r="AB1506" s="123"/>
      <c r="AC1506" s="124"/>
      <c r="AD1506" s="123"/>
      <c r="AE1506" s="124"/>
      <c r="AF1506" s="124"/>
      <c r="AG1506" s="124"/>
      <c r="AH1506" s="123"/>
      <c r="AI1506" s="123"/>
      <c r="AJ1506" s="123"/>
      <c r="AK1506" s="123"/>
      <c r="AL1506" s="123"/>
      <c r="AM1506" s="123"/>
      <c r="AN1506" s="123"/>
      <c r="AO1506" s="125"/>
      <c r="AP1506" s="126"/>
      <c r="AQ1506" s="125"/>
      <c r="AR1506" s="127"/>
      <c r="AS1506" s="83"/>
      <c r="AT1506" s="83"/>
      <c r="AU1506" s="83"/>
      <c r="AV1506" s="130"/>
    </row>
    <row r="1507" spans="28:48" ht="14">
      <c r="AB1507" s="123"/>
      <c r="AC1507" s="124"/>
      <c r="AD1507" s="123"/>
      <c r="AE1507" s="124"/>
      <c r="AF1507" s="124"/>
      <c r="AG1507" s="124"/>
      <c r="AH1507" s="123"/>
      <c r="AI1507" s="123"/>
      <c r="AJ1507" s="123"/>
      <c r="AK1507" s="123"/>
      <c r="AL1507" s="123"/>
      <c r="AM1507" s="123"/>
      <c r="AN1507" s="123"/>
      <c r="AO1507" s="125"/>
      <c r="AP1507" s="126"/>
      <c r="AQ1507" s="125"/>
      <c r="AR1507" s="127"/>
      <c r="AS1507" s="83"/>
      <c r="AT1507" s="83"/>
      <c r="AU1507" s="83"/>
      <c r="AV1507" s="130"/>
    </row>
    <row r="1508" spans="28:48" ht="14">
      <c r="AB1508" s="123"/>
      <c r="AC1508" s="124"/>
      <c r="AD1508" s="123"/>
      <c r="AE1508" s="124"/>
      <c r="AF1508" s="124"/>
      <c r="AG1508" s="124"/>
      <c r="AH1508" s="123"/>
      <c r="AI1508" s="123"/>
      <c r="AJ1508" s="123"/>
      <c r="AK1508" s="123"/>
      <c r="AL1508" s="123"/>
      <c r="AM1508" s="123"/>
      <c r="AN1508" s="123"/>
      <c r="AO1508" s="125"/>
      <c r="AP1508" s="126"/>
      <c r="AQ1508" s="125"/>
      <c r="AR1508" s="127"/>
      <c r="AS1508" s="83"/>
      <c r="AT1508" s="83"/>
      <c r="AU1508" s="83"/>
      <c r="AV1508" s="130"/>
    </row>
    <row r="1509" spans="28:48" ht="14">
      <c r="AB1509" s="123"/>
      <c r="AC1509" s="124"/>
      <c r="AD1509" s="123"/>
      <c r="AE1509" s="124"/>
      <c r="AF1509" s="124"/>
      <c r="AG1509" s="124"/>
      <c r="AH1509" s="123"/>
      <c r="AI1509" s="123"/>
      <c r="AJ1509" s="123"/>
      <c r="AK1509" s="123"/>
      <c r="AL1509" s="123"/>
      <c r="AM1509" s="123"/>
      <c r="AN1509" s="123"/>
      <c r="AO1509" s="125"/>
      <c r="AP1509" s="126"/>
      <c r="AQ1509" s="125"/>
      <c r="AR1509" s="127"/>
      <c r="AS1509" s="83"/>
      <c r="AT1509" s="83"/>
      <c r="AU1509" s="83"/>
      <c r="AV1509" s="130"/>
    </row>
    <row r="1510" spans="28:48" ht="14">
      <c r="AB1510" s="123"/>
      <c r="AC1510" s="124"/>
      <c r="AD1510" s="123"/>
      <c r="AE1510" s="124"/>
      <c r="AF1510" s="124"/>
      <c r="AG1510" s="124"/>
      <c r="AH1510" s="123"/>
      <c r="AI1510" s="123"/>
      <c r="AJ1510" s="123"/>
      <c r="AK1510" s="123"/>
      <c r="AL1510" s="123"/>
      <c r="AM1510" s="123"/>
      <c r="AN1510" s="123"/>
      <c r="AO1510" s="125"/>
      <c r="AP1510" s="126"/>
      <c r="AQ1510" s="125"/>
      <c r="AR1510" s="127"/>
      <c r="AS1510" s="83"/>
      <c r="AT1510" s="83"/>
      <c r="AU1510" s="83"/>
      <c r="AV1510" s="130"/>
    </row>
    <row r="1511" spans="28:48" ht="14">
      <c r="AB1511" s="123"/>
      <c r="AC1511" s="124"/>
      <c r="AD1511" s="123"/>
      <c r="AE1511" s="124"/>
      <c r="AF1511" s="124"/>
      <c r="AG1511" s="124"/>
      <c r="AH1511" s="123"/>
      <c r="AI1511" s="123"/>
      <c r="AJ1511" s="123"/>
      <c r="AK1511" s="123"/>
      <c r="AL1511" s="123"/>
      <c r="AM1511" s="123"/>
      <c r="AN1511" s="123"/>
      <c r="AO1511" s="125"/>
      <c r="AP1511" s="126"/>
      <c r="AQ1511" s="125"/>
      <c r="AR1511" s="127"/>
      <c r="AS1511" s="83"/>
      <c r="AT1511" s="83"/>
      <c r="AU1511" s="83"/>
      <c r="AV1511" s="130"/>
    </row>
    <row r="1512" spans="28:48" ht="14">
      <c r="AB1512" s="123"/>
      <c r="AC1512" s="124"/>
      <c r="AD1512" s="123"/>
      <c r="AE1512" s="124"/>
      <c r="AF1512" s="124"/>
      <c r="AG1512" s="124"/>
      <c r="AH1512" s="123"/>
      <c r="AI1512" s="123"/>
      <c r="AJ1512" s="123"/>
      <c r="AK1512" s="123"/>
      <c r="AL1512" s="123"/>
      <c r="AM1512" s="123"/>
      <c r="AN1512" s="123"/>
      <c r="AO1512" s="125"/>
      <c r="AP1512" s="126"/>
      <c r="AQ1512" s="125"/>
      <c r="AR1512" s="127"/>
      <c r="AS1512" s="83"/>
      <c r="AT1512" s="83"/>
      <c r="AU1512" s="83"/>
      <c r="AV1512" s="130"/>
    </row>
    <row r="1513" spans="28:48" ht="14">
      <c r="AB1513" s="123"/>
      <c r="AC1513" s="124"/>
      <c r="AD1513" s="123"/>
      <c r="AE1513" s="124"/>
      <c r="AF1513" s="124"/>
      <c r="AG1513" s="124"/>
      <c r="AH1513" s="123"/>
      <c r="AI1513" s="123"/>
      <c r="AJ1513" s="123"/>
      <c r="AK1513" s="123"/>
      <c r="AL1513" s="123"/>
      <c r="AM1513" s="123"/>
      <c r="AN1513" s="123"/>
      <c r="AO1513" s="125"/>
      <c r="AP1513" s="126"/>
      <c r="AQ1513" s="125"/>
      <c r="AR1513" s="127"/>
      <c r="AS1513" s="83"/>
      <c r="AT1513" s="83"/>
      <c r="AU1513" s="83"/>
      <c r="AV1513" s="130"/>
    </row>
    <row r="1514" spans="28:48" ht="14">
      <c r="AB1514" s="123"/>
      <c r="AC1514" s="124"/>
      <c r="AD1514" s="123"/>
      <c r="AE1514" s="124"/>
      <c r="AF1514" s="124"/>
      <c r="AG1514" s="124"/>
      <c r="AH1514" s="123"/>
      <c r="AI1514" s="123"/>
      <c r="AJ1514" s="123"/>
      <c r="AK1514" s="123"/>
      <c r="AL1514" s="123"/>
      <c r="AM1514" s="123"/>
      <c r="AN1514" s="123"/>
      <c r="AO1514" s="125"/>
      <c r="AP1514" s="126"/>
      <c r="AQ1514" s="125"/>
      <c r="AR1514" s="127"/>
      <c r="AS1514" s="83"/>
      <c r="AT1514" s="83"/>
      <c r="AU1514" s="83"/>
      <c r="AV1514" s="130"/>
    </row>
    <row r="1515" spans="28:48" ht="14">
      <c r="AB1515" s="123"/>
      <c r="AC1515" s="124"/>
      <c r="AD1515" s="123"/>
      <c r="AE1515" s="124"/>
      <c r="AF1515" s="124"/>
      <c r="AG1515" s="124"/>
      <c r="AH1515" s="123"/>
      <c r="AI1515" s="123"/>
      <c r="AJ1515" s="123"/>
      <c r="AK1515" s="123"/>
      <c r="AL1515" s="123"/>
      <c r="AM1515" s="123"/>
      <c r="AN1515" s="123"/>
      <c r="AO1515" s="125"/>
      <c r="AP1515" s="126"/>
      <c r="AQ1515" s="125"/>
      <c r="AR1515" s="127"/>
      <c r="AS1515" s="83"/>
      <c r="AT1515" s="83"/>
      <c r="AU1515" s="83"/>
      <c r="AV1515" s="130"/>
    </row>
    <row r="1516" spans="28:48" ht="14">
      <c r="AB1516" s="123"/>
      <c r="AC1516" s="124"/>
      <c r="AD1516" s="123"/>
      <c r="AE1516" s="124"/>
      <c r="AF1516" s="124"/>
      <c r="AG1516" s="124"/>
      <c r="AH1516" s="123"/>
      <c r="AI1516" s="123"/>
      <c r="AJ1516" s="123"/>
      <c r="AK1516" s="123"/>
      <c r="AL1516" s="123"/>
      <c r="AM1516" s="123"/>
      <c r="AN1516" s="123"/>
      <c r="AO1516" s="125"/>
      <c r="AP1516" s="126"/>
      <c r="AQ1516" s="125"/>
      <c r="AR1516" s="127"/>
      <c r="AS1516" s="83"/>
      <c r="AT1516" s="83"/>
      <c r="AU1516" s="83"/>
      <c r="AV1516" s="130"/>
    </row>
    <row r="1517" spans="28:48" ht="14">
      <c r="AB1517" s="123"/>
      <c r="AC1517" s="124"/>
      <c r="AD1517" s="123"/>
      <c r="AE1517" s="124"/>
      <c r="AF1517" s="124"/>
      <c r="AG1517" s="124"/>
      <c r="AH1517" s="123"/>
      <c r="AI1517" s="123"/>
      <c r="AJ1517" s="123"/>
      <c r="AK1517" s="123"/>
      <c r="AL1517" s="123"/>
      <c r="AM1517" s="123"/>
      <c r="AN1517" s="123"/>
      <c r="AO1517" s="125"/>
      <c r="AP1517" s="126"/>
      <c r="AQ1517" s="125"/>
      <c r="AR1517" s="127"/>
      <c r="AS1517" s="83"/>
      <c r="AT1517" s="83"/>
      <c r="AU1517" s="83"/>
      <c r="AV1517" s="130"/>
    </row>
    <row r="1518" spans="28:48" ht="14">
      <c r="AB1518" s="123"/>
      <c r="AC1518" s="124"/>
      <c r="AD1518" s="123"/>
      <c r="AE1518" s="124"/>
      <c r="AF1518" s="124"/>
      <c r="AG1518" s="124"/>
      <c r="AH1518" s="123"/>
      <c r="AI1518" s="123"/>
      <c r="AJ1518" s="123"/>
      <c r="AK1518" s="123"/>
      <c r="AL1518" s="123"/>
      <c r="AM1518" s="123"/>
      <c r="AN1518" s="123"/>
      <c r="AO1518" s="125"/>
      <c r="AP1518" s="126"/>
      <c r="AQ1518" s="125"/>
      <c r="AR1518" s="127"/>
      <c r="AS1518" s="83"/>
      <c r="AT1518" s="83"/>
      <c r="AU1518" s="83"/>
      <c r="AV1518" s="130"/>
    </row>
    <row r="1519" spans="28:48" ht="14">
      <c r="AB1519" s="123"/>
      <c r="AC1519" s="124"/>
      <c r="AD1519" s="123"/>
      <c r="AE1519" s="124"/>
      <c r="AF1519" s="124"/>
      <c r="AG1519" s="124"/>
      <c r="AH1519" s="123"/>
      <c r="AI1519" s="123"/>
      <c r="AJ1519" s="123"/>
      <c r="AK1519" s="123"/>
      <c r="AL1519" s="123"/>
      <c r="AM1519" s="123"/>
      <c r="AN1519" s="123"/>
      <c r="AO1519" s="125"/>
      <c r="AP1519" s="126"/>
      <c r="AQ1519" s="125"/>
      <c r="AR1519" s="127"/>
      <c r="AS1519" s="83"/>
      <c r="AT1519" s="83"/>
      <c r="AU1519" s="83"/>
      <c r="AV1519" s="130"/>
    </row>
    <row r="1520" spans="28:48" ht="14">
      <c r="AB1520" s="123"/>
      <c r="AC1520" s="124"/>
      <c r="AD1520" s="123"/>
      <c r="AE1520" s="124"/>
      <c r="AF1520" s="124"/>
      <c r="AG1520" s="124"/>
      <c r="AH1520" s="123"/>
      <c r="AI1520" s="123"/>
      <c r="AJ1520" s="123"/>
      <c r="AK1520" s="123"/>
      <c r="AL1520" s="123"/>
      <c r="AM1520" s="123"/>
      <c r="AN1520" s="123"/>
      <c r="AO1520" s="125"/>
      <c r="AP1520" s="126"/>
      <c r="AQ1520" s="125"/>
      <c r="AR1520" s="127"/>
      <c r="AS1520" s="83"/>
      <c r="AT1520" s="83"/>
      <c r="AU1520" s="83"/>
      <c r="AV1520" s="130"/>
    </row>
    <row r="1521" spans="28:48" ht="14">
      <c r="AB1521" s="123"/>
      <c r="AC1521" s="124"/>
      <c r="AD1521" s="123"/>
      <c r="AE1521" s="124"/>
      <c r="AF1521" s="124"/>
      <c r="AG1521" s="124"/>
      <c r="AH1521" s="123"/>
      <c r="AI1521" s="123"/>
      <c r="AJ1521" s="123"/>
      <c r="AK1521" s="123"/>
      <c r="AL1521" s="123"/>
      <c r="AM1521" s="123"/>
      <c r="AN1521" s="123"/>
      <c r="AO1521" s="125"/>
      <c r="AP1521" s="126"/>
      <c r="AQ1521" s="125"/>
      <c r="AR1521" s="127"/>
      <c r="AS1521" s="83"/>
      <c r="AT1521" s="83"/>
      <c r="AU1521" s="83"/>
      <c r="AV1521" s="130"/>
    </row>
    <row r="1522" spans="28:48" ht="14">
      <c r="AB1522" s="123"/>
      <c r="AC1522" s="124"/>
      <c r="AD1522" s="123"/>
      <c r="AE1522" s="124"/>
      <c r="AF1522" s="124"/>
      <c r="AG1522" s="124"/>
      <c r="AH1522" s="123"/>
      <c r="AI1522" s="123"/>
      <c r="AJ1522" s="123"/>
      <c r="AK1522" s="123"/>
      <c r="AL1522" s="123"/>
      <c r="AM1522" s="123"/>
      <c r="AN1522" s="123"/>
      <c r="AO1522" s="125"/>
      <c r="AP1522" s="126"/>
      <c r="AQ1522" s="125"/>
      <c r="AR1522" s="127"/>
      <c r="AS1522" s="83"/>
      <c r="AT1522" s="83"/>
      <c r="AU1522" s="83"/>
      <c r="AV1522" s="130"/>
    </row>
    <row r="1523" spans="28:48" ht="14">
      <c r="AB1523" s="123"/>
      <c r="AC1523" s="124"/>
      <c r="AD1523" s="123"/>
      <c r="AE1523" s="124"/>
      <c r="AF1523" s="124"/>
      <c r="AG1523" s="124"/>
      <c r="AH1523" s="123"/>
      <c r="AI1523" s="123"/>
      <c r="AJ1523" s="123"/>
      <c r="AK1523" s="123"/>
      <c r="AL1523" s="123"/>
      <c r="AM1523" s="123"/>
      <c r="AN1523" s="123"/>
      <c r="AO1523" s="125"/>
      <c r="AP1523" s="126"/>
      <c r="AQ1523" s="125"/>
      <c r="AR1523" s="127"/>
      <c r="AS1523" s="83"/>
      <c r="AT1523" s="83"/>
      <c r="AU1523" s="83"/>
      <c r="AV1523" s="130"/>
    </row>
    <row r="1524" spans="28:48" ht="14">
      <c r="AB1524" s="123"/>
      <c r="AC1524" s="124"/>
      <c r="AD1524" s="123"/>
      <c r="AE1524" s="124"/>
      <c r="AF1524" s="124"/>
      <c r="AG1524" s="124"/>
      <c r="AH1524" s="123"/>
      <c r="AI1524" s="123"/>
      <c r="AJ1524" s="123"/>
      <c r="AK1524" s="123"/>
      <c r="AL1524" s="123"/>
      <c r="AM1524" s="123"/>
      <c r="AN1524" s="123"/>
      <c r="AO1524" s="125"/>
      <c r="AP1524" s="126"/>
      <c r="AQ1524" s="125"/>
      <c r="AR1524" s="127"/>
      <c r="AS1524" s="83"/>
      <c r="AT1524" s="83"/>
      <c r="AU1524" s="83"/>
      <c r="AV1524" s="130"/>
    </row>
    <row r="1525" spans="28:48" ht="14">
      <c r="AB1525" s="123"/>
      <c r="AC1525" s="124"/>
      <c r="AD1525" s="123"/>
      <c r="AE1525" s="124"/>
      <c r="AF1525" s="124"/>
      <c r="AG1525" s="124"/>
      <c r="AH1525" s="123"/>
      <c r="AI1525" s="123"/>
      <c r="AJ1525" s="123"/>
      <c r="AK1525" s="123"/>
      <c r="AL1525" s="123"/>
      <c r="AM1525" s="123"/>
      <c r="AN1525" s="123"/>
      <c r="AO1525" s="125"/>
      <c r="AP1525" s="126"/>
      <c r="AQ1525" s="125"/>
      <c r="AR1525" s="127"/>
      <c r="AS1525" s="83"/>
      <c r="AT1525" s="83"/>
      <c r="AU1525" s="83"/>
      <c r="AV1525" s="130"/>
    </row>
    <row r="1526" spans="28:48" ht="14">
      <c r="AB1526" s="123"/>
      <c r="AC1526" s="124"/>
      <c r="AD1526" s="123"/>
      <c r="AE1526" s="124"/>
      <c r="AF1526" s="124"/>
      <c r="AG1526" s="124"/>
      <c r="AH1526" s="123"/>
      <c r="AI1526" s="123"/>
      <c r="AJ1526" s="123"/>
      <c r="AK1526" s="123"/>
      <c r="AL1526" s="123"/>
      <c r="AM1526" s="123"/>
      <c r="AN1526" s="123"/>
      <c r="AO1526" s="125"/>
      <c r="AP1526" s="126"/>
      <c r="AQ1526" s="125"/>
      <c r="AR1526" s="127"/>
      <c r="AS1526" s="83"/>
      <c r="AT1526" s="83"/>
      <c r="AU1526" s="83"/>
      <c r="AV1526" s="130"/>
    </row>
    <row r="1527" spans="28:48" ht="14">
      <c r="AB1527" s="123"/>
      <c r="AC1527" s="124"/>
      <c r="AD1527" s="123"/>
      <c r="AE1527" s="124"/>
      <c r="AF1527" s="124"/>
      <c r="AG1527" s="124"/>
      <c r="AH1527" s="123"/>
      <c r="AI1527" s="123"/>
      <c r="AJ1527" s="123"/>
      <c r="AK1527" s="123"/>
      <c r="AL1527" s="123"/>
      <c r="AM1527" s="123"/>
      <c r="AN1527" s="123"/>
      <c r="AO1527" s="125"/>
      <c r="AP1527" s="126"/>
      <c r="AQ1527" s="125"/>
      <c r="AR1527" s="127"/>
      <c r="AS1527" s="83"/>
      <c r="AT1527" s="83"/>
      <c r="AU1527" s="83"/>
      <c r="AV1527" s="130"/>
    </row>
    <row r="1528" spans="28:48" ht="14">
      <c r="AB1528" s="123"/>
      <c r="AC1528" s="124"/>
      <c r="AD1528" s="123"/>
      <c r="AE1528" s="124"/>
      <c r="AF1528" s="124"/>
      <c r="AG1528" s="124"/>
      <c r="AH1528" s="123"/>
      <c r="AI1528" s="123"/>
      <c r="AJ1528" s="123"/>
      <c r="AK1528" s="123"/>
      <c r="AL1528" s="123"/>
      <c r="AM1528" s="123"/>
      <c r="AN1528" s="123"/>
      <c r="AO1528" s="125"/>
      <c r="AP1528" s="126"/>
      <c r="AQ1528" s="125"/>
      <c r="AR1528" s="127"/>
      <c r="AS1528" s="83"/>
      <c r="AT1528" s="83"/>
      <c r="AU1528" s="83"/>
      <c r="AV1528" s="130"/>
    </row>
    <row r="1529" spans="28:48" ht="14">
      <c r="AB1529" s="123"/>
      <c r="AC1529" s="124"/>
      <c r="AD1529" s="123"/>
      <c r="AE1529" s="124"/>
      <c r="AF1529" s="124"/>
      <c r="AG1529" s="124"/>
      <c r="AH1529" s="123"/>
      <c r="AI1529" s="123"/>
      <c r="AJ1529" s="123"/>
      <c r="AK1529" s="123"/>
      <c r="AL1529" s="123"/>
      <c r="AM1529" s="123"/>
      <c r="AN1529" s="123"/>
      <c r="AO1529" s="125"/>
      <c r="AP1529" s="126"/>
      <c r="AQ1529" s="125"/>
      <c r="AR1529" s="127"/>
      <c r="AS1529" s="83"/>
      <c r="AT1529" s="83"/>
      <c r="AU1529" s="83"/>
      <c r="AV1529" s="130"/>
    </row>
    <row r="1530" spans="28:48" ht="14">
      <c r="AB1530" s="123"/>
      <c r="AC1530" s="124"/>
      <c r="AD1530" s="123"/>
      <c r="AE1530" s="124"/>
      <c r="AF1530" s="124"/>
      <c r="AG1530" s="124"/>
      <c r="AH1530" s="123"/>
      <c r="AI1530" s="123"/>
      <c r="AJ1530" s="123"/>
      <c r="AK1530" s="123"/>
      <c r="AL1530" s="123"/>
      <c r="AM1530" s="123"/>
      <c r="AN1530" s="123"/>
      <c r="AO1530" s="125"/>
      <c r="AP1530" s="126"/>
      <c r="AQ1530" s="125"/>
      <c r="AR1530" s="127"/>
      <c r="AS1530" s="83"/>
      <c r="AT1530" s="83"/>
      <c r="AU1530" s="83"/>
      <c r="AV1530" s="130"/>
    </row>
    <row r="1531" spans="28:48" ht="14">
      <c r="AB1531" s="123"/>
      <c r="AC1531" s="124"/>
      <c r="AD1531" s="123"/>
      <c r="AE1531" s="124"/>
      <c r="AF1531" s="124"/>
      <c r="AG1531" s="124"/>
      <c r="AH1531" s="123"/>
      <c r="AI1531" s="123"/>
      <c r="AJ1531" s="123"/>
      <c r="AK1531" s="123"/>
      <c r="AL1531" s="123"/>
      <c r="AM1531" s="123"/>
      <c r="AN1531" s="123"/>
      <c r="AO1531" s="125"/>
      <c r="AP1531" s="126"/>
      <c r="AQ1531" s="125"/>
      <c r="AR1531" s="127"/>
      <c r="AS1531" s="83"/>
      <c r="AT1531" s="83"/>
      <c r="AU1531" s="83"/>
      <c r="AV1531" s="130"/>
    </row>
    <row r="1532" spans="28:48" ht="14">
      <c r="AB1532" s="123"/>
      <c r="AC1532" s="124"/>
      <c r="AD1532" s="123"/>
      <c r="AE1532" s="124"/>
      <c r="AF1532" s="124"/>
      <c r="AG1532" s="124"/>
      <c r="AH1532" s="123"/>
      <c r="AI1532" s="123"/>
      <c r="AJ1532" s="123"/>
      <c r="AK1532" s="123"/>
      <c r="AL1532" s="123"/>
      <c r="AM1532" s="123"/>
      <c r="AN1532" s="123"/>
      <c r="AO1532" s="125"/>
      <c r="AP1532" s="126"/>
      <c r="AQ1532" s="125"/>
      <c r="AR1532" s="127"/>
      <c r="AS1532" s="83"/>
      <c r="AT1532" s="83"/>
      <c r="AU1532" s="83"/>
      <c r="AV1532" s="130"/>
    </row>
    <row r="1533" spans="28:48" ht="14">
      <c r="AB1533" s="123"/>
      <c r="AC1533" s="124"/>
      <c r="AD1533" s="123"/>
      <c r="AE1533" s="124"/>
      <c r="AF1533" s="124"/>
      <c r="AG1533" s="124"/>
      <c r="AH1533" s="123"/>
      <c r="AI1533" s="123"/>
      <c r="AJ1533" s="123"/>
      <c r="AK1533" s="123"/>
      <c r="AL1533" s="123"/>
      <c r="AM1533" s="123"/>
      <c r="AN1533" s="123"/>
      <c r="AO1533" s="125"/>
      <c r="AP1533" s="126"/>
      <c r="AQ1533" s="125"/>
      <c r="AR1533" s="127"/>
      <c r="AS1533" s="83"/>
      <c r="AT1533" s="83"/>
      <c r="AU1533" s="83"/>
      <c r="AV1533" s="130"/>
    </row>
    <row r="1534" spans="28:48" ht="14">
      <c r="AB1534" s="123"/>
      <c r="AC1534" s="124"/>
      <c r="AD1534" s="123"/>
      <c r="AE1534" s="124"/>
      <c r="AF1534" s="124"/>
      <c r="AG1534" s="124"/>
      <c r="AH1534" s="123"/>
      <c r="AI1534" s="123"/>
      <c r="AJ1534" s="123"/>
      <c r="AK1534" s="123"/>
      <c r="AL1534" s="123"/>
      <c r="AM1534" s="123"/>
      <c r="AN1534" s="123"/>
      <c r="AO1534" s="125"/>
      <c r="AP1534" s="126"/>
      <c r="AQ1534" s="125"/>
      <c r="AR1534" s="127"/>
      <c r="AS1534" s="83"/>
      <c r="AT1534" s="83"/>
      <c r="AU1534" s="83"/>
      <c r="AV1534" s="130"/>
    </row>
    <row r="1535" spans="28:48" ht="14">
      <c r="AB1535" s="123"/>
      <c r="AC1535" s="124"/>
      <c r="AD1535" s="123"/>
      <c r="AE1535" s="124"/>
      <c r="AF1535" s="124"/>
      <c r="AG1535" s="124"/>
      <c r="AH1535" s="123"/>
      <c r="AI1535" s="123"/>
      <c r="AJ1535" s="123"/>
      <c r="AK1535" s="123"/>
      <c r="AL1535" s="123"/>
      <c r="AM1535" s="123"/>
      <c r="AN1535" s="123"/>
      <c r="AO1535" s="125"/>
      <c r="AP1535" s="126"/>
      <c r="AQ1535" s="125"/>
      <c r="AR1535" s="127"/>
      <c r="AS1535" s="83"/>
      <c r="AT1535" s="83"/>
      <c r="AU1535" s="83"/>
      <c r="AV1535" s="130"/>
    </row>
    <row r="1536" spans="28:48" ht="14">
      <c r="AB1536" s="123"/>
      <c r="AC1536" s="124"/>
      <c r="AD1536" s="123"/>
      <c r="AE1536" s="124"/>
      <c r="AF1536" s="124"/>
      <c r="AG1536" s="124"/>
      <c r="AH1536" s="123"/>
      <c r="AI1536" s="123"/>
      <c r="AJ1536" s="123"/>
      <c r="AK1536" s="123"/>
      <c r="AL1536" s="123"/>
      <c r="AM1536" s="123"/>
      <c r="AN1536" s="123"/>
      <c r="AO1536" s="125"/>
      <c r="AP1536" s="126"/>
      <c r="AQ1536" s="125"/>
      <c r="AR1536" s="127"/>
      <c r="AS1536" s="83"/>
      <c r="AT1536" s="83"/>
      <c r="AU1536" s="83"/>
      <c r="AV1536" s="130"/>
    </row>
    <row r="1537" spans="28:48" ht="14">
      <c r="AB1537" s="123"/>
      <c r="AC1537" s="124"/>
      <c r="AD1537" s="123"/>
      <c r="AE1537" s="124"/>
      <c r="AF1537" s="124"/>
      <c r="AG1537" s="124"/>
      <c r="AH1537" s="123"/>
      <c r="AI1537" s="123"/>
      <c r="AJ1537" s="123"/>
      <c r="AK1537" s="123"/>
      <c r="AL1537" s="123"/>
      <c r="AM1537" s="123"/>
      <c r="AN1537" s="123"/>
      <c r="AO1537" s="125"/>
      <c r="AP1537" s="126"/>
      <c r="AQ1537" s="125"/>
      <c r="AR1537" s="127"/>
      <c r="AS1537" s="83"/>
      <c r="AT1537" s="83"/>
      <c r="AU1537" s="83"/>
      <c r="AV1537" s="130"/>
    </row>
    <row r="1538" spans="28:48" ht="14">
      <c r="AB1538" s="123"/>
      <c r="AC1538" s="124"/>
      <c r="AD1538" s="123"/>
      <c r="AE1538" s="124"/>
      <c r="AF1538" s="124"/>
      <c r="AG1538" s="124"/>
      <c r="AH1538" s="123"/>
      <c r="AI1538" s="123"/>
      <c r="AJ1538" s="123"/>
      <c r="AK1538" s="123"/>
      <c r="AL1538" s="123"/>
      <c r="AM1538" s="123"/>
      <c r="AN1538" s="123"/>
      <c r="AO1538" s="125"/>
      <c r="AP1538" s="126"/>
      <c r="AQ1538" s="125"/>
      <c r="AR1538" s="127"/>
      <c r="AS1538" s="83"/>
      <c r="AT1538" s="83"/>
      <c r="AU1538" s="83"/>
      <c r="AV1538" s="130"/>
    </row>
    <row r="1539" spans="28:48" ht="14">
      <c r="AB1539" s="123"/>
      <c r="AC1539" s="124"/>
      <c r="AD1539" s="123"/>
      <c r="AE1539" s="124"/>
      <c r="AF1539" s="124"/>
      <c r="AG1539" s="124"/>
      <c r="AH1539" s="123"/>
      <c r="AI1539" s="123"/>
      <c r="AJ1539" s="123"/>
      <c r="AK1539" s="123"/>
      <c r="AL1539" s="123"/>
      <c r="AM1539" s="123"/>
      <c r="AN1539" s="123"/>
      <c r="AO1539" s="125"/>
      <c r="AP1539" s="126"/>
      <c r="AQ1539" s="125"/>
      <c r="AR1539" s="127"/>
      <c r="AS1539" s="83"/>
      <c r="AT1539" s="83"/>
      <c r="AU1539" s="83"/>
      <c r="AV1539" s="130"/>
    </row>
    <row r="1540" spans="28:48" ht="14">
      <c r="AB1540" s="123"/>
      <c r="AC1540" s="124"/>
      <c r="AD1540" s="123"/>
      <c r="AE1540" s="124"/>
      <c r="AF1540" s="124"/>
      <c r="AG1540" s="124"/>
      <c r="AH1540" s="123"/>
      <c r="AI1540" s="123"/>
      <c r="AJ1540" s="123"/>
      <c r="AK1540" s="123"/>
      <c r="AL1540" s="123"/>
      <c r="AM1540" s="123"/>
      <c r="AN1540" s="123"/>
      <c r="AO1540" s="125"/>
      <c r="AP1540" s="126"/>
      <c r="AQ1540" s="125"/>
      <c r="AR1540" s="127"/>
      <c r="AS1540" s="83"/>
      <c r="AT1540" s="83"/>
      <c r="AU1540" s="83"/>
      <c r="AV1540" s="130"/>
    </row>
    <row r="1541" spans="28:48" ht="14">
      <c r="AB1541" s="123"/>
      <c r="AC1541" s="124"/>
      <c r="AD1541" s="123"/>
      <c r="AE1541" s="124"/>
      <c r="AF1541" s="124"/>
      <c r="AG1541" s="124"/>
      <c r="AH1541" s="123"/>
      <c r="AI1541" s="123"/>
      <c r="AJ1541" s="123"/>
      <c r="AK1541" s="123"/>
      <c r="AL1541" s="123"/>
      <c r="AM1541" s="123"/>
      <c r="AN1541" s="123"/>
      <c r="AO1541" s="125"/>
      <c r="AP1541" s="126"/>
      <c r="AQ1541" s="125"/>
      <c r="AR1541" s="127"/>
      <c r="AS1541" s="83"/>
      <c r="AT1541" s="83"/>
      <c r="AU1541" s="83"/>
      <c r="AV1541" s="130"/>
    </row>
    <row r="1542" spans="28:48" ht="14">
      <c r="AB1542" s="123"/>
      <c r="AC1542" s="124"/>
      <c r="AD1542" s="123"/>
      <c r="AE1542" s="124"/>
      <c r="AF1542" s="124"/>
      <c r="AG1542" s="124"/>
      <c r="AH1542" s="123"/>
      <c r="AI1542" s="123"/>
      <c r="AJ1542" s="123"/>
      <c r="AK1542" s="123"/>
      <c r="AL1542" s="123"/>
      <c r="AM1542" s="123"/>
      <c r="AN1542" s="123"/>
      <c r="AO1542" s="125"/>
      <c r="AP1542" s="126"/>
      <c r="AQ1542" s="125"/>
      <c r="AR1542" s="127"/>
      <c r="AS1542" s="83"/>
      <c r="AT1542" s="83"/>
      <c r="AU1542" s="83"/>
      <c r="AV1542" s="130"/>
    </row>
    <row r="1543" spans="28:48" ht="14">
      <c r="AB1543" s="123"/>
      <c r="AC1543" s="124"/>
      <c r="AD1543" s="123"/>
      <c r="AE1543" s="124"/>
      <c r="AF1543" s="124"/>
      <c r="AG1543" s="124"/>
      <c r="AH1543" s="123"/>
      <c r="AI1543" s="123"/>
      <c r="AJ1543" s="123"/>
      <c r="AK1543" s="123"/>
      <c r="AL1543" s="123"/>
      <c r="AM1543" s="123"/>
      <c r="AN1543" s="123"/>
      <c r="AO1543" s="125"/>
      <c r="AP1543" s="126"/>
      <c r="AQ1543" s="125"/>
      <c r="AR1543" s="127"/>
      <c r="AS1543" s="83"/>
      <c r="AT1543" s="83"/>
      <c r="AU1543" s="83"/>
      <c r="AV1543" s="130"/>
    </row>
    <row r="1544" spans="28:48" ht="14">
      <c r="AB1544" s="123"/>
      <c r="AC1544" s="124"/>
      <c r="AD1544" s="123"/>
      <c r="AE1544" s="124"/>
      <c r="AF1544" s="124"/>
      <c r="AG1544" s="124"/>
      <c r="AH1544" s="123"/>
      <c r="AI1544" s="123"/>
      <c r="AJ1544" s="123"/>
      <c r="AK1544" s="123"/>
      <c r="AL1544" s="123"/>
      <c r="AM1544" s="123"/>
      <c r="AN1544" s="123"/>
      <c r="AO1544" s="125"/>
      <c r="AP1544" s="126"/>
      <c r="AQ1544" s="125"/>
      <c r="AR1544" s="127"/>
      <c r="AS1544" s="83"/>
      <c r="AT1544" s="83"/>
      <c r="AU1544" s="83"/>
      <c r="AV1544" s="130"/>
    </row>
    <row r="1545" spans="28:48" ht="14">
      <c r="AB1545" s="123"/>
      <c r="AC1545" s="124"/>
      <c r="AD1545" s="123"/>
      <c r="AE1545" s="124"/>
      <c r="AF1545" s="124"/>
      <c r="AG1545" s="124"/>
      <c r="AH1545" s="123"/>
      <c r="AI1545" s="123"/>
      <c r="AJ1545" s="123"/>
      <c r="AK1545" s="123"/>
      <c r="AL1545" s="123"/>
      <c r="AM1545" s="123"/>
      <c r="AN1545" s="123"/>
      <c r="AO1545" s="125"/>
      <c r="AP1545" s="126"/>
      <c r="AQ1545" s="125"/>
      <c r="AR1545" s="127"/>
      <c r="AS1545" s="83"/>
      <c r="AT1545" s="83"/>
      <c r="AU1545" s="83"/>
      <c r="AV1545" s="130"/>
    </row>
    <row r="1546" spans="28:48" ht="14">
      <c r="AB1546" s="123"/>
      <c r="AC1546" s="124"/>
      <c r="AD1546" s="123"/>
      <c r="AE1546" s="124"/>
      <c r="AF1546" s="124"/>
      <c r="AG1546" s="124"/>
      <c r="AH1546" s="123"/>
      <c r="AI1546" s="123"/>
      <c r="AJ1546" s="123"/>
      <c r="AK1546" s="123"/>
      <c r="AL1546" s="123"/>
      <c r="AM1546" s="123"/>
      <c r="AN1546" s="123"/>
      <c r="AO1546" s="125"/>
      <c r="AP1546" s="126"/>
      <c r="AQ1546" s="125"/>
      <c r="AR1546" s="127"/>
      <c r="AS1546" s="83"/>
      <c r="AT1546" s="83"/>
      <c r="AU1546" s="83"/>
      <c r="AV1546" s="130"/>
    </row>
    <row r="1547" spans="28:48" ht="14">
      <c r="AB1547" s="123"/>
      <c r="AC1547" s="124"/>
      <c r="AD1547" s="123"/>
      <c r="AE1547" s="124"/>
      <c r="AF1547" s="124"/>
      <c r="AG1547" s="124"/>
      <c r="AH1547" s="123"/>
      <c r="AI1547" s="123"/>
      <c r="AJ1547" s="123"/>
      <c r="AK1547" s="123"/>
      <c r="AL1547" s="123"/>
      <c r="AM1547" s="123"/>
      <c r="AN1547" s="123"/>
      <c r="AO1547" s="125"/>
      <c r="AP1547" s="126"/>
      <c r="AQ1547" s="125"/>
      <c r="AR1547" s="127"/>
      <c r="AS1547" s="83"/>
      <c r="AT1547" s="83"/>
      <c r="AU1547" s="83"/>
      <c r="AV1547" s="130"/>
    </row>
    <row r="1548" spans="28:48" ht="14">
      <c r="AB1548" s="123"/>
      <c r="AC1548" s="124"/>
      <c r="AD1548" s="123"/>
      <c r="AE1548" s="124"/>
      <c r="AF1548" s="124"/>
      <c r="AG1548" s="124"/>
      <c r="AH1548" s="123"/>
      <c r="AI1548" s="123"/>
      <c r="AJ1548" s="123"/>
      <c r="AK1548" s="123"/>
      <c r="AL1548" s="123"/>
      <c r="AM1548" s="123"/>
      <c r="AN1548" s="123"/>
      <c r="AO1548" s="125"/>
      <c r="AP1548" s="126"/>
      <c r="AQ1548" s="125"/>
      <c r="AR1548" s="127"/>
      <c r="AS1548" s="83"/>
      <c r="AT1548" s="83"/>
      <c r="AU1548" s="83"/>
      <c r="AV1548" s="130"/>
    </row>
    <row r="1549" spans="28:48" ht="14">
      <c r="AB1549" s="123"/>
      <c r="AC1549" s="124"/>
      <c r="AD1549" s="123"/>
      <c r="AE1549" s="124"/>
      <c r="AF1549" s="124"/>
      <c r="AG1549" s="124"/>
      <c r="AH1549" s="123"/>
      <c r="AI1549" s="123"/>
      <c r="AJ1549" s="123"/>
      <c r="AK1549" s="123"/>
      <c r="AL1549" s="123"/>
      <c r="AM1549" s="123"/>
      <c r="AN1549" s="123"/>
      <c r="AO1549" s="125"/>
      <c r="AP1549" s="126"/>
      <c r="AQ1549" s="125"/>
      <c r="AR1549" s="127"/>
      <c r="AS1549" s="83"/>
      <c r="AT1549" s="83"/>
      <c r="AU1549" s="83"/>
      <c r="AV1549" s="130"/>
    </row>
    <row r="1550" spans="28:48" ht="14">
      <c r="AB1550" s="123"/>
      <c r="AC1550" s="124"/>
      <c r="AD1550" s="123"/>
      <c r="AE1550" s="124"/>
      <c r="AF1550" s="124"/>
      <c r="AG1550" s="124"/>
      <c r="AH1550" s="123"/>
      <c r="AI1550" s="123"/>
      <c r="AJ1550" s="123"/>
      <c r="AK1550" s="123"/>
      <c r="AL1550" s="123"/>
      <c r="AM1550" s="123"/>
      <c r="AN1550" s="123"/>
      <c r="AO1550" s="125"/>
      <c r="AP1550" s="126"/>
      <c r="AQ1550" s="125"/>
      <c r="AR1550" s="127"/>
      <c r="AS1550" s="83"/>
      <c r="AT1550" s="83"/>
      <c r="AU1550" s="83"/>
      <c r="AV1550" s="130"/>
    </row>
    <row r="1551" spans="28:48" ht="14">
      <c r="AB1551" s="123"/>
      <c r="AC1551" s="124"/>
      <c r="AD1551" s="123"/>
      <c r="AE1551" s="124"/>
      <c r="AF1551" s="124"/>
      <c r="AG1551" s="124"/>
      <c r="AH1551" s="123"/>
      <c r="AI1551" s="123"/>
      <c r="AJ1551" s="123"/>
      <c r="AK1551" s="123"/>
      <c r="AL1551" s="123"/>
      <c r="AM1551" s="123"/>
      <c r="AN1551" s="123"/>
      <c r="AO1551" s="125"/>
      <c r="AP1551" s="126"/>
      <c r="AQ1551" s="125"/>
      <c r="AR1551" s="127"/>
      <c r="AS1551" s="83"/>
      <c r="AT1551" s="83"/>
      <c r="AU1551" s="83"/>
      <c r="AV1551" s="130"/>
    </row>
    <row r="1552" spans="28:48" ht="14">
      <c r="AB1552" s="123"/>
      <c r="AC1552" s="124"/>
      <c r="AD1552" s="123"/>
      <c r="AE1552" s="124"/>
      <c r="AF1552" s="124"/>
      <c r="AG1552" s="124"/>
      <c r="AH1552" s="123"/>
      <c r="AI1552" s="123"/>
      <c r="AJ1552" s="123"/>
      <c r="AK1552" s="123"/>
      <c r="AL1552" s="123"/>
      <c r="AM1552" s="123"/>
      <c r="AN1552" s="123"/>
      <c r="AO1552" s="125"/>
      <c r="AP1552" s="126"/>
      <c r="AQ1552" s="125"/>
      <c r="AR1552" s="127"/>
      <c r="AS1552" s="83"/>
      <c r="AT1552" s="83"/>
      <c r="AU1552" s="83"/>
      <c r="AV1552" s="130"/>
    </row>
    <row r="1553" spans="28:48" ht="14">
      <c r="AB1553" s="123"/>
      <c r="AC1553" s="124"/>
      <c r="AD1553" s="123"/>
      <c r="AE1553" s="124"/>
      <c r="AF1553" s="124"/>
      <c r="AG1553" s="124"/>
      <c r="AH1553" s="123"/>
      <c r="AI1553" s="123"/>
      <c r="AJ1553" s="123"/>
      <c r="AK1553" s="123"/>
      <c r="AL1553" s="123"/>
      <c r="AM1553" s="123"/>
      <c r="AN1553" s="123"/>
      <c r="AO1553" s="125"/>
      <c r="AP1553" s="126"/>
      <c r="AQ1553" s="125"/>
      <c r="AR1553" s="127"/>
      <c r="AS1553" s="83"/>
      <c r="AT1553" s="83"/>
      <c r="AU1553" s="83"/>
      <c r="AV1553" s="130"/>
    </row>
    <row r="1554" spans="28:48" ht="14">
      <c r="AB1554" s="123"/>
      <c r="AC1554" s="124"/>
      <c r="AD1554" s="123"/>
      <c r="AE1554" s="124"/>
      <c r="AF1554" s="124"/>
      <c r="AG1554" s="124"/>
      <c r="AH1554" s="123"/>
      <c r="AI1554" s="123"/>
      <c r="AJ1554" s="123"/>
      <c r="AK1554" s="123"/>
      <c r="AL1554" s="123"/>
      <c r="AM1554" s="123"/>
      <c r="AN1554" s="123"/>
      <c r="AO1554" s="125"/>
      <c r="AP1554" s="126"/>
      <c r="AQ1554" s="125"/>
      <c r="AR1554" s="127"/>
      <c r="AS1554" s="83"/>
      <c r="AT1554" s="83"/>
      <c r="AU1554" s="83"/>
      <c r="AV1554" s="130"/>
    </row>
    <row r="1555" spans="28:48" ht="14">
      <c r="AB1555" s="123"/>
      <c r="AC1555" s="124"/>
      <c r="AD1555" s="123"/>
      <c r="AE1555" s="124"/>
      <c r="AF1555" s="124"/>
      <c r="AG1555" s="124"/>
      <c r="AH1555" s="123"/>
      <c r="AI1555" s="123"/>
      <c r="AJ1555" s="123"/>
      <c r="AK1555" s="123"/>
      <c r="AL1555" s="123"/>
      <c r="AM1555" s="123"/>
      <c r="AN1555" s="123"/>
      <c r="AO1555" s="125"/>
      <c r="AP1555" s="126"/>
      <c r="AQ1555" s="125"/>
      <c r="AR1555" s="127"/>
      <c r="AS1555" s="83"/>
      <c r="AT1555" s="83"/>
      <c r="AU1555" s="83"/>
      <c r="AV1555" s="130"/>
    </row>
    <row r="1556" spans="28:48" ht="14">
      <c r="AB1556" s="123"/>
      <c r="AC1556" s="124"/>
      <c r="AD1556" s="123"/>
      <c r="AE1556" s="124"/>
      <c r="AF1556" s="124"/>
      <c r="AG1556" s="124"/>
      <c r="AH1556" s="123"/>
      <c r="AI1556" s="123"/>
      <c r="AJ1556" s="123"/>
      <c r="AK1556" s="123"/>
      <c r="AL1556" s="123"/>
      <c r="AM1556" s="123"/>
      <c r="AN1556" s="123"/>
      <c r="AO1556" s="125"/>
      <c r="AP1556" s="126"/>
      <c r="AQ1556" s="125"/>
      <c r="AR1556" s="127"/>
      <c r="AS1556" s="83"/>
      <c r="AT1556" s="83"/>
      <c r="AU1556" s="83"/>
      <c r="AV1556" s="130"/>
    </row>
    <row r="1557" spans="28:48" ht="14">
      <c r="AB1557" s="123"/>
      <c r="AC1557" s="124"/>
      <c r="AD1557" s="123"/>
      <c r="AE1557" s="124"/>
      <c r="AF1557" s="124"/>
      <c r="AG1557" s="124"/>
      <c r="AH1557" s="123"/>
      <c r="AI1557" s="123"/>
      <c r="AJ1557" s="123"/>
      <c r="AK1557" s="123"/>
      <c r="AL1557" s="123"/>
      <c r="AM1557" s="123"/>
      <c r="AN1557" s="123"/>
      <c r="AO1557" s="125"/>
      <c r="AP1557" s="126"/>
      <c r="AQ1557" s="125"/>
      <c r="AR1557" s="127"/>
      <c r="AS1557" s="83"/>
      <c r="AT1557" s="83"/>
      <c r="AU1557" s="83"/>
      <c r="AV1557" s="130"/>
    </row>
    <row r="1558" spans="28:48" ht="14">
      <c r="AB1558" s="123"/>
      <c r="AC1558" s="124"/>
      <c r="AD1558" s="123"/>
      <c r="AE1558" s="124"/>
      <c r="AF1558" s="124"/>
      <c r="AG1558" s="124"/>
      <c r="AH1558" s="123"/>
      <c r="AI1558" s="123"/>
      <c r="AJ1558" s="123"/>
      <c r="AK1558" s="123"/>
      <c r="AL1558" s="123"/>
      <c r="AM1558" s="123"/>
      <c r="AN1558" s="123"/>
      <c r="AO1558" s="125"/>
      <c r="AP1558" s="126"/>
      <c r="AQ1558" s="125"/>
      <c r="AR1558" s="127"/>
      <c r="AS1558" s="83"/>
      <c r="AT1558" s="83"/>
      <c r="AU1558" s="83"/>
      <c r="AV1558" s="130"/>
    </row>
    <row r="1559" spans="28:48" ht="14">
      <c r="AB1559" s="123"/>
      <c r="AC1559" s="124"/>
      <c r="AD1559" s="123"/>
      <c r="AE1559" s="124"/>
      <c r="AF1559" s="124"/>
      <c r="AG1559" s="124"/>
      <c r="AH1559" s="123"/>
      <c r="AI1559" s="123"/>
      <c r="AJ1559" s="123"/>
      <c r="AK1559" s="123"/>
      <c r="AL1559" s="123"/>
      <c r="AM1559" s="123"/>
      <c r="AN1559" s="123"/>
      <c r="AO1559" s="125"/>
      <c r="AP1559" s="126"/>
      <c r="AQ1559" s="125"/>
      <c r="AR1559" s="127"/>
      <c r="AS1559" s="83"/>
      <c r="AT1559" s="83"/>
      <c r="AU1559" s="83"/>
      <c r="AV1559" s="130"/>
    </row>
    <row r="1560" spans="28:48" ht="14">
      <c r="AB1560" s="123"/>
      <c r="AC1560" s="124"/>
      <c r="AD1560" s="123"/>
      <c r="AE1560" s="124"/>
      <c r="AF1560" s="124"/>
      <c r="AG1560" s="124"/>
      <c r="AH1560" s="123"/>
      <c r="AI1560" s="123"/>
      <c r="AJ1560" s="123"/>
      <c r="AK1560" s="123"/>
      <c r="AL1560" s="123"/>
      <c r="AM1560" s="123"/>
      <c r="AN1560" s="123"/>
      <c r="AO1560" s="125"/>
      <c r="AP1560" s="126"/>
      <c r="AQ1560" s="125"/>
      <c r="AR1560" s="127"/>
      <c r="AS1560" s="83"/>
      <c r="AT1560" s="83"/>
      <c r="AU1560" s="83"/>
      <c r="AV1560" s="130"/>
    </row>
    <row r="1561" spans="28:48" ht="14">
      <c r="AB1561" s="123"/>
      <c r="AC1561" s="124"/>
      <c r="AD1561" s="123"/>
      <c r="AE1561" s="124"/>
      <c r="AF1561" s="124"/>
      <c r="AG1561" s="124"/>
      <c r="AH1561" s="123"/>
      <c r="AI1561" s="123"/>
      <c r="AJ1561" s="123"/>
      <c r="AK1561" s="123"/>
      <c r="AL1561" s="123"/>
      <c r="AM1561" s="123"/>
      <c r="AN1561" s="123"/>
      <c r="AO1561" s="125"/>
      <c r="AP1561" s="126"/>
      <c r="AQ1561" s="125"/>
      <c r="AR1561" s="127"/>
      <c r="AS1561" s="83"/>
      <c r="AT1561" s="83"/>
      <c r="AU1561" s="83"/>
      <c r="AV1561" s="130"/>
    </row>
    <row r="1562" spans="28:48" ht="14">
      <c r="AB1562" s="123"/>
      <c r="AC1562" s="124"/>
      <c r="AD1562" s="123"/>
      <c r="AE1562" s="124"/>
      <c r="AF1562" s="124"/>
      <c r="AG1562" s="124"/>
      <c r="AH1562" s="123"/>
      <c r="AI1562" s="123"/>
      <c r="AJ1562" s="123"/>
      <c r="AK1562" s="123"/>
      <c r="AL1562" s="123"/>
      <c r="AM1562" s="123"/>
      <c r="AN1562" s="123"/>
      <c r="AO1562" s="125"/>
      <c r="AP1562" s="126"/>
      <c r="AQ1562" s="125"/>
      <c r="AR1562" s="127"/>
      <c r="AS1562" s="83"/>
      <c r="AT1562" s="83"/>
      <c r="AU1562" s="83"/>
      <c r="AV1562" s="130"/>
    </row>
    <row r="1563" spans="28:48" ht="14">
      <c r="AB1563" s="123"/>
      <c r="AC1563" s="124"/>
      <c r="AD1563" s="123"/>
      <c r="AE1563" s="124"/>
      <c r="AF1563" s="124"/>
      <c r="AG1563" s="124"/>
      <c r="AH1563" s="123"/>
      <c r="AI1563" s="123"/>
      <c r="AJ1563" s="123"/>
      <c r="AK1563" s="123"/>
      <c r="AL1563" s="123"/>
      <c r="AM1563" s="123"/>
      <c r="AN1563" s="123"/>
      <c r="AO1563" s="125"/>
      <c r="AP1563" s="126"/>
      <c r="AQ1563" s="125"/>
      <c r="AR1563" s="127"/>
      <c r="AS1563" s="83"/>
      <c r="AT1563" s="83"/>
      <c r="AU1563" s="83"/>
      <c r="AV1563" s="130"/>
    </row>
    <row r="1564" spans="28:48" ht="14">
      <c r="AB1564" s="123"/>
      <c r="AC1564" s="124"/>
      <c r="AD1564" s="123"/>
      <c r="AE1564" s="124"/>
      <c r="AF1564" s="124"/>
      <c r="AG1564" s="124"/>
      <c r="AH1564" s="123"/>
      <c r="AI1564" s="123"/>
      <c r="AJ1564" s="123"/>
      <c r="AK1564" s="123"/>
      <c r="AL1564" s="123"/>
      <c r="AM1564" s="123"/>
      <c r="AN1564" s="123"/>
      <c r="AO1564" s="125"/>
      <c r="AP1564" s="126"/>
      <c r="AQ1564" s="125"/>
      <c r="AR1564" s="127"/>
      <c r="AS1564" s="83"/>
      <c r="AT1564" s="83"/>
      <c r="AU1564" s="83"/>
      <c r="AV1564" s="130"/>
    </row>
    <row r="1565" spans="28:48" ht="14">
      <c r="AB1565" s="123"/>
      <c r="AC1565" s="124"/>
      <c r="AD1565" s="123"/>
      <c r="AE1565" s="124"/>
      <c r="AF1565" s="124"/>
      <c r="AG1565" s="124"/>
      <c r="AH1565" s="123"/>
      <c r="AI1565" s="123"/>
      <c r="AJ1565" s="123"/>
      <c r="AK1565" s="123"/>
      <c r="AL1565" s="123"/>
      <c r="AM1565" s="123"/>
      <c r="AN1565" s="123"/>
      <c r="AO1565" s="125"/>
      <c r="AP1565" s="126"/>
      <c r="AQ1565" s="125"/>
      <c r="AR1565" s="127"/>
      <c r="AS1565" s="83"/>
      <c r="AT1565" s="83"/>
      <c r="AU1565" s="83"/>
      <c r="AV1565" s="130"/>
    </row>
    <row r="1566" spans="28:48" ht="14">
      <c r="AB1566" s="123"/>
      <c r="AC1566" s="124"/>
      <c r="AD1566" s="123"/>
      <c r="AE1566" s="124"/>
      <c r="AF1566" s="124"/>
      <c r="AG1566" s="124"/>
      <c r="AH1566" s="123"/>
      <c r="AI1566" s="123"/>
      <c r="AJ1566" s="123"/>
      <c r="AK1566" s="123"/>
      <c r="AL1566" s="123"/>
      <c r="AM1566" s="123"/>
      <c r="AN1566" s="123"/>
      <c r="AO1566" s="125"/>
      <c r="AP1566" s="126"/>
      <c r="AQ1566" s="125"/>
      <c r="AR1566" s="127"/>
      <c r="AS1566" s="83"/>
      <c r="AT1566" s="83"/>
      <c r="AU1566" s="83"/>
      <c r="AV1566" s="130"/>
    </row>
    <row r="1567" spans="28:48" ht="14">
      <c r="AB1567" s="123"/>
      <c r="AC1567" s="124"/>
      <c r="AD1567" s="123"/>
      <c r="AE1567" s="124"/>
      <c r="AF1567" s="124"/>
      <c r="AG1567" s="124"/>
      <c r="AH1567" s="123"/>
      <c r="AI1567" s="123"/>
      <c r="AJ1567" s="123"/>
      <c r="AK1567" s="123"/>
      <c r="AL1567" s="123"/>
      <c r="AM1567" s="123"/>
      <c r="AN1567" s="123"/>
      <c r="AO1567" s="125"/>
      <c r="AP1567" s="126"/>
      <c r="AQ1567" s="125"/>
      <c r="AR1567" s="127"/>
      <c r="AS1567" s="83"/>
      <c r="AT1567" s="83"/>
      <c r="AU1567" s="83"/>
      <c r="AV1567" s="130"/>
    </row>
    <row r="1568" spans="28:48" ht="14">
      <c r="AB1568" s="123"/>
      <c r="AC1568" s="124"/>
      <c r="AD1568" s="123"/>
      <c r="AE1568" s="124"/>
      <c r="AF1568" s="124"/>
      <c r="AG1568" s="124"/>
      <c r="AH1568" s="123"/>
      <c r="AI1568" s="123"/>
      <c r="AJ1568" s="123"/>
      <c r="AK1568" s="123"/>
      <c r="AL1568" s="123"/>
      <c r="AM1568" s="123"/>
      <c r="AN1568" s="123"/>
      <c r="AO1568" s="125"/>
      <c r="AP1568" s="126"/>
      <c r="AQ1568" s="125"/>
      <c r="AR1568" s="127"/>
      <c r="AS1568" s="83"/>
      <c r="AT1568" s="83"/>
      <c r="AU1568" s="83"/>
      <c r="AV1568" s="130"/>
    </row>
    <row r="1569" spans="28:48" ht="14">
      <c r="AB1569" s="123"/>
      <c r="AC1569" s="124"/>
      <c r="AD1569" s="123"/>
      <c r="AE1569" s="124"/>
      <c r="AF1569" s="124"/>
      <c r="AG1569" s="124"/>
      <c r="AH1569" s="123"/>
      <c r="AI1569" s="123"/>
      <c r="AJ1569" s="123"/>
      <c r="AK1569" s="123"/>
      <c r="AL1569" s="123"/>
      <c r="AM1569" s="123"/>
      <c r="AN1569" s="123"/>
      <c r="AO1569" s="125"/>
      <c r="AP1569" s="126"/>
      <c r="AQ1569" s="125"/>
      <c r="AR1569" s="127"/>
      <c r="AS1569" s="83"/>
      <c r="AT1569" s="83"/>
      <c r="AU1569" s="83"/>
      <c r="AV1569" s="130"/>
    </row>
    <row r="1570" spans="28:48" ht="14">
      <c r="AB1570" s="123"/>
      <c r="AC1570" s="124"/>
      <c r="AD1570" s="123"/>
      <c r="AE1570" s="124"/>
      <c r="AF1570" s="124"/>
      <c r="AG1570" s="124"/>
      <c r="AH1570" s="123"/>
      <c r="AI1570" s="123"/>
      <c r="AJ1570" s="123"/>
      <c r="AK1570" s="123"/>
      <c r="AL1570" s="123"/>
      <c r="AM1570" s="123"/>
      <c r="AN1570" s="123"/>
      <c r="AO1570" s="125"/>
      <c r="AP1570" s="126"/>
      <c r="AQ1570" s="125"/>
      <c r="AR1570" s="127"/>
      <c r="AS1570" s="83"/>
      <c r="AT1570" s="83"/>
      <c r="AU1570" s="83"/>
      <c r="AV1570" s="130"/>
    </row>
    <row r="1571" spans="28:48" ht="14">
      <c r="AB1571" s="123"/>
      <c r="AC1571" s="124"/>
      <c r="AD1571" s="123"/>
      <c r="AE1571" s="124"/>
      <c r="AF1571" s="124"/>
      <c r="AG1571" s="124"/>
      <c r="AH1571" s="123"/>
      <c r="AI1571" s="123"/>
      <c r="AJ1571" s="123"/>
      <c r="AK1571" s="123"/>
      <c r="AL1571" s="123"/>
      <c r="AM1571" s="123"/>
      <c r="AN1571" s="123"/>
      <c r="AO1571" s="125"/>
      <c r="AP1571" s="126"/>
      <c r="AQ1571" s="125"/>
      <c r="AR1571" s="127"/>
      <c r="AS1571" s="83"/>
      <c r="AT1571" s="83"/>
      <c r="AU1571" s="83"/>
      <c r="AV1571" s="130"/>
    </row>
    <row r="1572" spans="28:48" ht="14">
      <c r="AB1572" s="123"/>
      <c r="AC1572" s="124"/>
      <c r="AD1572" s="123"/>
      <c r="AE1572" s="124"/>
      <c r="AF1572" s="124"/>
      <c r="AG1572" s="124"/>
      <c r="AH1572" s="123"/>
      <c r="AI1572" s="123"/>
      <c r="AJ1572" s="123"/>
      <c r="AK1572" s="123"/>
      <c r="AL1572" s="123"/>
      <c r="AM1572" s="123"/>
      <c r="AN1572" s="123"/>
      <c r="AO1572" s="125"/>
      <c r="AP1572" s="126"/>
      <c r="AQ1572" s="125"/>
      <c r="AR1572" s="127"/>
      <c r="AS1572" s="83"/>
      <c r="AT1572" s="83"/>
      <c r="AU1572" s="83"/>
      <c r="AV1572" s="130"/>
    </row>
    <row r="1573" spans="28:48" ht="14">
      <c r="AB1573" s="123"/>
      <c r="AC1573" s="124"/>
      <c r="AD1573" s="123"/>
      <c r="AE1573" s="124"/>
      <c r="AF1573" s="124"/>
      <c r="AG1573" s="124"/>
      <c r="AH1573" s="123"/>
      <c r="AI1573" s="123"/>
      <c r="AJ1573" s="123"/>
      <c r="AK1573" s="123"/>
      <c r="AL1573" s="123"/>
      <c r="AM1573" s="123"/>
      <c r="AN1573" s="123"/>
      <c r="AO1573" s="125"/>
      <c r="AP1573" s="126"/>
      <c r="AQ1573" s="125"/>
      <c r="AR1573" s="127"/>
      <c r="AS1573" s="83"/>
      <c r="AT1573" s="83"/>
      <c r="AU1573" s="83"/>
      <c r="AV1573" s="130"/>
    </row>
    <row r="1574" spans="28:48" ht="14">
      <c r="AB1574" s="123"/>
      <c r="AC1574" s="124"/>
      <c r="AD1574" s="123"/>
      <c r="AE1574" s="124"/>
      <c r="AF1574" s="124"/>
      <c r="AG1574" s="124"/>
      <c r="AH1574" s="123"/>
      <c r="AI1574" s="123"/>
      <c r="AJ1574" s="123"/>
      <c r="AK1574" s="123"/>
      <c r="AL1574" s="123"/>
      <c r="AM1574" s="123"/>
      <c r="AN1574" s="123"/>
      <c r="AO1574" s="125"/>
      <c r="AP1574" s="126"/>
      <c r="AQ1574" s="125"/>
      <c r="AR1574" s="127"/>
      <c r="AS1574" s="83"/>
      <c r="AT1574" s="83"/>
      <c r="AU1574" s="83"/>
      <c r="AV1574" s="130"/>
    </row>
    <row r="1575" spans="28:48" ht="14">
      <c r="AB1575" s="123"/>
      <c r="AC1575" s="124"/>
      <c r="AD1575" s="123"/>
      <c r="AE1575" s="124"/>
      <c r="AF1575" s="124"/>
      <c r="AG1575" s="124"/>
      <c r="AH1575" s="123"/>
      <c r="AI1575" s="123"/>
      <c r="AJ1575" s="123"/>
      <c r="AK1575" s="123"/>
      <c r="AL1575" s="123"/>
      <c r="AM1575" s="123"/>
      <c r="AN1575" s="123"/>
      <c r="AO1575" s="125"/>
      <c r="AP1575" s="126"/>
      <c r="AQ1575" s="125"/>
      <c r="AR1575" s="127"/>
      <c r="AS1575" s="83"/>
      <c r="AT1575" s="83"/>
      <c r="AU1575" s="83"/>
      <c r="AV1575" s="130"/>
    </row>
    <row r="1576" spans="28:48" ht="14">
      <c r="AB1576" s="123"/>
      <c r="AC1576" s="124"/>
      <c r="AD1576" s="123"/>
      <c r="AE1576" s="124"/>
      <c r="AF1576" s="124"/>
      <c r="AG1576" s="124"/>
      <c r="AH1576" s="123"/>
      <c r="AI1576" s="123"/>
      <c r="AJ1576" s="123"/>
      <c r="AK1576" s="123"/>
      <c r="AL1576" s="123"/>
      <c r="AM1576" s="123"/>
      <c r="AN1576" s="123"/>
      <c r="AO1576" s="125"/>
      <c r="AP1576" s="126"/>
      <c r="AQ1576" s="125"/>
      <c r="AR1576" s="127"/>
      <c r="AS1576" s="83"/>
      <c r="AT1576" s="83"/>
      <c r="AU1576" s="83"/>
      <c r="AV1576" s="130"/>
    </row>
    <row r="1577" spans="28:48" ht="14">
      <c r="AB1577" s="123"/>
      <c r="AC1577" s="124"/>
      <c r="AD1577" s="123"/>
      <c r="AE1577" s="124"/>
      <c r="AF1577" s="124"/>
      <c r="AG1577" s="124"/>
      <c r="AH1577" s="123"/>
      <c r="AI1577" s="123"/>
      <c r="AJ1577" s="123"/>
      <c r="AK1577" s="123"/>
      <c r="AL1577" s="123"/>
      <c r="AM1577" s="123"/>
      <c r="AN1577" s="123"/>
      <c r="AO1577" s="125"/>
      <c r="AP1577" s="126"/>
      <c r="AQ1577" s="125"/>
      <c r="AR1577" s="127"/>
      <c r="AS1577" s="83"/>
      <c r="AT1577" s="83"/>
      <c r="AU1577" s="83"/>
      <c r="AV1577" s="130"/>
    </row>
    <row r="1578" spans="28:48" ht="14">
      <c r="AB1578" s="123"/>
      <c r="AC1578" s="124"/>
      <c r="AD1578" s="123"/>
      <c r="AE1578" s="124"/>
      <c r="AF1578" s="124"/>
      <c r="AG1578" s="124"/>
      <c r="AH1578" s="123"/>
      <c r="AI1578" s="123"/>
      <c r="AJ1578" s="123"/>
      <c r="AK1578" s="123"/>
      <c r="AL1578" s="123"/>
      <c r="AM1578" s="123"/>
      <c r="AN1578" s="123"/>
      <c r="AO1578" s="125"/>
      <c r="AP1578" s="126"/>
      <c r="AQ1578" s="125"/>
      <c r="AR1578" s="127"/>
      <c r="AS1578" s="83"/>
      <c r="AT1578" s="83"/>
      <c r="AU1578" s="83"/>
      <c r="AV1578" s="130"/>
    </row>
    <row r="1579" spans="28:48" ht="14">
      <c r="AB1579" s="123"/>
      <c r="AC1579" s="124"/>
      <c r="AD1579" s="123"/>
      <c r="AE1579" s="124"/>
      <c r="AF1579" s="124"/>
      <c r="AG1579" s="124"/>
      <c r="AH1579" s="123"/>
      <c r="AI1579" s="123"/>
      <c r="AJ1579" s="123"/>
      <c r="AK1579" s="123"/>
      <c r="AL1579" s="123"/>
      <c r="AM1579" s="123"/>
      <c r="AN1579" s="123"/>
      <c r="AO1579" s="125"/>
      <c r="AP1579" s="126"/>
      <c r="AQ1579" s="125"/>
      <c r="AR1579" s="127"/>
      <c r="AS1579" s="83"/>
      <c r="AT1579" s="83"/>
      <c r="AU1579" s="83"/>
      <c r="AV1579" s="130"/>
    </row>
    <row r="1580" spans="28:48" ht="14">
      <c r="AB1580" s="123"/>
      <c r="AC1580" s="124"/>
      <c r="AD1580" s="123"/>
      <c r="AE1580" s="124"/>
      <c r="AF1580" s="124"/>
      <c r="AG1580" s="124"/>
      <c r="AH1580" s="123"/>
      <c r="AI1580" s="123"/>
      <c r="AJ1580" s="123"/>
      <c r="AK1580" s="123"/>
      <c r="AL1580" s="123"/>
      <c r="AM1580" s="123"/>
      <c r="AN1580" s="123"/>
      <c r="AO1580" s="125"/>
      <c r="AP1580" s="126"/>
      <c r="AQ1580" s="125"/>
      <c r="AR1580" s="127"/>
      <c r="AS1580" s="83"/>
      <c r="AT1580" s="83"/>
      <c r="AU1580" s="83"/>
      <c r="AV1580" s="130"/>
    </row>
    <row r="1581" spans="28:48" ht="14">
      <c r="AB1581" s="123"/>
      <c r="AC1581" s="124"/>
      <c r="AD1581" s="123"/>
      <c r="AE1581" s="124"/>
      <c r="AF1581" s="124"/>
      <c r="AG1581" s="124"/>
      <c r="AH1581" s="123"/>
      <c r="AI1581" s="123"/>
      <c r="AJ1581" s="123"/>
      <c r="AK1581" s="123"/>
      <c r="AL1581" s="123"/>
      <c r="AM1581" s="123"/>
      <c r="AN1581" s="123"/>
      <c r="AO1581" s="125"/>
      <c r="AP1581" s="126"/>
      <c r="AQ1581" s="125"/>
      <c r="AR1581" s="127"/>
      <c r="AS1581" s="83"/>
      <c r="AT1581" s="83"/>
      <c r="AU1581" s="83"/>
      <c r="AV1581" s="130"/>
    </row>
    <row r="1582" spans="28:48" ht="14">
      <c r="AB1582" s="123"/>
      <c r="AC1582" s="124"/>
      <c r="AD1582" s="123"/>
      <c r="AE1582" s="124"/>
      <c r="AF1582" s="124"/>
      <c r="AG1582" s="124"/>
      <c r="AH1582" s="123"/>
      <c r="AI1582" s="123"/>
      <c r="AJ1582" s="123"/>
      <c r="AK1582" s="123"/>
      <c r="AL1582" s="123"/>
      <c r="AM1582" s="123"/>
      <c r="AN1582" s="123"/>
      <c r="AO1582" s="125"/>
      <c r="AP1582" s="126"/>
      <c r="AQ1582" s="125"/>
      <c r="AR1582" s="127"/>
      <c r="AS1582" s="83"/>
      <c r="AT1582" s="83"/>
      <c r="AU1582" s="83"/>
      <c r="AV1582" s="130"/>
    </row>
    <row r="1583" spans="28:48" ht="14">
      <c r="AB1583" s="123"/>
      <c r="AC1583" s="124"/>
      <c r="AD1583" s="123"/>
      <c r="AE1583" s="124"/>
      <c r="AF1583" s="124"/>
      <c r="AG1583" s="124"/>
      <c r="AH1583" s="123"/>
      <c r="AI1583" s="123"/>
      <c r="AJ1583" s="123"/>
      <c r="AK1583" s="123"/>
      <c r="AL1583" s="123"/>
      <c r="AM1583" s="123"/>
      <c r="AN1583" s="123"/>
      <c r="AO1583" s="125"/>
      <c r="AP1583" s="126"/>
      <c r="AQ1583" s="125"/>
      <c r="AR1583" s="127"/>
      <c r="AS1583" s="83"/>
      <c r="AT1583" s="83"/>
      <c r="AU1583" s="83"/>
      <c r="AV1583" s="130"/>
    </row>
    <row r="1584" spans="28:48" ht="14">
      <c r="AB1584" s="123"/>
      <c r="AC1584" s="124"/>
      <c r="AD1584" s="123"/>
      <c r="AE1584" s="124"/>
      <c r="AF1584" s="124"/>
      <c r="AG1584" s="124"/>
      <c r="AH1584" s="123"/>
      <c r="AI1584" s="123"/>
      <c r="AJ1584" s="123"/>
      <c r="AK1584" s="123"/>
      <c r="AL1584" s="123"/>
      <c r="AM1584" s="123"/>
      <c r="AN1584" s="123"/>
      <c r="AO1584" s="125"/>
      <c r="AP1584" s="126"/>
      <c r="AQ1584" s="125"/>
      <c r="AR1584" s="127"/>
      <c r="AS1584" s="83"/>
      <c r="AT1584" s="83"/>
      <c r="AU1584" s="83"/>
      <c r="AV1584" s="130"/>
    </row>
    <row r="1585" spans="28:48" ht="14">
      <c r="AB1585" s="123"/>
      <c r="AC1585" s="124"/>
      <c r="AD1585" s="123"/>
      <c r="AE1585" s="124"/>
      <c r="AF1585" s="124"/>
      <c r="AG1585" s="124"/>
      <c r="AH1585" s="123"/>
      <c r="AI1585" s="123"/>
      <c r="AJ1585" s="123"/>
      <c r="AK1585" s="123"/>
      <c r="AL1585" s="123"/>
      <c r="AM1585" s="123"/>
      <c r="AN1585" s="123"/>
      <c r="AO1585" s="125"/>
      <c r="AP1585" s="126"/>
      <c r="AQ1585" s="125"/>
      <c r="AR1585" s="127"/>
      <c r="AS1585" s="83"/>
      <c r="AT1585" s="83"/>
      <c r="AU1585" s="83"/>
      <c r="AV1585" s="130"/>
    </row>
    <row r="1586" spans="28:48" ht="14">
      <c r="AB1586" s="123"/>
      <c r="AC1586" s="124"/>
      <c r="AD1586" s="123"/>
      <c r="AE1586" s="124"/>
      <c r="AF1586" s="124"/>
      <c r="AG1586" s="124"/>
      <c r="AH1586" s="123"/>
      <c r="AI1586" s="123"/>
      <c r="AJ1586" s="123"/>
      <c r="AK1586" s="123"/>
      <c r="AL1586" s="123"/>
      <c r="AM1586" s="123"/>
      <c r="AN1586" s="123"/>
      <c r="AO1586" s="125"/>
      <c r="AP1586" s="126"/>
      <c r="AQ1586" s="125"/>
      <c r="AR1586" s="127"/>
      <c r="AS1586" s="83"/>
      <c r="AT1586" s="83"/>
      <c r="AU1586" s="83"/>
      <c r="AV1586" s="130"/>
    </row>
    <row r="1587" spans="28:48" ht="14">
      <c r="AB1587" s="123"/>
      <c r="AC1587" s="124"/>
      <c r="AD1587" s="123"/>
      <c r="AE1587" s="124"/>
      <c r="AF1587" s="124"/>
      <c r="AG1587" s="124"/>
      <c r="AH1587" s="123"/>
      <c r="AI1587" s="123"/>
      <c r="AJ1587" s="123"/>
      <c r="AK1587" s="123"/>
      <c r="AL1587" s="123"/>
      <c r="AM1587" s="123"/>
      <c r="AN1587" s="123"/>
      <c r="AO1587" s="125"/>
      <c r="AP1587" s="126"/>
      <c r="AQ1587" s="125"/>
      <c r="AR1587" s="127"/>
      <c r="AS1587" s="83"/>
      <c r="AT1587" s="83"/>
      <c r="AU1587" s="83"/>
      <c r="AV1587" s="130"/>
    </row>
    <row r="1588" spans="28:48" ht="14">
      <c r="AB1588" s="123"/>
      <c r="AC1588" s="124"/>
      <c r="AD1588" s="123"/>
      <c r="AE1588" s="124"/>
      <c r="AF1588" s="124"/>
      <c r="AG1588" s="124"/>
      <c r="AH1588" s="123"/>
      <c r="AI1588" s="123"/>
      <c r="AJ1588" s="123"/>
      <c r="AK1588" s="123"/>
      <c r="AL1588" s="123"/>
      <c r="AM1588" s="123"/>
      <c r="AN1588" s="123"/>
      <c r="AO1588" s="125"/>
      <c r="AP1588" s="126"/>
      <c r="AQ1588" s="125"/>
      <c r="AR1588" s="127"/>
      <c r="AS1588" s="83"/>
      <c r="AT1588" s="83"/>
      <c r="AU1588" s="83"/>
      <c r="AV1588" s="130"/>
    </row>
    <row r="1589" spans="28:48" ht="14">
      <c r="AB1589" s="123"/>
      <c r="AC1589" s="124"/>
      <c r="AD1589" s="123"/>
      <c r="AE1589" s="124"/>
      <c r="AF1589" s="124"/>
      <c r="AG1589" s="124"/>
      <c r="AH1589" s="123"/>
      <c r="AI1589" s="123"/>
      <c r="AJ1589" s="123"/>
      <c r="AK1589" s="123"/>
      <c r="AL1589" s="123"/>
      <c r="AM1589" s="123"/>
      <c r="AN1589" s="123"/>
      <c r="AO1589" s="125"/>
      <c r="AP1589" s="126"/>
      <c r="AQ1589" s="125"/>
      <c r="AR1589" s="127"/>
      <c r="AS1589" s="83"/>
      <c r="AT1589" s="83"/>
      <c r="AU1589" s="83"/>
      <c r="AV1589" s="130"/>
    </row>
    <row r="1590" spans="28:48" ht="14">
      <c r="AB1590" s="123"/>
      <c r="AC1590" s="124"/>
      <c r="AD1590" s="123"/>
      <c r="AE1590" s="124"/>
      <c r="AF1590" s="124"/>
      <c r="AG1590" s="124"/>
      <c r="AH1590" s="123"/>
      <c r="AI1590" s="123"/>
      <c r="AJ1590" s="123"/>
      <c r="AK1590" s="123"/>
      <c r="AL1590" s="123"/>
      <c r="AM1590" s="123"/>
      <c r="AN1590" s="123"/>
      <c r="AO1590" s="125"/>
      <c r="AP1590" s="126"/>
      <c r="AQ1590" s="125"/>
      <c r="AR1590" s="127"/>
      <c r="AS1590" s="83"/>
      <c r="AT1590" s="83"/>
      <c r="AU1590" s="83"/>
      <c r="AV1590" s="130"/>
    </row>
    <row r="1591" spans="28:48" ht="14">
      <c r="AB1591" s="123"/>
      <c r="AC1591" s="124"/>
      <c r="AD1591" s="123"/>
      <c r="AE1591" s="124"/>
      <c r="AF1591" s="124"/>
      <c r="AG1591" s="124"/>
      <c r="AH1591" s="123"/>
      <c r="AI1591" s="123"/>
      <c r="AJ1591" s="123"/>
      <c r="AK1591" s="123"/>
      <c r="AL1591" s="123"/>
      <c r="AM1591" s="123"/>
      <c r="AN1591" s="123"/>
      <c r="AO1591" s="125"/>
      <c r="AP1591" s="126"/>
      <c r="AQ1591" s="125"/>
      <c r="AR1591" s="127"/>
      <c r="AS1591" s="83"/>
      <c r="AT1591" s="83"/>
      <c r="AU1591" s="83"/>
      <c r="AV1591" s="130"/>
    </row>
    <row r="1592" spans="28:48" ht="14">
      <c r="AB1592" s="123"/>
      <c r="AC1592" s="124"/>
      <c r="AD1592" s="123"/>
      <c r="AE1592" s="124"/>
      <c r="AF1592" s="124"/>
      <c r="AG1592" s="124"/>
      <c r="AH1592" s="123"/>
      <c r="AI1592" s="123"/>
      <c r="AJ1592" s="123"/>
      <c r="AK1592" s="123"/>
      <c r="AL1592" s="123"/>
      <c r="AM1592" s="123"/>
      <c r="AN1592" s="123"/>
      <c r="AO1592" s="125"/>
      <c r="AP1592" s="126"/>
      <c r="AQ1592" s="125"/>
      <c r="AR1592" s="127"/>
      <c r="AS1592" s="83"/>
      <c r="AT1592" s="83"/>
      <c r="AU1592" s="83"/>
      <c r="AV1592" s="130"/>
    </row>
    <row r="1593" spans="28:48" ht="14">
      <c r="AB1593" s="123"/>
      <c r="AC1593" s="124"/>
      <c r="AD1593" s="123"/>
      <c r="AE1593" s="124"/>
      <c r="AF1593" s="124"/>
      <c r="AG1593" s="124"/>
      <c r="AH1593" s="123"/>
      <c r="AI1593" s="123"/>
      <c r="AJ1593" s="123"/>
      <c r="AK1593" s="123"/>
      <c r="AL1593" s="123"/>
      <c r="AM1593" s="123"/>
      <c r="AN1593" s="123"/>
      <c r="AO1593" s="125"/>
      <c r="AP1593" s="126"/>
      <c r="AQ1593" s="125"/>
      <c r="AR1593" s="127"/>
      <c r="AS1593" s="83"/>
      <c r="AT1593" s="83"/>
      <c r="AU1593" s="83"/>
      <c r="AV1593" s="130"/>
    </row>
    <row r="1594" spans="28:48" ht="14">
      <c r="AB1594" s="123"/>
      <c r="AC1594" s="124"/>
      <c r="AD1594" s="123"/>
      <c r="AE1594" s="124"/>
      <c r="AF1594" s="124"/>
      <c r="AG1594" s="124"/>
      <c r="AH1594" s="123"/>
      <c r="AI1594" s="123"/>
      <c r="AJ1594" s="123"/>
      <c r="AK1594" s="123"/>
      <c r="AL1594" s="123"/>
      <c r="AM1594" s="123"/>
      <c r="AN1594" s="123"/>
      <c r="AO1594" s="125"/>
      <c r="AP1594" s="126"/>
      <c r="AQ1594" s="125"/>
      <c r="AR1594" s="127"/>
      <c r="AS1594" s="83"/>
      <c r="AT1594" s="83"/>
      <c r="AU1594" s="83"/>
      <c r="AV1594" s="130"/>
    </row>
    <row r="1595" spans="28:48" ht="14">
      <c r="AB1595" s="123"/>
      <c r="AC1595" s="124"/>
      <c r="AD1595" s="123"/>
      <c r="AE1595" s="124"/>
      <c r="AF1595" s="124"/>
      <c r="AG1595" s="124"/>
      <c r="AH1595" s="123"/>
      <c r="AI1595" s="123"/>
      <c r="AJ1595" s="123"/>
      <c r="AK1595" s="123"/>
      <c r="AL1595" s="123"/>
      <c r="AM1595" s="123"/>
      <c r="AN1595" s="123"/>
      <c r="AO1595" s="125"/>
      <c r="AP1595" s="126"/>
      <c r="AQ1595" s="125"/>
      <c r="AR1595" s="127"/>
      <c r="AS1595" s="83"/>
      <c r="AT1595" s="83"/>
      <c r="AU1595" s="83"/>
      <c r="AV1595" s="130"/>
    </row>
    <row r="1596" spans="28:48" ht="14">
      <c r="AB1596" s="123"/>
      <c r="AC1596" s="124"/>
      <c r="AD1596" s="123"/>
      <c r="AE1596" s="124"/>
      <c r="AF1596" s="124"/>
      <c r="AG1596" s="124"/>
      <c r="AH1596" s="123"/>
      <c r="AI1596" s="123"/>
      <c r="AJ1596" s="123"/>
      <c r="AK1596" s="123"/>
      <c r="AL1596" s="123"/>
      <c r="AM1596" s="123"/>
      <c r="AN1596" s="123"/>
      <c r="AO1596" s="125"/>
      <c r="AP1596" s="126"/>
      <c r="AQ1596" s="125"/>
      <c r="AR1596" s="127"/>
      <c r="AS1596" s="83"/>
      <c r="AT1596" s="83"/>
      <c r="AU1596" s="83"/>
      <c r="AV1596" s="130"/>
    </row>
    <row r="1597" spans="28:48" ht="14">
      <c r="AB1597" s="123"/>
      <c r="AC1597" s="124"/>
      <c r="AD1597" s="123"/>
      <c r="AE1597" s="124"/>
      <c r="AF1597" s="124"/>
      <c r="AG1597" s="124"/>
      <c r="AH1597" s="123"/>
      <c r="AI1597" s="123"/>
      <c r="AJ1597" s="123"/>
      <c r="AK1597" s="123"/>
      <c r="AL1597" s="123"/>
      <c r="AM1597" s="123"/>
      <c r="AN1597" s="123"/>
      <c r="AO1597" s="125"/>
      <c r="AP1597" s="126"/>
      <c r="AQ1597" s="125"/>
      <c r="AR1597" s="127"/>
      <c r="AS1597" s="83"/>
      <c r="AT1597" s="83"/>
      <c r="AU1597" s="83"/>
      <c r="AV1597" s="130"/>
    </row>
    <row r="1598" spans="28:48" ht="14">
      <c r="AB1598" s="123"/>
      <c r="AC1598" s="124"/>
      <c r="AD1598" s="123"/>
      <c r="AE1598" s="124"/>
      <c r="AF1598" s="124"/>
      <c r="AG1598" s="124"/>
      <c r="AH1598" s="123"/>
      <c r="AI1598" s="123"/>
      <c r="AJ1598" s="123"/>
      <c r="AK1598" s="123"/>
      <c r="AL1598" s="123"/>
      <c r="AM1598" s="123"/>
      <c r="AN1598" s="123"/>
      <c r="AO1598" s="125"/>
      <c r="AP1598" s="126"/>
      <c r="AQ1598" s="125"/>
      <c r="AR1598" s="127"/>
      <c r="AS1598" s="83"/>
      <c r="AT1598" s="83"/>
      <c r="AU1598" s="83"/>
      <c r="AV1598" s="130"/>
    </row>
    <row r="1599" spans="28:48" ht="14">
      <c r="AB1599" s="123"/>
      <c r="AC1599" s="124"/>
      <c r="AD1599" s="123"/>
      <c r="AE1599" s="124"/>
      <c r="AF1599" s="124"/>
      <c r="AG1599" s="124"/>
      <c r="AH1599" s="123"/>
      <c r="AI1599" s="123"/>
      <c r="AJ1599" s="123"/>
      <c r="AK1599" s="123"/>
      <c r="AL1599" s="123"/>
      <c r="AM1599" s="123"/>
      <c r="AN1599" s="123"/>
      <c r="AO1599" s="125"/>
      <c r="AP1599" s="126"/>
      <c r="AQ1599" s="125"/>
      <c r="AR1599" s="127"/>
      <c r="AS1599" s="83"/>
      <c r="AT1599" s="83"/>
      <c r="AU1599" s="83"/>
      <c r="AV1599" s="130"/>
    </row>
    <row r="1600" spans="28:48" ht="14">
      <c r="AB1600" s="123"/>
      <c r="AC1600" s="124"/>
      <c r="AD1600" s="123"/>
      <c r="AE1600" s="124"/>
      <c r="AF1600" s="124"/>
      <c r="AG1600" s="124"/>
      <c r="AH1600" s="123"/>
      <c r="AI1600" s="123"/>
      <c r="AJ1600" s="123"/>
      <c r="AK1600" s="123"/>
      <c r="AL1600" s="123"/>
      <c r="AM1600" s="123"/>
      <c r="AN1600" s="123"/>
      <c r="AO1600" s="125"/>
      <c r="AP1600" s="126"/>
      <c r="AQ1600" s="125"/>
      <c r="AR1600" s="127"/>
      <c r="AS1600" s="83"/>
      <c r="AT1600" s="83"/>
      <c r="AU1600" s="83"/>
      <c r="AV1600" s="130"/>
    </row>
    <row r="1601" spans="28:48" ht="14">
      <c r="AB1601" s="123"/>
      <c r="AC1601" s="124"/>
      <c r="AD1601" s="123"/>
      <c r="AE1601" s="124"/>
      <c r="AF1601" s="124"/>
      <c r="AG1601" s="124"/>
      <c r="AH1601" s="123"/>
      <c r="AI1601" s="123"/>
      <c r="AJ1601" s="123"/>
      <c r="AK1601" s="123"/>
      <c r="AL1601" s="123"/>
      <c r="AM1601" s="123"/>
      <c r="AN1601" s="123"/>
      <c r="AO1601" s="125"/>
      <c r="AP1601" s="126"/>
      <c r="AQ1601" s="125"/>
      <c r="AR1601" s="127"/>
      <c r="AS1601" s="83"/>
      <c r="AT1601" s="83"/>
      <c r="AU1601" s="83"/>
      <c r="AV1601" s="130"/>
    </row>
    <row r="1602" spans="28:48" ht="14">
      <c r="AB1602" s="123"/>
      <c r="AC1602" s="124"/>
      <c r="AD1602" s="123"/>
      <c r="AE1602" s="124"/>
      <c r="AF1602" s="124"/>
      <c r="AG1602" s="124"/>
      <c r="AH1602" s="123"/>
      <c r="AI1602" s="123"/>
      <c r="AJ1602" s="123"/>
      <c r="AK1602" s="123"/>
      <c r="AL1602" s="123"/>
      <c r="AM1602" s="123"/>
      <c r="AN1602" s="123"/>
      <c r="AO1602" s="125"/>
      <c r="AP1602" s="126"/>
      <c r="AQ1602" s="125"/>
      <c r="AR1602" s="127"/>
      <c r="AS1602" s="83"/>
      <c r="AT1602" s="83"/>
      <c r="AU1602" s="83"/>
      <c r="AV1602" s="130"/>
    </row>
    <row r="1603" spans="28:48" ht="14">
      <c r="AB1603" s="123"/>
      <c r="AC1603" s="124"/>
      <c r="AD1603" s="123"/>
      <c r="AE1603" s="124"/>
      <c r="AF1603" s="124"/>
      <c r="AG1603" s="124"/>
      <c r="AH1603" s="123"/>
      <c r="AI1603" s="123"/>
      <c r="AJ1603" s="123"/>
      <c r="AK1603" s="123"/>
      <c r="AL1603" s="123"/>
      <c r="AM1603" s="123"/>
      <c r="AN1603" s="123"/>
      <c r="AO1603" s="125"/>
      <c r="AP1603" s="126"/>
      <c r="AQ1603" s="125"/>
      <c r="AR1603" s="127"/>
      <c r="AS1603" s="83"/>
      <c r="AT1603" s="83"/>
      <c r="AU1603" s="83"/>
      <c r="AV1603" s="130"/>
    </row>
    <row r="1604" spans="28:48" ht="14">
      <c r="AB1604" s="123"/>
      <c r="AC1604" s="124"/>
      <c r="AD1604" s="123"/>
      <c r="AE1604" s="124"/>
      <c r="AF1604" s="124"/>
      <c r="AG1604" s="124"/>
      <c r="AH1604" s="123"/>
      <c r="AI1604" s="123"/>
      <c r="AJ1604" s="123"/>
      <c r="AK1604" s="123"/>
      <c r="AL1604" s="123"/>
      <c r="AM1604" s="123"/>
      <c r="AN1604" s="123"/>
      <c r="AO1604" s="125"/>
      <c r="AP1604" s="126"/>
      <c r="AQ1604" s="125"/>
      <c r="AR1604" s="127"/>
      <c r="AS1604" s="83"/>
      <c r="AT1604" s="83"/>
      <c r="AU1604" s="83"/>
      <c r="AV1604" s="130"/>
    </row>
    <row r="1605" spans="28:48" ht="14">
      <c r="AB1605" s="123"/>
      <c r="AC1605" s="124"/>
      <c r="AD1605" s="123"/>
      <c r="AE1605" s="124"/>
      <c r="AF1605" s="124"/>
      <c r="AG1605" s="124"/>
      <c r="AH1605" s="123"/>
      <c r="AI1605" s="123"/>
      <c r="AJ1605" s="123"/>
      <c r="AK1605" s="123"/>
      <c r="AL1605" s="123"/>
      <c r="AM1605" s="123"/>
      <c r="AN1605" s="123"/>
      <c r="AO1605" s="125"/>
      <c r="AP1605" s="126"/>
      <c r="AQ1605" s="125"/>
      <c r="AR1605" s="127"/>
      <c r="AS1605" s="83"/>
      <c r="AT1605" s="83"/>
      <c r="AU1605" s="83"/>
      <c r="AV1605" s="130"/>
    </row>
    <row r="1606" spans="28:48" ht="14">
      <c r="AB1606" s="123"/>
      <c r="AC1606" s="124"/>
      <c r="AD1606" s="123"/>
      <c r="AE1606" s="124"/>
      <c r="AF1606" s="124"/>
      <c r="AG1606" s="124"/>
      <c r="AH1606" s="123"/>
      <c r="AI1606" s="123"/>
      <c r="AJ1606" s="123"/>
      <c r="AK1606" s="123"/>
      <c r="AL1606" s="123"/>
      <c r="AM1606" s="123"/>
      <c r="AN1606" s="123"/>
      <c r="AO1606" s="125"/>
      <c r="AP1606" s="126"/>
      <c r="AQ1606" s="125"/>
      <c r="AR1606" s="127"/>
      <c r="AS1606" s="83"/>
      <c r="AT1606" s="83"/>
      <c r="AU1606" s="83"/>
      <c r="AV1606" s="130"/>
    </row>
    <row r="1607" spans="28:48" ht="14">
      <c r="AB1607" s="123"/>
      <c r="AC1607" s="124"/>
      <c r="AD1607" s="123"/>
      <c r="AE1607" s="124"/>
      <c r="AF1607" s="124"/>
      <c r="AG1607" s="124"/>
      <c r="AH1607" s="123"/>
      <c r="AI1607" s="123"/>
      <c r="AJ1607" s="123"/>
      <c r="AK1607" s="123"/>
      <c r="AL1607" s="123"/>
      <c r="AM1607" s="123"/>
      <c r="AN1607" s="123"/>
      <c r="AO1607" s="125"/>
      <c r="AP1607" s="126"/>
      <c r="AQ1607" s="125"/>
      <c r="AR1607" s="127"/>
      <c r="AS1607" s="83"/>
      <c r="AT1607" s="83"/>
      <c r="AU1607" s="83"/>
      <c r="AV1607" s="130"/>
    </row>
    <row r="1608" spans="28:48" ht="14">
      <c r="AB1608" s="123"/>
      <c r="AC1608" s="124"/>
      <c r="AD1608" s="123"/>
      <c r="AE1608" s="124"/>
      <c r="AF1608" s="124"/>
      <c r="AG1608" s="124"/>
      <c r="AH1608" s="123"/>
      <c r="AI1608" s="123"/>
      <c r="AJ1608" s="123"/>
      <c r="AK1608" s="123"/>
      <c r="AL1608" s="123"/>
      <c r="AM1608" s="123"/>
      <c r="AN1608" s="123"/>
      <c r="AO1608" s="125"/>
      <c r="AP1608" s="126"/>
      <c r="AQ1608" s="125"/>
      <c r="AR1608" s="127"/>
      <c r="AS1608" s="83"/>
      <c r="AT1608" s="83"/>
      <c r="AU1608" s="83"/>
      <c r="AV1608" s="130"/>
    </row>
    <row r="1609" spans="28:48" ht="14">
      <c r="AB1609" s="123"/>
      <c r="AC1609" s="124"/>
      <c r="AD1609" s="123"/>
      <c r="AE1609" s="124"/>
      <c r="AF1609" s="124"/>
      <c r="AG1609" s="124"/>
      <c r="AH1609" s="123"/>
      <c r="AI1609" s="123"/>
      <c r="AJ1609" s="123"/>
      <c r="AK1609" s="123"/>
      <c r="AL1609" s="123"/>
      <c r="AM1609" s="123"/>
      <c r="AN1609" s="123"/>
      <c r="AO1609" s="125"/>
      <c r="AP1609" s="126"/>
      <c r="AQ1609" s="125"/>
      <c r="AR1609" s="127"/>
      <c r="AS1609" s="83"/>
      <c r="AT1609" s="83"/>
      <c r="AU1609" s="83"/>
      <c r="AV1609" s="130"/>
    </row>
    <row r="1610" spans="28:48" ht="14">
      <c r="AB1610" s="123"/>
      <c r="AC1610" s="124"/>
      <c r="AD1610" s="123"/>
      <c r="AE1610" s="124"/>
      <c r="AF1610" s="124"/>
      <c r="AG1610" s="124"/>
      <c r="AH1610" s="123"/>
      <c r="AI1610" s="123"/>
      <c r="AJ1610" s="123"/>
      <c r="AK1610" s="123"/>
      <c r="AL1610" s="123"/>
      <c r="AM1610" s="123"/>
      <c r="AN1610" s="123"/>
      <c r="AO1610" s="125"/>
      <c r="AP1610" s="126"/>
      <c r="AQ1610" s="125"/>
      <c r="AR1610" s="127"/>
      <c r="AS1610" s="83"/>
      <c r="AT1610" s="83"/>
      <c r="AU1610" s="83"/>
      <c r="AV1610" s="130"/>
    </row>
    <row r="1611" spans="28:48" ht="14">
      <c r="AB1611" s="123"/>
      <c r="AC1611" s="124"/>
      <c r="AD1611" s="123"/>
      <c r="AE1611" s="124"/>
      <c r="AF1611" s="124"/>
      <c r="AG1611" s="124"/>
      <c r="AH1611" s="123"/>
      <c r="AI1611" s="123"/>
      <c r="AJ1611" s="123"/>
      <c r="AK1611" s="123"/>
      <c r="AL1611" s="123"/>
      <c r="AM1611" s="123"/>
      <c r="AN1611" s="123"/>
      <c r="AO1611" s="125"/>
      <c r="AP1611" s="126"/>
      <c r="AQ1611" s="125"/>
      <c r="AR1611" s="127"/>
      <c r="AS1611" s="83"/>
      <c r="AT1611" s="83"/>
      <c r="AU1611" s="83"/>
      <c r="AV1611" s="130"/>
    </row>
    <row r="1612" spans="28:48" ht="14">
      <c r="AB1612" s="123"/>
      <c r="AC1612" s="124"/>
      <c r="AD1612" s="123"/>
      <c r="AE1612" s="124"/>
      <c r="AF1612" s="124"/>
      <c r="AG1612" s="124"/>
      <c r="AH1612" s="123"/>
      <c r="AI1612" s="123"/>
      <c r="AJ1612" s="123"/>
      <c r="AK1612" s="123"/>
      <c r="AL1612" s="123"/>
      <c r="AM1612" s="123"/>
      <c r="AN1612" s="123"/>
      <c r="AO1612" s="125"/>
      <c r="AP1612" s="126"/>
      <c r="AQ1612" s="125"/>
      <c r="AR1612" s="127"/>
      <c r="AS1612" s="83"/>
      <c r="AT1612" s="83"/>
      <c r="AU1612" s="83"/>
      <c r="AV1612" s="130"/>
    </row>
    <row r="1613" spans="28:48" ht="14">
      <c r="AB1613" s="123"/>
      <c r="AC1613" s="124"/>
      <c r="AD1613" s="123"/>
      <c r="AE1613" s="124"/>
      <c r="AF1613" s="124"/>
      <c r="AG1613" s="124"/>
      <c r="AH1613" s="123"/>
      <c r="AI1613" s="123"/>
      <c r="AJ1613" s="123"/>
      <c r="AK1613" s="123"/>
      <c r="AL1613" s="123"/>
      <c r="AM1613" s="123"/>
      <c r="AN1613" s="123"/>
      <c r="AO1613" s="125"/>
      <c r="AP1613" s="126"/>
      <c r="AQ1613" s="125"/>
      <c r="AR1613" s="127"/>
      <c r="AS1613" s="83"/>
      <c r="AT1613" s="83"/>
      <c r="AU1613" s="83"/>
      <c r="AV1613" s="130"/>
    </row>
    <row r="1614" spans="28:48" ht="14">
      <c r="AB1614" s="123"/>
      <c r="AC1614" s="124"/>
      <c r="AD1614" s="123"/>
      <c r="AE1614" s="124"/>
      <c r="AF1614" s="124"/>
      <c r="AG1614" s="124"/>
      <c r="AH1614" s="123"/>
      <c r="AI1614" s="123"/>
      <c r="AJ1614" s="123"/>
      <c r="AK1614" s="123"/>
      <c r="AL1614" s="123"/>
      <c r="AM1614" s="123"/>
      <c r="AN1614" s="123"/>
      <c r="AO1614" s="125"/>
      <c r="AP1614" s="126"/>
      <c r="AQ1614" s="125"/>
      <c r="AR1614" s="127"/>
      <c r="AS1614" s="83"/>
      <c r="AT1614" s="83"/>
      <c r="AU1614" s="83"/>
      <c r="AV1614" s="130"/>
    </row>
    <row r="1615" spans="28:48" ht="14">
      <c r="AB1615" s="123"/>
      <c r="AC1615" s="124"/>
      <c r="AD1615" s="123"/>
      <c r="AE1615" s="124"/>
      <c r="AF1615" s="124"/>
      <c r="AG1615" s="124"/>
      <c r="AH1615" s="123"/>
      <c r="AI1615" s="123"/>
      <c r="AJ1615" s="123"/>
      <c r="AK1615" s="123"/>
      <c r="AL1615" s="123"/>
      <c r="AM1615" s="123"/>
      <c r="AN1615" s="123"/>
      <c r="AO1615" s="125"/>
      <c r="AP1615" s="126"/>
      <c r="AQ1615" s="125"/>
      <c r="AR1615" s="127"/>
      <c r="AS1615" s="83"/>
      <c r="AT1615" s="83"/>
      <c r="AU1615" s="83"/>
      <c r="AV1615" s="130"/>
    </row>
    <row r="1616" spans="28:48" ht="14">
      <c r="AB1616" s="123"/>
      <c r="AC1616" s="124"/>
      <c r="AD1616" s="123"/>
      <c r="AE1616" s="124"/>
      <c r="AF1616" s="124"/>
      <c r="AG1616" s="124"/>
      <c r="AH1616" s="123"/>
      <c r="AI1616" s="123"/>
      <c r="AJ1616" s="123"/>
      <c r="AK1616" s="123"/>
      <c r="AL1616" s="123"/>
      <c r="AM1616" s="123"/>
      <c r="AN1616" s="123"/>
      <c r="AO1616" s="125"/>
      <c r="AP1616" s="126"/>
      <c r="AQ1616" s="125"/>
      <c r="AR1616" s="127"/>
      <c r="AS1616" s="83"/>
      <c r="AT1616" s="83"/>
      <c r="AU1616" s="83"/>
      <c r="AV1616" s="130"/>
    </row>
    <row r="1617" spans="28:48" ht="14">
      <c r="AB1617" s="123"/>
      <c r="AC1617" s="124"/>
      <c r="AD1617" s="123"/>
      <c r="AE1617" s="124"/>
      <c r="AF1617" s="124"/>
      <c r="AG1617" s="124"/>
      <c r="AH1617" s="123"/>
      <c r="AI1617" s="123"/>
      <c r="AJ1617" s="123"/>
      <c r="AK1617" s="123"/>
      <c r="AL1617" s="123"/>
      <c r="AM1617" s="123"/>
      <c r="AN1617" s="123"/>
      <c r="AO1617" s="125"/>
      <c r="AP1617" s="126"/>
      <c r="AQ1617" s="125"/>
      <c r="AR1617" s="127"/>
      <c r="AS1617" s="83"/>
      <c r="AT1617" s="83"/>
      <c r="AU1617" s="83"/>
      <c r="AV1617" s="130"/>
    </row>
    <row r="1618" spans="28:48" ht="14">
      <c r="AB1618" s="123"/>
      <c r="AC1618" s="124"/>
      <c r="AD1618" s="123"/>
      <c r="AE1618" s="124"/>
      <c r="AF1618" s="124"/>
      <c r="AG1618" s="124"/>
      <c r="AH1618" s="123"/>
      <c r="AI1618" s="123"/>
      <c r="AJ1618" s="123"/>
      <c r="AK1618" s="123"/>
      <c r="AL1618" s="123"/>
      <c r="AM1618" s="123"/>
      <c r="AN1618" s="123"/>
      <c r="AO1618" s="125"/>
      <c r="AP1618" s="126"/>
      <c r="AQ1618" s="125"/>
      <c r="AR1618" s="127"/>
      <c r="AS1618" s="83"/>
      <c r="AT1618" s="83"/>
      <c r="AU1618" s="83"/>
      <c r="AV1618" s="130"/>
    </row>
    <row r="1619" spans="28:48" ht="14">
      <c r="AB1619" s="123"/>
      <c r="AC1619" s="124"/>
      <c r="AD1619" s="123"/>
      <c r="AE1619" s="124"/>
      <c r="AF1619" s="124"/>
      <c r="AG1619" s="124"/>
      <c r="AH1619" s="123"/>
      <c r="AI1619" s="123"/>
      <c r="AJ1619" s="123"/>
      <c r="AK1619" s="123"/>
      <c r="AL1619" s="123"/>
      <c r="AM1619" s="123"/>
      <c r="AN1619" s="123"/>
      <c r="AO1619" s="125"/>
      <c r="AP1619" s="126"/>
      <c r="AQ1619" s="125"/>
      <c r="AR1619" s="127"/>
      <c r="AS1619" s="83"/>
      <c r="AT1619" s="83"/>
      <c r="AU1619" s="83"/>
      <c r="AV1619" s="130"/>
    </row>
    <row r="1620" spans="28:48" ht="14">
      <c r="AB1620" s="123"/>
      <c r="AC1620" s="124"/>
      <c r="AD1620" s="123"/>
      <c r="AE1620" s="124"/>
      <c r="AF1620" s="124"/>
      <c r="AG1620" s="124"/>
      <c r="AH1620" s="123"/>
      <c r="AI1620" s="123"/>
      <c r="AJ1620" s="123"/>
      <c r="AK1620" s="123"/>
      <c r="AL1620" s="123"/>
      <c r="AM1620" s="123"/>
      <c r="AN1620" s="123"/>
      <c r="AO1620" s="125"/>
      <c r="AP1620" s="126"/>
      <c r="AQ1620" s="125"/>
      <c r="AR1620" s="127"/>
      <c r="AS1620" s="83"/>
      <c r="AT1620" s="83"/>
      <c r="AU1620" s="83"/>
      <c r="AV1620" s="130"/>
    </row>
    <row r="1621" spans="28:48" ht="14">
      <c r="AB1621" s="123"/>
      <c r="AC1621" s="124"/>
      <c r="AD1621" s="123"/>
      <c r="AE1621" s="124"/>
      <c r="AF1621" s="124"/>
      <c r="AG1621" s="124"/>
      <c r="AH1621" s="123"/>
      <c r="AI1621" s="123"/>
      <c r="AJ1621" s="123"/>
      <c r="AK1621" s="123"/>
      <c r="AL1621" s="123"/>
      <c r="AM1621" s="123"/>
      <c r="AN1621" s="123"/>
      <c r="AO1621" s="125"/>
      <c r="AP1621" s="126"/>
      <c r="AQ1621" s="125"/>
      <c r="AR1621" s="127"/>
      <c r="AS1621" s="83"/>
      <c r="AT1621" s="83"/>
      <c r="AU1621" s="83"/>
      <c r="AV1621" s="130"/>
    </row>
    <row r="1622" spans="28:48" ht="14">
      <c r="AB1622" s="123"/>
      <c r="AC1622" s="124"/>
      <c r="AD1622" s="123"/>
      <c r="AE1622" s="124"/>
      <c r="AF1622" s="124"/>
      <c r="AG1622" s="124"/>
      <c r="AH1622" s="123"/>
      <c r="AI1622" s="123"/>
      <c r="AJ1622" s="123"/>
      <c r="AK1622" s="123"/>
      <c r="AL1622" s="123"/>
      <c r="AM1622" s="123"/>
      <c r="AN1622" s="123"/>
      <c r="AO1622" s="125"/>
      <c r="AP1622" s="126"/>
      <c r="AQ1622" s="125"/>
      <c r="AR1622" s="127"/>
      <c r="AS1622" s="83"/>
      <c r="AT1622" s="83"/>
      <c r="AU1622" s="83"/>
      <c r="AV1622" s="130"/>
    </row>
    <row r="1623" spans="28:48" ht="14">
      <c r="AB1623" s="123"/>
      <c r="AC1623" s="124"/>
      <c r="AD1623" s="123"/>
      <c r="AE1623" s="124"/>
      <c r="AF1623" s="124"/>
      <c r="AG1623" s="124"/>
      <c r="AH1623" s="123"/>
      <c r="AI1623" s="123"/>
      <c r="AJ1623" s="123"/>
      <c r="AK1623" s="123"/>
      <c r="AL1623" s="123"/>
      <c r="AM1623" s="123"/>
      <c r="AN1623" s="123"/>
      <c r="AO1623" s="125"/>
      <c r="AP1623" s="126"/>
      <c r="AQ1623" s="125"/>
      <c r="AR1623" s="127"/>
      <c r="AS1623" s="83"/>
      <c r="AT1623" s="83"/>
      <c r="AU1623" s="83"/>
      <c r="AV1623" s="130"/>
    </row>
    <row r="1624" spans="28:48" ht="14">
      <c r="AB1624" s="123"/>
      <c r="AC1624" s="124"/>
      <c r="AD1624" s="123"/>
      <c r="AE1624" s="124"/>
      <c r="AF1624" s="124"/>
      <c r="AG1624" s="124"/>
      <c r="AH1624" s="123"/>
      <c r="AI1624" s="123"/>
      <c r="AJ1624" s="123"/>
      <c r="AK1624" s="123"/>
      <c r="AL1624" s="123"/>
      <c r="AM1624" s="123"/>
      <c r="AN1624" s="123"/>
      <c r="AO1624" s="125"/>
      <c r="AP1624" s="126"/>
      <c r="AQ1624" s="125"/>
      <c r="AR1624" s="127"/>
      <c r="AS1624" s="83"/>
      <c r="AT1624" s="83"/>
      <c r="AU1624" s="83"/>
      <c r="AV1624" s="130"/>
    </row>
    <row r="1625" spans="28:48" ht="14">
      <c r="AB1625" s="123"/>
      <c r="AC1625" s="124"/>
      <c r="AD1625" s="123"/>
      <c r="AE1625" s="124"/>
      <c r="AF1625" s="124"/>
      <c r="AG1625" s="124"/>
      <c r="AH1625" s="123"/>
      <c r="AI1625" s="123"/>
      <c r="AJ1625" s="123"/>
      <c r="AK1625" s="123"/>
      <c r="AL1625" s="123"/>
      <c r="AM1625" s="123"/>
      <c r="AN1625" s="123"/>
      <c r="AO1625" s="125"/>
      <c r="AP1625" s="126"/>
      <c r="AQ1625" s="125"/>
      <c r="AR1625" s="127"/>
      <c r="AS1625" s="83"/>
      <c r="AT1625" s="83"/>
      <c r="AU1625" s="83"/>
      <c r="AV1625" s="130"/>
    </row>
    <row r="1626" spans="28:48" ht="14">
      <c r="AB1626" s="123"/>
      <c r="AC1626" s="124"/>
      <c r="AD1626" s="123"/>
      <c r="AE1626" s="124"/>
      <c r="AF1626" s="124"/>
      <c r="AG1626" s="124"/>
      <c r="AH1626" s="123"/>
      <c r="AI1626" s="123"/>
      <c r="AJ1626" s="123"/>
      <c r="AK1626" s="123"/>
      <c r="AL1626" s="123"/>
      <c r="AM1626" s="123"/>
      <c r="AN1626" s="123"/>
      <c r="AO1626" s="125"/>
      <c r="AP1626" s="126"/>
      <c r="AQ1626" s="125"/>
      <c r="AR1626" s="127"/>
      <c r="AS1626" s="83"/>
      <c r="AT1626" s="83"/>
      <c r="AU1626" s="83"/>
      <c r="AV1626" s="130"/>
    </row>
    <row r="1627" spans="28:48" ht="14">
      <c r="AB1627" s="123"/>
      <c r="AC1627" s="124"/>
      <c r="AD1627" s="123"/>
      <c r="AE1627" s="124"/>
      <c r="AF1627" s="124"/>
      <c r="AG1627" s="124"/>
      <c r="AH1627" s="123"/>
      <c r="AI1627" s="123"/>
      <c r="AJ1627" s="123"/>
      <c r="AK1627" s="123"/>
      <c r="AL1627" s="123"/>
      <c r="AM1627" s="123"/>
      <c r="AN1627" s="123"/>
      <c r="AO1627" s="125"/>
      <c r="AP1627" s="126"/>
      <c r="AQ1627" s="125"/>
      <c r="AR1627" s="127"/>
      <c r="AS1627" s="83"/>
      <c r="AT1627" s="83"/>
      <c r="AU1627" s="83"/>
      <c r="AV1627" s="130"/>
    </row>
    <row r="1628" spans="28:48" ht="14">
      <c r="AB1628" s="123"/>
      <c r="AC1628" s="124"/>
      <c r="AD1628" s="123"/>
      <c r="AE1628" s="124"/>
      <c r="AF1628" s="124"/>
      <c r="AG1628" s="124"/>
      <c r="AH1628" s="123"/>
      <c r="AI1628" s="123"/>
      <c r="AJ1628" s="123"/>
      <c r="AK1628" s="123"/>
      <c r="AL1628" s="123"/>
      <c r="AM1628" s="123"/>
      <c r="AN1628" s="123"/>
      <c r="AO1628" s="125"/>
      <c r="AP1628" s="126"/>
      <c r="AQ1628" s="125"/>
      <c r="AR1628" s="127"/>
      <c r="AS1628" s="83"/>
      <c r="AT1628" s="83"/>
      <c r="AU1628" s="83"/>
      <c r="AV1628" s="130"/>
    </row>
    <row r="1629" spans="28:48" ht="14">
      <c r="AB1629" s="123"/>
      <c r="AC1629" s="124"/>
      <c r="AD1629" s="123"/>
      <c r="AE1629" s="124"/>
      <c r="AF1629" s="124"/>
      <c r="AG1629" s="124"/>
      <c r="AH1629" s="123"/>
      <c r="AI1629" s="123"/>
      <c r="AJ1629" s="123"/>
      <c r="AK1629" s="123"/>
      <c r="AL1629" s="123"/>
      <c r="AM1629" s="123"/>
      <c r="AN1629" s="123"/>
      <c r="AO1629" s="125"/>
      <c r="AP1629" s="126"/>
      <c r="AQ1629" s="125"/>
      <c r="AR1629" s="127"/>
      <c r="AS1629" s="83"/>
      <c r="AT1629" s="83"/>
      <c r="AU1629" s="83"/>
      <c r="AV1629" s="130"/>
    </row>
    <row r="1630" spans="28:48" ht="14">
      <c r="AB1630" s="123"/>
      <c r="AC1630" s="124"/>
      <c r="AD1630" s="123"/>
      <c r="AE1630" s="124"/>
      <c r="AF1630" s="124"/>
      <c r="AG1630" s="124"/>
      <c r="AH1630" s="123"/>
      <c r="AI1630" s="123"/>
      <c r="AJ1630" s="123"/>
      <c r="AK1630" s="123"/>
      <c r="AL1630" s="123"/>
      <c r="AM1630" s="123"/>
      <c r="AN1630" s="123"/>
      <c r="AO1630" s="125"/>
      <c r="AP1630" s="126"/>
      <c r="AQ1630" s="125"/>
      <c r="AR1630" s="127"/>
      <c r="AS1630" s="83"/>
      <c r="AT1630" s="83"/>
      <c r="AU1630" s="83"/>
      <c r="AV1630" s="130"/>
    </row>
    <row r="1631" spans="28:48" ht="14">
      <c r="AB1631" s="123"/>
      <c r="AC1631" s="124"/>
      <c r="AD1631" s="123"/>
      <c r="AE1631" s="124"/>
      <c r="AF1631" s="124"/>
      <c r="AG1631" s="124"/>
      <c r="AH1631" s="123"/>
      <c r="AI1631" s="123"/>
      <c r="AJ1631" s="123"/>
      <c r="AK1631" s="123"/>
      <c r="AL1631" s="123"/>
      <c r="AM1631" s="123"/>
      <c r="AN1631" s="123"/>
      <c r="AO1631" s="125"/>
      <c r="AP1631" s="126"/>
      <c r="AQ1631" s="125"/>
      <c r="AR1631" s="127"/>
      <c r="AS1631" s="83"/>
      <c r="AT1631" s="83"/>
      <c r="AU1631" s="83"/>
      <c r="AV1631" s="130"/>
    </row>
    <row r="1632" spans="28:48" ht="14">
      <c r="AB1632" s="123"/>
      <c r="AC1632" s="124"/>
      <c r="AD1632" s="123"/>
      <c r="AE1632" s="124"/>
      <c r="AF1632" s="124"/>
      <c r="AG1632" s="124"/>
      <c r="AH1632" s="123"/>
      <c r="AI1632" s="123"/>
      <c r="AJ1632" s="123"/>
      <c r="AK1632" s="123"/>
      <c r="AL1632" s="123"/>
      <c r="AM1632" s="123"/>
      <c r="AN1632" s="123"/>
      <c r="AO1632" s="125"/>
      <c r="AP1632" s="126"/>
      <c r="AQ1632" s="125"/>
      <c r="AR1632" s="127"/>
      <c r="AS1632" s="83"/>
      <c r="AT1632" s="83"/>
      <c r="AU1632" s="83"/>
      <c r="AV1632" s="130"/>
    </row>
    <row r="1633" spans="28:48" ht="14">
      <c r="AB1633" s="123"/>
      <c r="AC1633" s="124"/>
      <c r="AD1633" s="123"/>
      <c r="AE1633" s="124"/>
      <c r="AF1633" s="124"/>
      <c r="AG1633" s="124"/>
      <c r="AH1633" s="123"/>
      <c r="AI1633" s="123"/>
      <c r="AJ1633" s="123"/>
      <c r="AK1633" s="123"/>
      <c r="AL1633" s="123"/>
      <c r="AM1633" s="123"/>
      <c r="AN1633" s="123"/>
      <c r="AO1633" s="125"/>
      <c r="AP1633" s="126"/>
      <c r="AQ1633" s="125"/>
      <c r="AR1633" s="127"/>
      <c r="AS1633" s="83"/>
      <c r="AT1633" s="83"/>
      <c r="AU1633" s="83"/>
      <c r="AV1633" s="130"/>
    </row>
    <row r="1634" spans="28:48" ht="14">
      <c r="AB1634" s="123"/>
      <c r="AC1634" s="124"/>
      <c r="AD1634" s="123"/>
      <c r="AE1634" s="124"/>
      <c r="AF1634" s="124"/>
      <c r="AG1634" s="124"/>
      <c r="AH1634" s="123"/>
      <c r="AI1634" s="123"/>
      <c r="AJ1634" s="123"/>
      <c r="AK1634" s="123"/>
      <c r="AL1634" s="123"/>
      <c r="AM1634" s="123"/>
      <c r="AN1634" s="123"/>
      <c r="AO1634" s="125"/>
      <c r="AP1634" s="126"/>
      <c r="AQ1634" s="125"/>
      <c r="AR1634" s="127"/>
      <c r="AS1634" s="83"/>
      <c r="AT1634" s="83"/>
      <c r="AU1634" s="83"/>
      <c r="AV1634" s="130"/>
    </row>
    <row r="1635" spans="28:48" ht="14">
      <c r="AB1635" s="123"/>
      <c r="AC1635" s="124"/>
      <c r="AD1635" s="123"/>
      <c r="AE1635" s="124"/>
      <c r="AF1635" s="124"/>
      <c r="AG1635" s="124"/>
      <c r="AH1635" s="123"/>
      <c r="AI1635" s="123"/>
      <c r="AJ1635" s="123"/>
      <c r="AK1635" s="123"/>
      <c r="AL1635" s="123"/>
      <c r="AM1635" s="123"/>
      <c r="AN1635" s="123"/>
      <c r="AO1635" s="125"/>
      <c r="AP1635" s="126"/>
      <c r="AQ1635" s="125"/>
      <c r="AR1635" s="127"/>
      <c r="AS1635" s="83"/>
      <c r="AT1635" s="83"/>
      <c r="AU1635" s="83"/>
      <c r="AV1635" s="130"/>
    </row>
    <row r="1636" spans="28:48" ht="14">
      <c r="AB1636" s="123"/>
      <c r="AC1636" s="124"/>
      <c r="AD1636" s="123"/>
      <c r="AE1636" s="124"/>
      <c r="AF1636" s="124"/>
      <c r="AG1636" s="124"/>
      <c r="AH1636" s="123"/>
      <c r="AI1636" s="123"/>
      <c r="AJ1636" s="123"/>
      <c r="AK1636" s="123"/>
      <c r="AL1636" s="123"/>
      <c r="AM1636" s="123"/>
      <c r="AN1636" s="123"/>
      <c r="AO1636" s="125"/>
      <c r="AP1636" s="126"/>
      <c r="AQ1636" s="125"/>
      <c r="AR1636" s="127"/>
      <c r="AS1636" s="83"/>
      <c r="AT1636" s="83"/>
      <c r="AU1636" s="83"/>
      <c r="AV1636" s="130"/>
    </row>
    <row r="1637" spans="28:48" ht="14">
      <c r="AB1637" s="123"/>
      <c r="AC1637" s="124"/>
      <c r="AD1637" s="123"/>
      <c r="AE1637" s="124"/>
      <c r="AF1637" s="124"/>
      <c r="AG1637" s="124"/>
      <c r="AH1637" s="123"/>
      <c r="AI1637" s="123"/>
      <c r="AJ1637" s="123"/>
      <c r="AK1637" s="123"/>
      <c r="AL1637" s="123"/>
      <c r="AM1637" s="123"/>
      <c r="AN1637" s="123"/>
      <c r="AO1637" s="125"/>
      <c r="AP1637" s="126"/>
      <c r="AQ1637" s="125"/>
      <c r="AR1637" s="127"/>
      <c r="AS1637" s="83"/>
      <c r="AT1637" s="83"/>
      <c r="AU1637" s="83"/>
      <c r="AV1637" s="130"/>
    </row>
    <row r="1638" spans="28:48" ht="14">
      <c r="AB1638" s="123"/>
      <c r="AC1638" s="124"/>
      <c r="AD1638" s="123"/>
      <c r="AE1638" s="124"/>
      <c r="AF1638" s="124"/>
      <c r="AG1638" s="124"/>
      <c r="AH1638" s="123"/>
      <c r="AI1638" s="123"/>
      <c r="AJ1638" s="123"/>
      <c r="AK1638" s="123"/>
      <c r="AL1638" s="123"/>
      <c r="AM1638" s="123"/>
      <c r="AN1638" s="123"/>
      <c r="AO1638" s="125"/>
      <c r="AP1638" s="126"/>
      <c r="AQ1638" s="125"/>
      <c r="AR1638" s="127"/>
      <c r="AS1638" s="83"/>
      <c r="AT1638" s="83"/>
      <c r="AU1638" s="83"/>
      <c r="AV1638" s="130"/>
    </row>
    <row r="1639" spans="28:48" ht="14">
      <c r="AB1639" s="123"/>
      <c r="AC1639" s="124"/>
      <c r="AD1639" s="123"/>
      <c r="AE1639" s="124"/>
      <c r="AF1639" s="124"/>
      <c r="AG1639" s="124"/>
      <c r="AH1639" s="123"/>
      <c r="AI1639" s="123"/>
      <c r="AJ1639" s="123"/>
      <c r="AK1639" s="123"/>
      <c r="AL1639" s="123"/>
      <c r="AM1639" s="123"/>
      <c r="AN1639" s="123"/>
      <c r="AO1639" s="125"/>
      <c r="AP1639" s="126"/>
      <c r="AQ1639" s="125"/>
      <c r="AR1639" s="127"/>
      <c r="AS1639" s="83"/>
      <c r="AT1639" s="83"/>
      <c r="AU1639" s="83"/>
      <c r="AV1639" s="130"/>
    </row>
    <row r="1640" spans="28:48" ht="14">
      <c r="AB1640" s="123"/>
      <c r="AC1640" s="124"/>
      <c r="AD1640" s="123"/>
      <c r="AE1640" s="124"/>
      <c r="AF1640" s="124"/>
      <c r="AG1640" s="124"/>
      <c r="AH1640" s="123"/>
      <c r="AI1640" s="123"/>
      <c r="AJ1640" s="123"/>
      <c r="AK1640" s="123"/>
      <c r="AL1640" s="123"/>
      <c r="AM1640" s="123"/>
      <c r="AN1640" s="123"/>
      <c r="AO1640" s="125"/>
      <c r="AP1640" s="126"/>
      <c r="AQ1640" s="125"/>
      <c r="AR1640" s="127"/>
      <c r="AS1640" s="83"/>
      <c r="AT1640" s="83"/>
      <c r="AU1640" s="83"/>
      <c r="AV1640" s="130"/>
    </row>
    <row r="1641" spans="28:48" ht="14">
      <c r="AB1641" s="123"/>
      <c r="AC1641" s="124"/>
      <c r="AD1641" s="123"/>
      <c r="AE1641" s="124"/>
      <c r="AF1641" s="124"/>
      <c r="AG1641" s="124"/>
      <c r="AH1641" s="123"/>
      <c r="AI1641" s="123"/>
      <c r="AJ1641" s="123"/>
      <c r="AK1641" s="123"/>
      <c r="AL1641" s="123"/>
      <c r="AM1641" s="123"/>
      <c r="AN1641" s="123"/>
      <c r="AO1641" s="125"/>
      <c r="AP1641" s="126"/>
      <c r="AQ1641" s="125"/>
      <c r="AR1641" s="127"/>
      <c r="AS1641" s="83"/>
      <c r="AT1641" s="83"/>
      <c r="AU1641" s="83"/>
      <c r="AV1641" s="130"/>
    </row>
    <row r="1642" spans="28:48" ht="14">
      <c r="AB1642" s="123"/>
      <c r="AC1642" s="124"/>
      <c r="AD1642" s="123"/>
      <c r="AE1642" s="124"/>
      <c r="AF1642" s="124"/>
      <c r="AG1642" s="124"/>
      <c r="AH1642" s="123"/>
      <c r="AI1642" s="123"/>
      <c r="AJ1642" s="123"/>
      <c r="AK1642" s="123"/>
      <c r="AL1642" s="123"/>
      <c r="AM1642" s="123"/>
      <c r="AN1642" s="123"/>
      <c r="AO1642" s="125"/>
      <c r="AP1642" s="126"/>
      <c r="AQ1642" s="125"/>
      <c r="AR1642" s="127"/>
      <c r="AS1642" s="83"/>
      <c r="AT1642" s="83"/>
      <c r="AU1642" s="83"/>
      <c r="AV1642" s="130"/>
    </row>
    <row r="1643" spans="28:48" ht="14">
      <c r="AB1643" s="123"/>
      <c r="AC1643" s="124"/>
      <c r="AD1643" s="123"/>
      <c r="AE1643" s="124"/>
      <c r="AF1643" s="124"/>
      <c r="AG1643" s="124"/>
      <c r="AH1643" s="123"/>
      <c r="AI1643" s="123"/>
      <c r="AJ1643" s="123"/>
      <c r="AK1643" s="123"/>
      <c r="AL1643" s="123"/>
      <c r="AM1643" s="123"/>
      <c r="AN1643" s="123"/>
      <c r="AO1643" s="125"/>
      <c r="AP1643" s="126"/>
      <c r="AQ1643" s="125"/>
      <c r="AR1643" s="127"/>
      <c r="AS1643" s="83"/>
      <c r="AT1643" s="83"/>
      <c r="AU1643" s="83"/>
      <c r="AV1643" s="130"/>
    </row>
    <row r="1644" spans="28:48" ht="14">
      <c r="AB1644" s="123"/>
      <c r="AC1644" s="124"/>
      <c r="AD1644" s="123"/>
      <c r="AE1644" s="124"/>
      <c r="AF1644" s="124"/>
      <c r="AG1644" s="124"/>
      <c r="AH1644" s="123"/>
      <c r="AI1644" s="123"/>
      <c r="AJ1644" s="123"/>
      <c r="AK1644" s="123"/>
      <c r="AL1644" s="123"/>
      <c r="AM1644" s="123"/>
      <c r="AN1644" s="123"/>
      <c r="AO1644" s="125"/>
      <c r="AP1644" s="126"/>
      <c r="AQ1644" s="125"/>
      <c r="AR1644" s="127"/>
      <c r="AS1644" s="83"/>
      <c r="AT1644" s="83"/>
      <c r="AU1644" s="83"/>
      <c r="AV1644" s="130"/>
    </row>
    <row r="1645" spans="28:48" ht="14">
      <c r="AB1645" s="123"/>
      <c r="AC1645" s="124"/>
      <c r="AD1645" s="123"/>
      <c r="AE1645" s="124"/>
      <c r="AF1645" s="124"/>
      <c r="AG1645" s="124"/>
      <c r="AH1645" s="123"/>
      <c r="AI1645" s="123"/>
      <c r="AJ1645" s="123"/>
      <c r="AK1645" s="123"/>
      <c r="AL1645" s="123"/>
      <c r="AM1645" s="123"/>
      <c r="AN1645" s="123"/>
      <c r="AO1645" s="125"/>
      <c r="AP1645" s="126"/>
      <c r="AQ1645" s="125"/>
      <c r="AR1645" s="127"/>
      <c r="AS1645" s="83"/>
      <c r="AT1645" s="83"/>
      <c r="AU1645" s="83"/>
      <c r="AV1645" s="130"/>
    </row>
    <row r="1646" spans="28:48" ht="14">
      <c r="AB1646" s="123"/>
      <c r="AC1646" s="124"/>
      <c r="AD1646" s="123"/>
      <c r="AE1646" s="124"/>
      <c r="AF1646" s="124"/>
      <c r="AG1646" s="124"/>
      <c r="AH1646" s="123"/>
      <c r="AI1646" s="123"/>
      <c r="AJ1646" s="123"/>
      <c r="AK1646" s="123"/>
      <c r="AL1646" s="123"/>
      <c r="AM1646" s="123"/>
      <c r="AN1646" s="123"/>
      <c r="AO1646" s="125"/>
      <c r="AP1646" s="126"/>
      <c r="AQ1646" s="125"/>
      <c r="AR1646" s="127"/>
      <c r="AS1646" s="83"/>
      <c r="AT1646" s="83"/>
      <c r="AU1646" s="83"/>
      <c r="AV1646" s="130"/>
    </row>
    <row r="1647" spans="28:48" ht="14">
      <c r="AB1647" s="123"/>
      <c r="AC1647" s="124"/>
      <c r="AD1647" s="123"/>
      <c r="AE1647" s="124"/>
      <c r="AF1647" s="124"/>
      <c r="AG1647" s="124"/>
      <c r="AH1647" s="123"/>
      <c r="AI1647" s="123"/>
      <c r="AJ1647" s="123"/>
      <c r="AK1647" s="123"/>
      <c r="AL1647" s="123"/>
      <c r="AM1647" s="123"/>
      <c r="AN1647" s="123"/>
      <c r="AO1647" s="125"/>
      <c r="AP1647" s="126"/>
      <c r="AQ1647" s="125"/>
      <c r="AR1647" s="127"/>
      <c r="AS1647" s="83"/>
      <c r="AT1647" s="83"/>
      <c r="AU1647" s="83"/>
      <c r="AV1647" s="130"/>
    </row>
    <row r="1648" spans="28:48" ht="14">
      <c r="AB1648" s="123"/>
      <c r="AC1648" s="124"/>
      <c r="AD1648" s="123"/>
      <c r="AE1648" s="124"/>
      <c r="AF1648" s="124"/>
      <c r="AG1648" s="124"/>
      <c r="AH1648" s="123"/>
      <c r="AI1648" s="123"/>
      <c r="AJ1648" s="123"/>
      <c r="AK1648" s="123"/>
      <c r="AL1648" s="123"/>
      <c r="AM1648" s="123"/>
      <c r="AN1648" s="123"/>
      <c r="AO1648" s="125"/>
      <c r="AP1648" s="126"/>
      <c r="AQ1648" s="125"/>
      <c r="AR1648" s="127"/>
      <c r="AS1648" s="83"/>
      <c r="AT1648" s="83"/>
      <c r="AU1648" s="83"/>
      <c r="AV1648" s="130"/>
    </row>
    <row r="1649" spans="28:48" ht="14">
      <c r="AB1649" s="123"/>
      <c r="AC1649" s="124"/>
      <c r="AD1649" s="123"/>
      <c r="AE1649" s="124"/>
      <c r="AF1649" s="124"/>
      <c r="AG1649" s="124"/>
      <c r="AH1649" s="123"/>
      <c r="AI1649" s="123"/>
      <c r="AJ1649" s="123"/>
      <c r="AK1649" s="123"/>
      <c r="AL1649" s="123"/>
      <c r="AM1649" s="123"/>
      <c r="AN1649" s="123"/>
      <c r="AO1649" s="125"/>
      <c r="AP1649" s="126"/>
      <c r="AQ1649" s="125"/>
      <c r="AR1649" s="127"/>
      <c r="AS1649" s="83"/>
      <c r="AT1649" s="83"/>
      <c r="AU1649" s="83"/>
      <c r="AV1649" s="130"/>
    </row>
    <row r="1650" spans="28:48" ht="14">
      <c r="AB1650" s="123"/>
      <c r="AC1650" s="124"/>
      <c r="AD1650" s="123"/>
      <c r="AE1650" s="124"/>
      <c r="AF1650" s="124"/>
      <c r="AG1650" s="124"/>
      <c r="AH1650" s="123"/>
      <c r="AI1650" s="123"/>
      <c r="AJ1650" s="123"/>
      <c r="AK1650" s="123"/>
      <c r="AL1650" s="123"/>
      <c r="AM1650" s="123"/>
      <c r="AN1650" s="123"/>
      <c r="AO1650" s="125"/>
      <c r="AP1650" s="126"/>
      <c r="AQ1650" s="125"/>
      <c r="AR1650" s="127"/>
      <c r="AS1650" s="83"/>
      <c r="AT1650" s="83"/>
      <c r="AU1650" s="83"/>
      <c r="AV1650" s="130"/>
    </row>
    <row r="1651" spans="28:48" ht="14">
      <c r="AB1651" s="123"/>
      <c r="AC1651" s="124"/>
      <c r="AD1651" s="123"/>
      <c r="AE1651" s="124"/>
      <c r="AF1651" s="124"/>
      <c r="AG1651" s="124"/>
      <c r="AH1651" s="123"/>
      <c r="AI1651" s="123"/>
      <c r="AJ1651" s="123"/>
      <c r="AK1651" s="123"/>
      <c r="AL1651" s="123"/>
      <c r="AM1651" s="123"/>
      <c r="AN1651" s="123"/>
      <c r="AO1651" s="125"/>
      <c r="AP1651" s="126"/>
      <c r="AQ1651" s="125"/>
      <c r="AR1651" s="127"/>
      <c r="AS1651" s="83"/>
      <c r="AT1651" s="83"/>
      <c r="AU1651" s="83"/>
      <c r="AV1651" s="130"/>
    </row>
    <row r="1652" spans="28:48" ht="14">
      <c r="AB1652" s="123"/>
      <c r="AC1652" s="124"/>
      <c r="AD1652" s="123"/>
      <c r="AE1652" s="124"/>
      <c r="AF1652" s="124"/>
      <c r="AG1652" s="124"/>
      <c r="AH1652" s="123"/>
      <c r="AI1652" s="123"/>
      <c r="AJ1652" s="123"/>
      <c r="AK1652" s="123"/>
      <c r="AL1652" s="123"/>
      <c r="AM1652" s="123"/>
      <c r="AN1652" s="123"/>
      <c r="AO1652" s="125"/>
      <c r="AP1652" s="126"/>
      <c r="AQ1652" s="125"/>
      <c r="AR1652" s="127"/>
      <c r="AS1652" s="83"/>
      <c r="AT1652" s="83"/>
      <c r="AU1652" s="83"/>
      <c r="AV1652" s="130"/>
    </row>
    <row r="1653" spans="28:48" ht="14">
      <c r="AB1653" s="123"/>
      <c r="AC1653" s="124"/>
      <c r="AD1653" s="123"/>
      <c r="AE1653" s="124"/>
      <c r="AF1653" s="124"/>
      <c r="AG1653" s="124"/>
      <c r="AH1653" s="123"/>
      <c r="AI1653" s="123"/>
      <c r="AJ1653" s="123"/>
      <c r="AK1653" s="123"/>
      <c r="AL1653" s="123"/>
      <c r="AM1653" s="123"/>
      <c r="AN1653" s="123"/>
      <c r="AO1653" s="125"/>
      <c r="AP1653" s="126"/>
      <c r="AQ1653" s="125"/>
      <c r="AR1653" s="127"/>
      <c r="AS1653" s="83"/>
      <c r="AT1653" s="83"/>
      <c r="AU1653" s="83"/>
      <c r="AV1653" s="130"/>
    </row>
    <row r="1654" spans="28:48" ht="14">
      <c r="AB1654" s="123"/>
      <c r="AC1654" s="124"/>
      <c r="AD1654" s="123"/>
      <c r="AE1654" s="124"/>
      <c r="AF1654" s="124"/>
      <c r="AG1654" s="124"/>
      <c r="AH1654" s="123"/>
      <c r="AI1654" s="123"/>
      <c r="AJ1654" s="123"/>
      <c r="AK1654" s="123"/>
      <c r="AL1654" s="123"/>
      <c r="AM1654" s="123"/>
      <c r="AN1654" s="123"/>
      <c r="AO1654" s="125"/>
      <c r="AP1654" s="126"/>
      <c r="AQ1654" s="125"/>
      <c r="AR1654" s="127"/>
      <c r="AS1654" s="83"/>
      <c r="AT1654" s="83"/>
      <c r="AU1654" s="83"/>
      <c r="AV1654" s="130"/>
    </row>
    <row r="1655" spans="28:48" ht="14">
      <c r="AB1655" s="123"/>
      <c r="AC1655" s="124"/>
      <c r="AD1655" s="123"/>
      <c r="AE1655" s="124"/>
      <c r="AF1655" s="124"/>
      <c r="AG1655" s="124"/>
      <c r="AH1655" s="123"/>
      <c r="AI1655" s="123"/>
      <c r="AJ1655" s="123"/>
      <c r="AK1655" s="123"/>
      <c r="AL1655" s="123"/>
      <c r="AM1655" s="123"/>
      <c r="AN1655" s="123"/>
      <c r="AO1655" s="125"/>
      <c r="AP1655" s="126"/>
      <c r="AQ1655" s="125"/>
      <c r="AR1655" s="127"/>
      <c r="AS1655" s="83"/>
      <c r="AT1655" s="83"/>
      <c r="AU1655" s="83"/>
      <c r="AV1655" s="130"/>
    </row>
    <row r="1656" spans="28:48" ht="14">
      <c r="AB1656" s="123"/>
      <c r="AC1656" s="124"/>
      <c r="AD1656" s="123"/>
      <c r="AE1656" s="124"/>
      <c r="AF1656" s="124"/>
      <c r="AG1656" s="124"/>
      <c r="AH1656" s="123"/>
      <c r="AI1656" s="123"/>
      <c r="AJ1656" s="123"/>
      <c r="AK1656" s="123"/>
      <c r="AL1656" s="123"/>
      <c r="AM1656" s="123"/>
      <c r="AN1656" s="123"/>
      <c r="AO1656" s="125"/>
      <c r="AP1656" s="126"/>
      <c r="AQ1656" s="125"/>
      <c r="AR1656" s="127"/>
      <c r="AS1656" s="83"/>
      <c r="AT1656" s="83"/>
      <c r="AU1656" s="83"/>
      <c r="AV1656" s="130"/>
    </row>
    <row r="1657" spans="28:48" ht="14">
      <c r="AB1657" s="123"/>
      <c r="AC1657" s="124"/>
      <c r="AD1657" s="123"/>
      <c r="AE1657" s="124"/>
      <c r="AF1657" s="124"/>
      <c r="AG1657" s="124"/>
      <c r="AH1657" s="123"/>
      <c r="AI1657" s="123"/>
      <c r="AJ1657" s="123"/>
      <c r="AK1657" s="123"/>
      <c r="AL1657" s="123"/>
      <c r="AM1657" s="123"/>
      <c r="AN1657" s="123"/>
      <c r="AO1657" s="125"/>
      <c r="AP1657" s="126"/>
      <c r="AQ1657" s="125"/>
      <c r="AR1657" s="127"/>
      <c r="AS1657" s="83"/>
      <c r="AT1657" s="83"/>
      <c r="AU1657" s="83"/>
      <c r="AV1657" s="130"/>
    </row>
    <row r="1658" spans="28:48" ht="14">
      <c r="AB1658" s="123"/>
      <c r="AC1658" s="124"/>
      <c r="AD1658" s="123"/>
      <c r="AE1658" s="124"/>
      <c r="AF1658" s="124"/>
      <c r="AG1658" s="124"/>
      <c r="AH1658" s="123"/>
      <c r="AI1658" s="123"/>
      <c r="AJ1658" s="123"/>
      <c r="AK1658" s="123"/>
      <c r="AL1658" s="123"/>
      <c r="AM1658" s="123"/>
      <c r="AN1658" s="123"/>
      <c r="AO1658" s="125"/>
      <c r="AP1658" s="126"/>
      <c r="AQ1658" s="125"/>
      <c r="AR1658" s="127"/>
      <c r="AS1658" s="83"/>
      <c r="AT1658" s="83"/>
      <c r="AU1658" s="83"/>
      <c r="AV1658" s="130"/>
    </row>
    <row r="1659" spans="28:48" ht="14">
      <c r="AB1659" s="123"/>
      <c r="AC1659" s="124"/>
      <c r="AD1659" s="123"/>
      <c r="AE1659" s="124"/>
      <c r="AF1659" s="124"/>
      <c r="AG1659" s="124"/>
      <c r="AH1659" s="123"/>
      <c r="AI1659" s="123"/>
      <c r="AJ1659" s="123"/>
      <c r="AK1659" s="123"/>
      <c r="AL1659" s="123"/>
      <c r="AM1659" s="123"/>
      <c r="AN1659" s="123"/>
      <c r="AO1659" s="125"/>
      <c r="AP1659" s="126"/>
      <c r="AQ1659" s="125"/>
      <c r="AR1659" s="127"/>
      <c r="AS1659" s="83"/>
      <c r="AT1659" s="83"/>
      <c r="AU1659" s="83"/>
      <c r="AV1659" s="130"/>
    </row>
    <row r="1660" spans="28:48" ht="14">
      <c r="AB1660" s="123"/>
      <c r="AC1660" s="124"/>
      <c r="AD1660" s="123"/>
      <c r="AE1660" s="124"/>
      <c r="AF1660" s="124"/>
      <c r="AG1660" s="124"/>
      <c r="AH1660" s="123"/>
      <c r="AI1660" s="123"/>
      <c r="AJ1660" s="123"/>
      <c r="AK1660" s="123"/>
      <c r="AL1660" s="123"/>
      <c r="AM1660" s="123"/>
      <c r="AN1660" s="123"/>
      <c r="AO1660" s="125"/>
      <c r="AP1660" s="126"/>
      <c r="AQ1660" s="125"/>
      <c r="AR1660" s="127"/>
      <c r="AS1660" s="83"/>
      <c r="AT1660" s="83"/>
      <c r="AU1660" s="83"/>
      <c r="AV1660" s="130"/>
    </row>
    <row r="1661" spans="28:48" ht="14">
      <c r="AB1661" s="123"/>
      <c r="AC1661" s="124"/>
      <c r="AD1661" s="123"/>
      <c r="AE1661" s="124"/>
      <c r="AF1661" s="124"/>
      <c r="AG1661" s="124"/>
      <c r="AH1661" s="123"/>
      <c r="AI1661" s="123"/>
      <c r="AJ1661" s="123"/>
      <c r="AK1661" s="123"/>
      <c r="AL1661" s="123"/>
      <c r="AM1661" s="123"/>
      <c r="AN1661" s="123"/>
      <c r="AO1661" s="125"/>
      <c r="AP1661" s="126"/>
      <c r="AQ1661" s="125"/>
      <c r="AR1661" s="127"/>
      <c r="AS1661" s="83"/>
      <c r="AT1661" s="83"/>
      <c r="AU1661" s="83"/>
      <c r="AV1661" s="130"/>
    </row>
    <row r="1662" spans="28:48" ht="14">
      <c r="AB1662" s="123"/>
      <c r="AC1662" s="124"/>
      <c r="AD1662" s="123"/>
      <c r="AE1662" s="124"/>
      <c r="AF1662" s="124"/>
      <c r="AG1662" s="124"/>
      <c r="AH1662" s="123"/>
      <c r="AI1662" s="123"/>
      <c r="AJ1662" s="123"/>
      <c r="AK1662" s="123"/>
      <c r="AL1662" s="123"/>
      <c r="AM1662" s="123"/>
      <c r="AN1662" s="123"/>
      <c r="AO1662" s="125"/>
      <c r="AP1662" s="126"/>
      <c r="AQ1662" s="125"/>
      <c r="AR1662" s="127"/>
      <c r="AS1662" s="83"/>
      <c r="AT1662" s="83"/>
      <c r="AU1662" s="83"/>
      <c r="AV1662" s="130"/>
    </row>
    <row r="1663" spans="28:48" ht="14">
      <c r="AB1663" s="123"/>
      <c r="AC1663" s="124"/>
      <c r="AD1663" s="123"/>
      <c r="AE1663" s="124"/>
      <c r="AF1663" s="124"/>
      <c r="AG1663" s="124"/>
      <c r="AH1663" s="123"/>
      <c r="AI1663" s="123"/>
      <c r="AJ1663" s="123"/>
      <c r="AK1663" s="123"/>
      <c r="AL1663" s="123"/>
      <c r="AM1663" s="123"/>
      <c r="AN1663" s="123"/>
      <c r="AO1663" s="125"/>
      <c r="AP1663" s="126"/>
      <c r="AQ1663" s="125"/>
      <c r="AR1663" s="127"/>
      <c r="AS1663" s="83"/>
      <c r="AT1663" s="83"/>
      <c r="AU1663" s="83"/>
      <c r="AV1663" s="130"/>
    </row>
    <row r="1664" spans="28:48" ht="14">
      <c r="AB1664" s="123"/>
      <c r="AC1664" s="124"/>
      <c r="AD1664" s="123"/>
      <c r="AE1664" s="124"/>
      <c r="AF1664" s="124"/>
      <c r="AG1664" s="124"/>
      <c r="AH1664" s="123"/>
      <c r="AI1664" s="123"/>
      <c r="AJ1664" s="123"/>
      <c r="AK1664" s="123"/>
      <c r="AL1664" s="123"/>
      <c r="AM1664" s="123"/>
      <c r="AN1664" s="123"/>
      <c r="AO1664" s="125"/>
      <c r="AP1664" s="126"/>
      <c r="AQ1664" s="125"/>
      <c r="AR1664" s="127"/>
      <c r="AS1664" s="83"/>
      <c r="AT1664" s="83"/>
      <c r="AU1664" s="83"/>
      <c r="AV1664" s="130"/>
    </row>
    <row r="1665" spans="28:48" ht="14">
      <c r="AB1665" s="123"/>
      <c r="AC1665" s="124"/>
      <c r="AD1665" s="123"/>
      <c r="AE1665" s="124"/>
      <c r="AF1665" s="124"/>
      <c r="AG1665" s="124"/>
      <c r="AH1665" s="123"/>
      <c r="AI1665" s="123"/>
      <c r="AJ1665" s="123"/>
      <c r="AK1665" s="123"/>
      <c r="AL1665" s="123"/>
      <c r="AM1665" s="123"/>
      <c r="AN1665" s="123"/>
      <c r="AO1665" s="125"/>
      <c r="AP1665" s="126"/>
      <c r="AQ1665" s="125"/>
      <c r="AR1665" s="127"/>
      <c r="AS1665" s="83"/>
      <c r="AT1665" s="83"/>
      <c r="AU1665" s="83"/>
      <c r="AV1665" s="130"/>
    </row>
    <row r="1666" spans="28:48" ht="14">
      <c r="AB1666" s="123"/>
      <c r="AC1666" s="124"/>
      <c r="AD1666" s="123"/>
      <c r="AE1666" s="124"/>
      <c r="AF1666" s="124"/>
      <c r="AG1666" s="124"/>
      <c r="AH1666" s="123"/>
      <c r="AI1666" s="123"/>
      <c r="AJ1666" s="123"/>
      <c r="AK1666" s="123"/>
      <c r="AL1666" s="123"/>
      <c r="AM1666" s="123"/>
      <c r="AN1666" s="123"/>
      <c r="AO1666" s="125"/>
      <c r="AP1666" s="126"/>
      <c r="AQ1666" s="125"/>
      <c r="AR1666" s="127"/>
      <c r="AS1666" s="83"/>
      <c r="AT1666" s="83"/>
      <c r="AU1666" s="83"/>
      <c r="AV1666" s="130"/>
    </row>
    <row r="1667" spans="28:48" ht="14">
      <c r="AB1667" s="123"/>
      <c r="AC1667" s="124"/>
      <c r="AD1667" s="123"/>
      <c r="AE1667" s="124"/>
      <c r="AF1667" s="124"/>
      <c r="AG1667" s="124"/>
      <c r="AH1667" s="123"/>
      <c r="AI1667" s="123"/>
      <c r="AJ1667" s="123"/>
      <c r="AK1667" s="123"/>
      <c r="AL1667" s="123"/>
      <c r="AM1667" s="123"/>
      <c r="AN1667" s="123"/>
      <c r="AO1667" s="125"/>
      <c r="AP1667" s="126"/>
      <c r="AQ1667" s="125"/>
      <c r="AR1667" s="127"/>
      <c r="AS1667" s="83"/>
      <c r="AT1667" s="83"/>
      <c r="AU1667" s="83"/>
      <c r="AV1667" s="130"/>
    </row>
    <row r="1668" spans="28:48" ht="14">
      <c r="AB1668" s="123"/>
      <c r="AC1668" s="124"/>
      <c r="AD1668" s="123"/>
      <c r="AE1668" s="124"/>
      <c r="AF1668" s="124"/>
      <c r="AG1668" s="124"/>
      <c r="AH1668" s="123"/>
      <c r="AI1668" s="123"/>
      <c r="AJ1668" s="123"/>
      <c r="AK1668" s="123"/>
      <c r="AL1668" s="123"/>
      <c r="AM1668" s="123"/>
      <c r="AN1668" s="123"/>
      <c r="AO1668" s="125"/>
      <c r="AP1668" s="126"/>
      <c r="AQ1668" s="125"/>
      <c r="AR1668" s="127"/>
      <c r="AS1668" s="83"/>
      <c r="AT1668" s="83"/>
      <c r="AU1668" s="83"/>
      <c r="AV1668" s="130"/>
    </row>
    <row r="1669" spans="28:48" ht="14">
      <c r="AB1669" s="123"/>
      <c r="AC1669" s="124"/>
      <c r="AD1669" s="123"/>
      <c r="AE1669" s="124"/>
      <c r="AF1669" s="124"/>
      <c r="AG1669" s="124"/>
      <c r="AH1669" s="123"/>
      <c r="AI1669" s="123"/>
      <c r="AJ1669" s="123"/>
      <c r="AK1669" s="123"/>
      <c r="AL1669" s="123"/>
      <c r="AM1669" s="123"/>
      <c r="AN1669" s="123"/>
      <c r="AO1669" s="125"/>
      <c r="AP1669" s="126"/>
      <c r="AQ1669" s="125"/>
      <c r="AR1669" s="127"/>
      <c r="AS1669" s="83"/>
      <c r="AT1669" s="83"/>
      <c r="AU1669" s="83"/>
      <c r="AV1669" s="130"/>
    </row>
    <row r="1670" spans="28:48" ht="14">
      <c r="AB1670" s="123"/>
      <c r="AC1670" s="124"/>
      <c r="AD1670" s="123"/>
      <c r="AE1670" s="124"/>
      <c r="AF1670" s="124"/>
      <c r="AG1670" s="124"/>
      <c r="AH1670" s="123"/>
      <c r="AI1670" s="123"/>
      <c r="AJ1670" s="123"/>
      <c r="AK1670" s="123"/>
      <c r="AL1670" s="123"/>
      <c r="AM1670" s="123"/>
      <c r="AN1670" s="123"/>
      <c r="AO1670" s="125"/>
      <c r="AP1670" s="126"/>
      <c r="AQ1670" s="125"/>
      <c r="AR1670" s="127"/>
      <c r="AS1670" s="83"/>
      <c r="AT1670" s="83"/>
      <c r="AU1670" s="83"/>
      <c r="AV1670" s="130"/>
    </row>
    <row r="1671" spans="28:48" ht="14">
      <c r="AB1671" s="123"/>
      <c r="AC1671" s="124"/>
      <c r="AD1671" s="123"/>
      <c r="AE1671" s="124"/>
      <c r="AF1671" s="124"/>
      <c r="AG1671" s="124"/>
      <c r="AH1671" s="123"/>
      <c r="AI1671" s="123"/>
      <c r="AJ1671" s="123"/>
      <c r="AK1671" s="123"/>
      <c r="AL1671" s="123"/>
      <c r="AM1671" s="123"/>
      <c r="AN1671" s="123"/>
      <c r="AO1671" s="125"/>
      <c r="AP1671" s="126"/>
      <c r="AQ1671" s="125"/>
      <c r="AR1671" s="127"/>
      <c r="AS1671" s="83"/>
      <c r="AT1671" s="83"/>
      <c r="AU1671" s="83"/>
      <c r="AV1671" s="130"/>
    </row>
    <row r="1672" spans="28:48" ht="14">
      <c r="AB1672" s="123"/>
      <c r="AC1672" s="124"/>
      <c r="AD1672" s="123"/>
      <c r="AE1672" s="124"/>
      <c r="AF1672" s="124"/>
      <c r="AG1672" s="124"/>
      <c r="AH1672" s="123"/>
      <c r="AI1672" s="123"/>
      <c r="AJ1672" s="123"/>
      <c r="AK1672" s="123"/>
      <c r="AL1672" s="123"/>
      <c r="AM1672" s="123"/>
      <c r="AN1672" s="123"/>
      <c r="AO1672" s="125"/>
      <c r="AP1672" s="126"/>
      <c r="AQ1672" s="125"/>
      <c r="AR1672" s="127"/>
      <c r="AS1672" s="83"/>
      <c r="AT1672" s="83"/>
      <c r="AU1672" s="83"/>
      <c r="AV1672" s="130"/>
    </row>
    <row r="1673" spans="28:48" ht="14">
      <c r="AB1673" s="123"/>
      <c r="AC1673" s="124"/>
      <c r="AD1673" s="123"/>
      <c r="AE1673" s="124"/>
      <c r="AF1673" s="124"/>
      <c r="AG1673" s="124"/>
      <c r="AH1673" s="123"/>
      <c r="AI1673" s="123"/>
      <c r="AJ1673" s="123"/>
      <c r="AK1673" s="123"/>
      <c r="AL1673" s="123"/>
      <c r="AM1673" s="123"/>
      <c r="AN1673" s="123"/>
      <c r="AO1673" s="125"/>
      <c r="AP1673" s="126"/>
      <c r="AQ1673" s="125"/>
      <c r="AR1673" s="127"/>
      <c r="AS1673" s="83"/>
      <c r="AT1673" s="83"/>
      <c r="AU1673" s="83"/>
      <c r="AV1673" s="130"/>
    </row>
    <row r="1674" spans="28:48" ht="14">
      <c r="AB1674" s="123"/>
      <c r="AC1674" s="124"/>
      <c r="AD1674" s="123"/>
      <c r="AE1674" s="124"/>
      <c r="AF1674" s="124"/>
      <c r="AG1674" s="124"/>
      <c r="AH1674" s="123"/>
      <c r="AI1674" s="123"/>
      <c r="AJ1674" s="123"/>
      <c r="AK1674" s="123"/>
      <c r="AL1674" s="123"/>
      <c r="AM1674" s="123"/>
      <c r="AN1674" s="123"/>
      <c r="AO1674" s="125"/>
      <c r="AP1674" s="126"/>
      <c r="AQ1674" s="125"/>
      <c r="AR1674" s="127"/>
      <c r="AS1674" s="83"/>
      <c r="AT1674" s="83"/>
      <c r="AU1674" s="83"/>
      <c r="AV1674" s="130"/>
    </row>
    <row r="1675" spans="28:48" ht="14">
      <c r="AB1675" s="123"/>
      <c r="AC1675" s="124"/>
      <c r="AD1675" s="123"/>
      <c r="AE1675" s="124"/>
      <c r="AF1675" s="124"/>
      <c r="AG1675" s="124"/>
      <c r="AH1675" s="123"/>
      <c r="AI1675" s="123"/>
      <c r="AJ1675" s="123"/>
      <c r="AK1675" s="123"/>
      <c r="AL1675" s="123"/>
      <c r="AM1675" s="123"/>
      <c r="AN1675" s="123"/>
      <c r="AO1675" s="125"/>
      <c r="AP1675" s="126"/>
      <c r="AQ1675" s="125"/>
      <c r="AR1675" s="127"/>
      <c r="AS1675" s="83"/>
      <c r="AT1675" s="83"/>
      <c r="AU1675" s="83"/>
      <c r="AV1675" s="130"/>
    </row>
    <row r="1676" spans="28:48" ht="14">
      <c r="AB1676" s="123"/>
      <c r="AC1676" s="124"/>
      <c r="AD1676" s="123"/>
      <c r="AE1676" s="124"/>
      <c r="AF1676" s="124"/>
      <c r="AG1676" s="124"/>
      <c r="AH1676" s="123"/>
      <c r="AI1676" s="123"/>
      <c r="AJ1676" s="123"/>
      <c r="AK1676" s="123"/>
      <c r="AL1676" s="123"/>
      <c r="AM1676" s="123"/>
      <c r="AN1676" s="123"/>
      <c r="AO1676" s="125"/>
      <c r="AP1676" s="126"/>
      <c r="AQ1676" s="125"/>
      <c r="AR1676" s="127"/>
      <c r="AS1676" s="83"/>
      <c r="AT1676" s="83"/>
      <c r="AU1676" s="83"/>
      <c r="AV1676" s="130"/>
    </row>
    <row r="1677" spans="28:48" ht="14">
      <c r="AB1677" s="123"/>
      <c r="AC1677" s="124"/>
      <c r="AD1677" s="123"/>
      <c r="AE1677" s="124"/>
      <c r="AF1677" s="124"/>
      <c r="AG1677" s="124"/>
      <c r="AH1677" s="123"/>
      <c r="AI1677" s="123"/>
      <c r="AJ1677" s="123"/>
      <c r="AK1677" s="123"/>
      <c r="AL1677" s="123"/>
      <c r="AM1677" s="123"/>
      <c r="AN1677" s="123"/>
      <c r="AO1677" s="125"/>
      <c r="AP1677" s="126"/>
      <c r="AQ1677" s="125"/>
      <c r="AR1677" s="127"/>
      <c r="AS1677" s="83"/>
      <c r="AT1677" s="83"/>
      <c r="AU1677" s="83"/>
      <c r="AV1677" s="130"/>
    </row>
    <row r="1678" spans="28:48" ht="14">
      <c r="AB1678" s="123"/>
      <c r="AC1678" s="124"/>
      <c r="AD1678" s="123"/>
      <c r="AE1678" s="124"/>
      <c r="AF1678" s="124"/>
      <c r="AG1678" s="124"/>
      <c r="AH1678" s="123"/>
      <c r="AI1678" s="123"/>
      <c r="AJ1678" s="123"/>
      <c r="AK1678" s="123"/>
      <c r="AL1678" s="123"/>
      <c r="AM1678" s="123"/>
      <c r="AN1678" s="123"/>
      <c r="AO1678" s="125"/>
      <c r="AP1678" s="126"/>
      <c r="AQ1678" s="125"/>
      <c r="AR1678" s="127"/>
      <c r="AS1678" s="83"/>
      <c r="AT1678" s="83"/>
      <c r="AU1678" s="83"/>
      <c r="AV1678" s="130"/>
    </row>
    <row r="1679" spans="28:48" ht="14">
      <c r="AB1679" s="123"/>
      <c r="AC1679" s="124"/>
      <c r="AD1679" s="123"/>
      <c r="AE1679" s="124"/>
      <c r="AF1679" s="124"/>
      <c r="AG1679" s="124"/>
      <c r="AH1679" s="123"/>
      <c r="AI1679" s="123"/>
      <c r="AJ1679" s="123"/>
      <c r="AK1679" s="123"/>
      <c r="AL1679" s="123"/>
      <c r="AM1679" s="123"/>
      <c r="AN1679" s="123"/>
      <c r="AO1679" s="125"/>
      <c r="AP1679" s="126"/>
      <c r="AQ1679" s="125"/>
      <c r="AR1679" s="127"/>
      <c r="AS1679" s="83"/>
      <c r="AT1679" s="83"/>
      <c r="AU1679" s="83"/>
      <c r="AV1679" s="130"/>
    </row>
    <row r="1680" spans="28:48" ht="14">
      <c r="AB1680" s="123"/>
      <c r="AC1680" s="124"/>
      <c r="AD1680" s="123"/>
      <c r="AE1680" s="124"/>
      <c r="AF1680" s="124"/>
      <c r="AG1680" s="124"/>
      <c r="AH1680" s="123"/>
      <c r="AI1680" s="123"/>
      <c r="AJ1680" s="123"/>
      <c r="AK1680" s="123"/>
      <c r="AL1680" s="123"/>
      <c r="AM1680" s="123"/>
      <c r="AN1680" s="123"/>
      <c r="AO1680" s="125"/>
      <c r="AP1680" s="126"/>
      <c r="AQ1680" s="125"/>
      <c r="AR1680" s="127"/>
      <c r="AS1680" s="83"/>
      <c r="AT1680" s="83"/>
      <c r="AU1680" s="83"/>
      <c r="AV1680" s="130"/>
    </row>
    <row r="1681" spans="28:48" ht="14">
      <c r="AB1681" s="123"/>
      <c r="AC1681" s="124"/>
      <c r="AD1681" s="123"/>
      <c r="AE1681" s="124"/>
      <c r="AF1681" s="124"/>
      <c r="AG1681" s="124"/>
      <c r="AH1681" s="123"/>
      <c r="AI1681" s="123"/>
      <c r="AJ1681" s="123"/>
      <c r="AK1681" s="123"/>
      <c r="AL1681" s="123"/>
      <c r="AM1681" s="123"/>
      <c r="AN1681" s="123"/>
      <c r="AO1681" s="125"/>
      <c r="AP1681" s="126"/>
      <c r="AQ1681" s="125"/>
      <c r="AR1681" s="127"/>
      <c r="AS1681" s="83"/>
      <c r="AT1681" s="83"/>
      <c r="AU1681" s="83"/>
      <c r="AV1681" s="130"/>
    </row>
    <row r="1682" spans="28:48" ht="14">
      <c r="AB1682" s="123"/>
      <c r="AC1682" s="124"/>
      <c r="AD1682" s="123"/>
      <c r="AE1682" s="124"/>
      <c r="AF1682" s="124"/>
      <c r="AG1682" s="124"/>
      <c r="AH1682" s="123"/>
      <c r="AI1682" s="123"/>
      <c r="AJ1682" s="123"/>
      <c r="AK1682" s="123"/>
      <c r="AL1682" s="123"/>
      <c r="AM1682" s="123"/>
      <c r="AN1682" s="123"/>
      <c r="AO1682" s="125"/>
      <c r="AP1682" s="126"/>
      <c r="AQ1682" s="125"/>
      <c r="AR1682" s="127"/>
      <c r="AS1682" s="83"/>
      <c r="AT1682" s="83"/>
      <c r="AU1682" s="83"/>
      <c r="AV1682" s="130"/>
    </row>
    <row r="1683" spans="28:48" ht="14">
      <c r="AB1683" s="123"/>
      <c r="AC1683" s="124"/>
      <c r="AD1683" s="123"/>
      <c r="AE1683" s="124"/>
      <c r="AF1683" s="124"/>
      <c r="AG1683" s="124"/>
      <c r="AH1683" s="123"/>
      <c r="AI1683" s="123"/>
      <c r="AJ1683" s="123"/>
      <c r="AK1683" s="123"/>
      <c r="AL1683" s="123"/>
      <c r="AM1683" s="123"/>
      <c r="AN1683" s="123"/>
      <c r="AO1683" s="125"/>
      <c r="AP1683" s="126"/>
      <c r="AQ1683" s="125"/>
      <c r="AR1683" s="127"/>
      <c r="AS1683" s="83"/>
      <c r="AT1683" s="83"/>
      <c r="AU1683" s="83"/>
      <c r="AV1683" s="130"/>
    </row>
    <row r="1684" spans="28:48" ht="14">
      <c r="AB1684" s="123"/>
      <c r="AC1684" s="124"/>
      <c r="AD1684" s="123"/>
      <c r="AE1684" s="124"/>
      <c r="AF1684" s="124"/>
      <c r="AG1684" s="124"/>
      <c r="AH1684" s="123"/>
      <c r="AI1684" s="123"/>
      <c r="AJ1684" s="123"/>
      <c r="AK1684" s="123"/>
      <c r="AL1684" s="123"/>
      <c r="AM1684" s="123"/>
      <c r="AN1684" s="123"/>
      <c r="AO1684" s="125"/>
      <c r="AP1684" s="126"/>
      <c r="AQ1684" s="125"/>
      <c r="AR1684" s="127"/>
      <c r="AS1684" s="83"/>
      <c r="AT1684" s="83"/>
      <c r="AU1684" s="83"/>
      <c r="AV1684" s="130"/>
    </row>
    <row r="1685" spans="28:48" ht="14">
      <c r="AB1685" s="123"/>
      <c r="AC1685" s="124"/>
      <c r="AD1685" s="123"/>
      <c r="AE1685" s="124"/>
      <c r="AF1685" s="124"/>
      <c r="AG1685" s="124"/>
      <c r="AH1685" s="123"/>
      <c r="AI1685" s="123"/>
      <c r="AJ1685" s="123"/>
      <c r="AK1685" s="123"/>
      <c r="AL1685" s="123"/>
      <c r="AM1685" s="123"/>
      <c r="AN1685" s="123"/>
      <c r="AO1685" s="125"/>
      <c r="AP1685" s="126"/>
      <c r="AQ1685" s="125"/>
      <c r="AR1685" s="127"/>
      <c r="AS1685" s="83"/>
      <c r="AT1685" s="83"/>
      <c r="AU1685" s="83"/>
      <c r="AV1685" s="130"/>
    </row>
    <row r="1686" spans="28:48" ht="14">
      <c r="AB1686" s="123"/>
      <c r="AC1686" s="124"/>
      <c r="AD1686" s="123"/>
      <c r="AE1686" s="124"/>
      <c r="AF1686" s="124"/>
      <c r="AG1686" s="124"/>
      <c r="AH1686" s="123"/>
      <c r="AI1686" s="123"/>
      <c r="AJ1686" s="123"/>
      <c r="AK1686" s="123"/>
      <c r="AL1686" s="123"/>
      <c r="AM1686" s="123"/>
      <c r="AN1686" s="123"/>
      <c r="AO1686" s="125"/>
      <c r="AP1686" s="126"/>
      <c r="AQ1686" s="125"/>
      <c r="AR1686" s="127"/>
      <c r="AS1686" s="83"/>
      <c r="AT1686" s="83"/>
      <c r="AU1686" s="83"/>
      <c r="AV1686" s="130"/>
    </row>
    <row r="1687" spans="28:48" ht="14">
      <c r="AB1687" s="123"/>
      <c r="AC1687" s="124"/>
      <c r="AD1687" s="123"/>
      <c r="AE1687" s="124"/>
      <c r="AF1687" s="124"/>
      <c r="AG1687" s="124"/>
      <c r="AH1687" s="123"/>
      <c r="AI1687" s="123"/>
      <c r="AJ1687" s="123"/>
      <c r="AK1687" s="123"/>
      <c r="AL1687" s="123"/>
      <c r="AM1687" s="123"/>
      <c r="AN1687" s="123"/>
      <c r="AO1687" s="125"/>
      <c r="AP1687" s="126"/>
      <c r="AQ1687" s="125"/>
      <c r="AR1687" s="127"/>
      <c r="AS1687" s="83"/>
      <c r="AT1687" s="83"/>
      <c r="AU1687" s="83"/>
      <c r="AV1687" s="130"/>
    </row>
    <row r="1688" spans="28:48" ht="14">
      <c r="AB1688" s="123"/>
      <c r="AC1688" s="124"/>
      <c r="AD1688" s="123"/>
      <c r="AE1688" s="124"/>
      <c r="AF1688" s="124"/>
      <c r="AG1688" s="124"/>
      <c r="AH1688" s="123"/>
      <c r="AI1688" s="123"/>
      <c r="AJ1688" s="123"/>
      <c r="AK1688" s="123"/>
      <c r="AL1688" s="123"/>
      <c r="AM1688" s="123"/>
      <c r="AN1688" s="123"/>
      <c r="AO1688" s="125"/>
      <c r="AP1688" s="126"/>
      <c r="AQ1688" s="125"/>
      <c r="AR1688" s="127"/>
      <c r="AS1688" s="83"/>
      <c r="AT1688" s="83"/>
      <c r="AU1688" s="83"/>
      <c r="AV1688" s="130"/>
    </row>
    <row r="1689" spans="28:48" ht="14">
      <c r="AB1689" s="123"/>
      <c r="AC1689" s="124"/>
      <c r="AD1689" s="123"/>
      <c r="AE1689" s="124"/>
      <c r="AF1689" s="124"/>
      <c r="AG1689" s="124"/>
      <c r="AH1689" s="123"/>
      <c r="AI1689" s="123"/>
      <c r="AJ1689" s="123"/>
      <c r="AK1689" s="123"/>
      <c r="AL1689" s="123"/>
      <c r="AM1689" s="123"/>
      <c r="AN1689" s="123"/>
      <c r="AO1689" s="125"/>
      <c r="AP1689" s="126"/>
      <c r="AQ1689" s="125"/>
      <c r="AR1689" s="127"/>
      <c r="AS1689" s="83"/>
      <c r="AT1689" s="83"/>
      <c r="AU1689" s="83"/>
      <c r="AV1689" s="130"/>
    </row>
    <row r="1690" spans="28:48" ht="14">
      <c r="AB1690" s="123"/>
      <c r="AC1690" s="124"/>
      <c r="AD1690" s="123"/>
      <c r="AE1690" s="124"/>
      <c r="AF1690" s="124"/>
      <c r="AG1690" s="124"/>
      <c r="AH1690" s="123"/>
      <c r="AI1690" s="123"/>
      <c r="AJ1690" s="123"/>
      <c r="AK1690" s="123"/>
      <c r="AL1690" s="123"/>
      <c r="AM1690" s="123"/>
      <c r="AN1690" s="123"/>
      <c r="AO1690" s="125"/>
      <c r="AP1690" s="126"/>
      <c r="AQ1690" s="125"/>
      <c r="AR1690" s="127"/>
      <c r="AS1690" s="83"/>
      <c r="AT1690" s="83"/>
      <c r="AU1690" s="83"/>
      <c r="AV1690" s="130"/>
    </row>
    <row r="1691" spans="28:48" ht="14">
      <c r="AB1691" s="123"/>
      <c r="AC1691" s="124"/>
      <c r="AD1691" s="123"/>
      <c r="AE1691" s="124"/>
      <c r="AF1691" s="124"/>
      <c r="AG1691" s="124"/>
      <c r="AH1691" s="123"/>
      <c r="AI1691" s="123"/>
      <c r="AJ1691" s="123"/>
      <c r="AK1691" s="123"/>
      <c r="AL1691" s="123"/>
      <c r="AM1691" s="123"/>
      <c r="AN1691" s="123"/>
      <c r="AO1691" s="125"/>
      <c r="AP1691" s="126"/>
      <c r="AQ1691" s="125"/>
      <c r="AR1691" s="127"/>
      <c r="AS1691" s="83"/>
      <c r="AT1691" s="83"/>
      <c r="AU1691" s="83"/>
      <c r="AV1691" s="130"/>
    </row>
    <row r="1692" spans="28:48" ht="14">
      <c r="AB1692" s="123"/>
      <c r="AC1692" s="124"/>
      <c r="AD1692" s="123"/>
      <c r="AE1692" s="124"/>
      <c r="AF1692" s="124"/>
      <c r="AG1692" s="124"/>
      <c r="AH1692" s="123"/>
      <c r="AI1692" s="123"/>
      <c r="AJ1692" s="123"/>
      <c r="AK1692" s="123"/>
      <c r="AL1692" s="123"/>
      <c r="AM1692" s="123"/>
      <c r="AN1692" s="123"/>
      <c r="AO1692" s="125"/>
      <c r="AP1692" s="126"/>
      <c r="AQ1692" s="125"/>
      <c r="AR1692" s="127"/>
      <c r="AS1692" s="83"/>
      <c r="AT1692" s="83"/>
      <c r="AU1692" s="83"/>
      <c r="AV1692" s="130"/>
    </row>
    <row r="1693" spans="28:48" ht="14">
      <c r="AB1693" s="123"/>
      <c r="AC1693" s="124"/>
      <c r="AD1693" s="123"/>
      <c r="AE1693" s="124"/>
      <c r="AF1693" s="124"/>
      <c r="AG1693" s="124"/>
      <c r="AH1693" s="123"/>
      <c r="AI1693" s="123"/>
      <c r="AJ1693" s="123"/>
      <c r="AK1693" s="123"/>
      <c r="AL1693" s="123"/>
      <c r="AM1693" s="123"/>
      <c r="AN1693" s="123"/>
      <c r="AO1693" s="125"/>
      <c r="AP1693" s="126"/>
      <c r="AQ1693" s="125"/>
      <c r="AR1693" s="127"/>
      <c r="AS1693" s="83"/>
      <c r="AT1693" s="83"/>
      <c r="AU1693" s="83"/>
      <c r="AV1693" s="130"/>
    </row>
    <row r="1694" spans="28:48" ht="14">
      <c r="AB1694" s="123"/>
      <c r="AC1694" s="124"/>
      <c r="AD1694" s="123"/>
      <c r="AE1694" s="124"/>
      <c r="AF1694" s="124"/>
      <c r="AG1694" s="124"/>
      <c r="AH1694" s="123"/>
      <c r="AI1694" s="123"/>
      <c r="AJ1694" s="123"/>
      <c r="AK1694" s="123"/>
      <c r="AL1694" s="123"/>
      <c r="AM1694" s="123"/>
      <c r="AN1694" s="123"/>
      <c r="AO1694" s="125"/>
      <c r="AP1694" s="126"/>
      <c r="AQ1694" s="125"/>
      <c r="AR1694" s="127"/>
      <c r="AS1694" s="83"/>
      <c r="AT1694" s="83"/>
      <c r="AU1694" s="83"/>
      <c r="AV1694" s="130"/>
    </row>
    <row r="1695" spans="28:48" ht="14">
      <c r="AB1695" s="123"/>
      <c r="AC1695" s="124"/>
      <c r="AD1695" s="123"/>
      <c r="AE1695" s="124"/>
      <c r="AF1695" s="124"/>
      <c r="AG1695" s="124"/>
      <c r="AH1695" s="123"/>
      <c r="AI1695" s="123"/>
      <c r="AJ1695" s="123"/>
      <c r="AK1695" s="123"/>
      <c r="AL1695" s="123"/>
      <c r="AM1695" s="123"/>
      <c r="AN1695" s="123"/>
      <c r="AO1695" s="125"/>
      <c r="AP1695" s="126"/>
      <c r="AQ1695" s="125"/>
      <c r="AR1695" s="127"/>
      <c r="AS1695" s="83"/>
      <c r="AT1695" s="83"/>
      <c r="AU1695" s="83"/>
      <c r="AV1695" s="130"/>
    </row>
    <row r="1696" spans="28:48" ht="14">
      <c r="AB1696" s="123"/>
      <c r="AC1696" s="124"/>
      <c r="AD1696" s="123"/>
      <c r="AE1696" s="124"/>
      <c r="AF1696" s="124"/>
      <c r="AG1696" s="124"/>
      <c r="AH1696" s="123"/>
      <c r="AI1696" s="123"/>
      <c r="AJ1696" s="123"/>
      <c r="AK1696" s="123"/>
      <c r="AL1696" s="123"/>
      <c r="AM1696" s="123"/>
      <c r="AN1696" s="123"/>
      <c r="AO1696" s="125"/>
      <c r="AP1696" s="126"/>
      <c r="AQ1696" s="125"/>
      <c r="AR1696" s="127"/>
      <c r="AS1696" s="83"/>
      <c r="AT1696" s="83"/>
      <c r="AU1696" s="83"/>
      <c r="AV1696" s="130"/>
    </row>
    <row r="1697" spans="28:48" ht="14">
      <c r="AB1697" s="123"/>
      <c r="AC1697" s="124"/>
      <c r="AD1697" s="123"/>
      <c r="AE1697" s="124"/>
      <c r="AF1697" s="124"/>
      <c r="AG1697" s="124"/>
      <c r="AH1697" s="123"/>
      <c r="AI1697" s="123"/>
      <c r="AJ1697" s="123"/>
      <c r="AK1697" s="123"/>
      <c r="AL1697" s="123"/>
      <c r="AM1697" s="123"/>
      <c r="AN1697" s="123"/>
      <c r="AO1697" s="125"/>
      <c r="AP1697" s="126"/>
      <c r="AQ1697" s="125"/>
      <c r="AR1697" s="127"/>
      <c r="AS1697" s="83"/>
      <c r="AT1697" s="83"/>
      <c r="AU1697" s="83"/>
      <c r="AV1697" s="130"/>
    </row>
    <row r="1698" spans="28:48" ht="14">
      <c r="AB1698" s="123"/>
      <c r="AC1698" s="124"/>
      <c r="AD1698" s="123"/>
      <c r="AE1698" s="124"/>
      <c r="AF1698" s="124"/>
      <c r="AG1698" s="124"/>
      <c r="AH1698" s="123"/>
      <c r="AI1698" s="123"/>
      <c r="AJ1698" s="123"/>
      <c r="AK1698" s="123"/>
      <c r="AL1698" s="123"/>
      <c r="AM1698" s="123"/>
      <c r="AN1698" s="123"/>
      <c r="AO1698" s="125"/>
      <c r="AP1698" s="126"/>
      <c r="AQ1698" s="125"/>
      <c r="AR1698" s="127"/>
      <c r="AS1698" s="83"/>
      <c r="AT1698" s="83"/>
      <c r="AU1698" s="83"/>
      <c r="AV1698" s="130"/>
    </row>
    <row r="1699" spans="28:48" ht="14">
      <c r="AB1699" s="123"/>
      <c r="AC1699" s="124"/>
      <c r="AD1699" s="123"/>
      <c r="AE1699" s="124"/>
      <c r="AF1699" s="124"/>
      <c r="AG1699" s="124"/>
      <c r="AH1699" s="123"/>
      <c r="AI1699" s="123"/>
      <c r="AJ1699" s="123"/>
      <c r="AK1699" s="123"/>
      <c r="AL1699" s="123"/>
      <c r="AM1699" s="123"/>
      <c r="AN1699" s="123"/>
      <c r="AO1699" s="125"/>
      <c r="AP1699" s="126"/>
      <c r="AQ1699" s="125"/>
      <c r="AR1699" s="127"/>
      <c r="AS1699" s="83"/>
      <c r="AT1699" s="83"/>
      <c r="AU1699" s="83"/>
      <c r="AV1699" s="130"/>
    </row>
    <row r="1700" spans="28:48" ht="14">
      <c r="AB1700" s="123"/>
      <c r="AC1700" s="124"/>
      <c r="AD1700" s="123"/>
      <c r="AE1700" s="124"/>
      <c r="AF1700" s="124"/>
      <c r="AG1700" s="124"/>
      <c r="AH1700" s="123"/>
      <c r="AI1700" s="123"/>
      <c r="AJ1700" s="123"/>
      <c r="AK1700" s="123"/>
      <c r="AL1700" s="123"/>
      <c r="AM1700" s="123"/>
      <c r="AN1700" s="123"/>
      <c r="AO1700" s="125"/>
      <c r="AP1700" s="126"/>
      <c r="AQ1700" s="125"/>
      <c r="AR1700" s="127"/>
      <c r="AS1700" s="83"/>
      <c r="AT1700" s="83"/>
      <c r="AU1700" s="83"/>
      <c r="AV1700" s="130"/>
    </row>
    <row r="1701" spans="28:48" ht="14">
      <c r="AB1701" s="123"/>
      <c r="AC1701" s="124"/>
      <c r="AD1701" s="123"/>
      <c r="AE1701" s="124"/>
      <c r="AF1701" s="124"/>
      <c r="AG1701" s="124"/>
      <c r="AH1701" s="123"/>
      <c r="AI1701" s="123"/>
      <c r="AJ1701" s="123"/>
      <c r="AK1701" s="123"/>
      <c r="AL1701" s="123"/>
      <c r="AM1701" s="123"/>
      <c r="AN1701" s="123"/>
      <c r="AO1701" s="125"/>
      <c r="AP1701" s="126"/>
      <c r="AQ1701" s="125"/>
      <c r="AR1701" s="127"/>
      <c r="AS1701" s="83"/>
      <c r="AT1701" s="83"/>
      <c r="AU1701" s="83"/>
      <c r="AV1701" s="130"/>
    </row>
    <row r="1702" spans="28:48" ht="14">
      <c r="AB1702" s="123"/>
      <c r="AC1702" s="124"/>
      <c r="AD1702" s="123"/>
      <c r="AE1702" s="124"/>
      <c r="AF1702" s="124"/>
      <c r="AG1702" s="124"/>
      <c r="AH1702" s="123"/>
      <c r="AI1702" s="123"/>
      <c r="AJ1702" s="123"/>
      <c r="AK1702" s="123"/>
      <c r="AL1702" s="123"/>
      <c r="AM1702" s="123"/>
      <c r="AN1702" s="123"/>
      <c r="AO1702" s="125"/>
      <c r="AP1702" s="126"/>
      <c r="AQ1702" s="125"/>
      <c r="AR1702" s="127"/>
      <c r="AS1702" s="83"/>
      <c r="AT1702" s="83"/>
      <c r="AU1702" s="83"/>
      <c r="AV1702" s="130"/>
    </row>
    <row r="1703" spans="28:48" ht="14">
      <c r="AB1703" s="123"/>
      <c r="AC1703" s="124"/>
      <c r="AD1703" s="123"/>
      <c r="AE1703" s="124"/>
      <c r="AF1703" s="124"/>
      <c r="AG1703" s="124"/>
      <c r="AH1703" s="123"/>
      <c r="AI1703" s="123"/>
      <c r="AJ1703" s="123"/>
      <c r="AK1703" s="123"/>
      <c r="AL1703" s="123"/>
      <c r="AM1703" s="123"/>
      <c r="AN1703" s="123"/>
      <c r="AO1703" s="125"/>
      <c r="AP1703" s="126"/>
      <c r="AQ1703" s="125"/>
      <c r="AR1703" s="127"/>
      <c r="AS1703" s="83"/>
      <c r="AT1703" s="83"/>
      <c r="AU1703" s="83"/>
      <c r="AV1703" s="130"/>
    </row>
    <row r="1704" spans="28:48" ht="14">
      <c r="AB1704" s="123"/>
      <c r="AC1704" s="124"/>
      <c r="AD1704" s="123"/>
      <c r="AE1704" s="124"/>
      <c r="AF1704" s="124"/>
      <c r="AG1704" s="124"/>
      <c r="AH1704" s="123"/>
      <c r="AI1704" s="123"/>
      <c r="AJ1704" s="123"/>
      <c r="AK1704" s="123"/>
      <c r="AL1704" s="123"/>
      <c r="AM1704" s="123"/>
      <c r="AN1704" s="123"/>
      <c r="AO1704" s="125"/>
      <c r="AP1704" s="126"/>
      <c r="AQ1704" s="125"/>
      <c r="AR1704" s="127"/>
      <c r="AS1704" s="83"/>
      <c r="AT1704" s="83"/>
      <c r="AU1704" s="83"/>
      <c r="AV1704" s="130"/>
    </row>
    <row r="1705" spans="28:48" ht="14">
      <c r="AB1705" s="123"/>
      <c r="AC1705" s="124"/>
      <c r="AD1705" s="123"/>
      <c r="AE1705" s="124"/>
      <c r="AF1705" s="124"/>
      <c r="AG1705" s="124"/>
      <c r="AH1705" s="123"/>
      <c r="AI1705" s="123"/>
      <c r="AJ1705" s="123"/>
      <c r="AK1705" s="123"/>
      <c r="AL1705" s="123"/>
      <c r="AM1705" s="123"/>
      <c r="AN1705" s="123"/>
      <c r="AO1705" s="125"/>
      <c r="AP1705" s="126"/>
      <c r="AQ1705" s="125"/>
      <c r="AR1705" s="127"/>
      <c r="AS1705" s="83"/>
      <c r="AT1705" s="83"/>
      <c r="AU1705" s="83"/>
      <c r="AV1705" s="130"/>
    </row>
    <row r="1706" spans="28:48" ht="14">
      <c r="AB1706" s="123"/>
      <c r="AC1706" s="124"/>
      <c r="AD1706" s="123"/>
      <c r="AE1706" s="124"/>
      <c r="AF1706" s="124"/>
      <c r="AG1706" s="124"/>
      <c r="AH1706" s="123"/>
      <c r="AI1706" s="123"/>
      <c r="AJ1706" s="123"/>
      <c r="AK1706" s="123"/>
      <c r="AL1706" s="123"/>
      <c r="AM1706" s="123"/>
      <c r="AN1706" s="123"/>
      <c r="AO1706" s="125"/>
      <c r="AP1706" s="126"/>
      <c r="AQ1706" s="125"/>
      <c r="AR1706" s="127"/>
      <c r="AS1706" s="83"/>
      <c r="AT1706" s="83"/>
      <c r="AU1706" s="83"/>
      <c r="AV1706" s="130"/>
    </row>
    <row r="1707" spans="28:48" ht="14">
      <c r="AB1707" s="123"/>
      <c r="AC1707" s="124"/>
      <c r="AD1707" s="123"/>
      <c r="AE1707" s="124"/>
      <c r="AF1707" s="124"/>
      <c r="AG1707" s="124"/>
      <c r="AH1707" s="123"/>
      <c r="AI1707" s="123"/>
      <c r="AJ1707" s="123"/>
      <c r="AK1707" s="123"/>
      <c r="AL1707" s="123"/>
      <c r="AM1707" s="123"/>
      <c r="AN1707" s="123"/>
      <c r="AO1707" s="125"/>
      <c r="AP1707" s="126"/>
      <c r="AQ1707" s="125"/>
      <c r="AR1707" s="127"/>
      <c r="AS1707" s="83"/>
      <c r="AT1707" s="83"/>
      <c r="AU1707" s="83"/>
      <c r="AV1707" s="130"/>
    </row>
    <row r="1708" spans="28:48" ht="14">
      <c r="AB1708" s="123"/>
      <c r="AC1708" s="124"/>
      <c r="AD1708" s="123"/>
      <c r="AE1708" s="124"/>
      <c r="AF1708" s="124"/>
      <c r="AG1708" s="124"/>
      <c r="AH1708" s="123"/>
      <c r="AI1708" s="123"/>
      <c r="AJ1708" s="123"/>
      <c r="AK1708" s="123"/>
      <c r="AL1708" s="123"/>
      <c r="AM1708" s="123"/>
      <c r="AN1708" s="123"/>
      <c r="AO1708" s="125"/>
      <c r="AP1708" s="126"/>
      <c r="AQ1708" s="125"/>
      <c r="AR1708" s="127"/>
      <c r="AS1708" s="83"/>
      <c r="AT1708" s="83"/>
      <c r="AU1708" s="83"/>
      <c r="AV1708" s="130"/>
    </row>
    <row r="1709" spans="28:48" ht="14">
      <c r="AB1709" s="123"/>
      <c r="AC1709" s="124"/>
      <c r="AD1709" s="123"/>
      <c r="AE1709" s="124"/>
      <c r="AF1709" s="124"/>
      <c r="AG1709" s="124"/>
      <c r="AH1709" s="123"/>
      <c r="AI1709" s="123"/>
      <c r="AJ1709" s="123"/>
      <c r="AK1709" s="123"/>
      <c r="AL1709" s="123"/>
      <c r="AM1709" s="123"/>
      <c r="AN1709" s="123"/>
      <c r="AO1709" s="125"/>
      <c r="AP1709" s="126"/>
      <c r="AQ1709" s="125"/>
      <c r="AR1709" s="127"/>
      <c r="AS1709" s="83"/>
      <c r="AT1709" s="83"/>
      <c r="AU1709" s="83"/>
      <c r="AV1709" s="130"/>
    </row>
    <row r="1710" spans="28:48" ht="14">
      <c r="AB1710" s="123"/>
      <c r="AC1710" s="124"/>
      <c r="AD1710" s="123"/>
      <c r="AE1710" s="124"/>
      <c r="AF1710" s="124"/>
      <c r="AG1710" s="124"/>
      <c r="AH1710" s="123"/>
      <c r="AI1710" s="123"/>
      <c r="AJ1710" s="123"/>
      <c r="AK1710" s="123"/>
      <c r="AL1710" s="123"/>
      <c r="AM1710" s="123"/>
      <c r="AN1710" s="123"/>
      <c r="AO1710" s="125"/>
      <c r="AP1710" s="126"/>
      <c r="AQ1710" s="125"/>
      <c r="AR1710" s="127"/>
      <c r="AS1710" s="83"/>
      <c r="AT1710" s="83"/>
      <c r="AU1710" s="83"/>
      <c r="AV1710" s="130"/>
    </row>
    <row r="1711" spans="28:48" ht="14">
      <c r="AB1711" s="123"/>
      <c r="AC1711" s="124"/>
      <c r="AD1711" s="123"/>
      <c r="AE1711" s="124"/>
      <c r="AF1711" s="124"/>
      <c r="AG1711" s="124"/>
      <c r="AH1711" s="123"/>
      <c r="AI1711" s="123"/>
      <c r="AJ1711" s="123"/>
      <c r="AK1711" s="123"/>
      <c r="AL1711" s="123"/>
      <c r="AM1711" s="123"/>
      <c r="AN1711" s="123"/>
      <c r="AO1711" s="125"/>
      <c r="AP1711" s="126"/>
      <c r="AQ1711" s="125"/>
      <c r="AR1711" s="127"/>
      <c r="AS1711" s="83"/>
      <c r="AT1711" s="83"/>
      <c r="AU1711" s="83"/>
      <c r="AV1711" s="130"/>
    </row>
    <row r="1712" spans="28:48" ht="14">
      <c r="AB1712" s="123"/>
      <c r="AC1712" s="124"/>
      <c r="AD1712" s="123"/>
      <c r="AE1712" s="124"/>
      <c r="AF1712" s="124"/>
      <c r="AG1712" s="124"/>
      <c r="AH1712" s="123"/>
      <c r="AI1712" s="123"/>
      <c r="AJ1712" s="123"/>
      <c r="AK1712" s="123"/>
      <c r="AL1712" s="123"/>
      <c r="AM1712" s="123"/>
      <c r="AN1712" s="123"/>
      <c r="AO1712" s="125"/>
      <c r="AP1712" s="126"/>
      <c r="AQ1712" s="125"/>
      <c r="AR1712" s="127"/>
      <c r="AS1712" s="83"/>
      <c r="AT1712" s="83"/>
      <c r="AU1712" s="83"/>
      <c r="AV1712" s="130"/>
    </row>
    <row r="1713" spans="28:48" ht="14">
      <c r="AB1713" s="123"/>
      <c r="AC1713" s="124"/>
      <c r="AD1713" s="123"/>
      <c r="AE1713" s="124"/>
      <c r="AF1713" s="124"/>
      <c r="AG1713" s="124"/>
      <c r="AH1713" s="123"/>
      <c r="AI1713" s="123"/>
      <c r="AJ1713" s="123"/>
      <c r="AK1713" s="123"/>
      <c r="AL1713" s="123"/>
      <c r="AM1713" s="123"/>
      <c r="AN1713" s="123"/>
      <c r="AO1713" s="125"/>
      <c r="AP1713" s="126"/>
      <c r="AQ1713" s="125"/>
      <c r="AR1713" s="127"/>
      <c r="AS1713" s="83"/>
      <c r="AT1713" s="83"/>
      <c r="AU1713" s="83"/>
      <c r="AV1713" s="130"/>
    </row>
    <row r="1714" spans="28:48" ht="14">
      <c r="AB1714" s="123"/>
      <c r="AC1714" s="124"/>
      <c r="AD1714" s="123"/>
      <c r="AE1714" s="124"/>
      <c r="AF1714" s="124"/>
      <c r="AG1714" s="124"/>
      <c r="AH1714" s="123"/>
      <c r="AI1714" s="123"/>
      <c r="AJ1714" s="123"/>
      <c r="AK1714" s="123"/>
      <c r="AL1714" s="123"/>
      <c r="AM1714" s="123"/>
      <c r="AN1714" s="123"/>
      <c r="AO1714" s="125"/>
      <c r="AP1714" s="126"/>
      <c r="AQ1714" s="125"/>
      <c r="AR1714" s="127"/>
      <c r="AS1714" s="83"/>
      <c r="AT1714" s="83"/>
      <c r="AU1714" s="83"/>
      <c r="AV1714" s="130"/>
    </row>
    <row r="1715" spans="28:48" ht="14">
      <c r="AB1715" s="123"/>
      <c r="AC1715" s="124"/>
      <c r="AD1715" s="123"/>
      <c r="AE1715" s="124"/>
      <c r="AF1715" s="124"/>
      <c r="AG1715" s="124"/>
      <c r="AH1715" s="123"/>
      <c r="AI1715" s="123"/>
      <c r="AJ1715" s="123"/>
      <c r="AK1715" s="123"/>
      <c r="AL1715" s="123"/>
      <c r="AM1715" s="123"/>
      <c r="AN1715" s="123"/>
      <c r="AO1715" s="125"/>
      <c r="AP1715" s="126"/>
      <c r="AQ1715" s="125"/>
      <c r="AR1715" s="127"/>
      <c r="AS1715" s="83"/>
      <c r="AT1715" s="83"/>
      <c r="AU1715" s="83"/>
      <c r="AV1715" s="130"/>
    </row>
    <row r="1716" spans="28:48" ht="14">
      <c r="AB1716" s="123"/>
      <c r="AC1716" s="124"/>
      <c r="AD1716" s="123"/>
      <c r="AE1716" s="124"/>
      <c r="AF1716" s="124"/>
      <c r="AG1716" s="124"/>
      <c r="AH1716" s="123"/>
      <c r="AI1716" s="123"/>
      <c r="AJ1716" s="123"/>
      <c r="AK1716" s="123"/>
      <c r="AL1716" s="123"/>
      <c r="AM1716" s="123"/>
      <c r="AN1716" s="123"/>
      <c r="AO1716" s="125"/>
      <c r="AP1716" s="126"/>
      <c r="AQ1716" s="125"/>
      <c r="AR1716" s="127"/>
      <c r="AS1716" s="83"/>
      <c r="AT1716" s="83"/>
      <c r="AU1716" s="83"/>
      <c r="AV1716" s="130"/>
    </row>
    <row r="1717" spans="28:48" ht="14">
      <c r="AB1717" s="123"/>
      <c r="AC1717" s="124"/>
      <c r="AD1717" s="123"/>
      <c r="AE1717" s="124"/>
      <c r="AF1717" s="124"/>
      <c r="AG1717" s="124"/>
      <c r="AH1717" s="123"/>
      <c r="AI1717" s="123"/>
      <c r="AJ1717" s="123"/>
      <c r="AK1717" s="123"/>
      <c r="AL1717" s="123"/>
      <c r="AM1717" s="123"/>
      <c r="AN1717" s="123"/>
      <c r="AO1717" s="125"/>
      <c r="AP1717" s="126"/>
      <c r="AQ1717" s="125"/>
      <c r="AR1717" s="127"/>
      <c r="AS1717" s="83"/>
      <c r="AT1717" s="83"/>
      <c r="AU1717" s="83"/>
      <c r="AV1717" s="130"/>
    </row>
    <row r="1718" spans="28:48" ht="14">
      <c r="AB1718" s="123"/>
      <c r="AC1718" s="124"/>
      <c r="AD1718" s="123"/>
      <c r="AE1718" s="124"/>
      <c r="AF1718" s="124"/>
      <c r="AG1718" s="124"/>
      <c r="AH1718" s="123"/>
      <c r="AI1718" s="123"/>
      <c r="AJ1718" s="123"/>
      <c r="AK1718" s="123"/>
      <c r="AL1718" s="123"/>
      <c r="AM1718" s="123"/>
      <c r="AN1718" s="123"/>
      <c r="AO1718" s="125"/>
      <c r="AP1718" s="126"/>
      <c r="AQ1718" s="125"/>
      <c r="AR1718" s="127"/>
      <c r="AS1718" s="83"/>
      <c r="AT1718" s="83"/>
      <c r="AU1718" s="83"/>
      <c r="AV1718" s="130"/>
    </row>
    <row r="1719" spans="28:48" ht="14">
      <c r="AB1719" s="123"/>
      <c r="AC1719" s="124"/>
      <c r="AD1719" s="123"/>
      <c r="AE1719" s="124"/>
      <c r="AF1719" s="124"/>
      <c r="AG1719" s="124"/>
      <c r="AH1719" s="123"/>
      <c r="AI1719" s="123"/>
      <c r="AJ1719" s="123"/>
      <c r="AK1719" s="123"/>
      <c r="AL1719" s="123"/>
      <c r="AM1719" s="123"/>
      <c r="AN1719" s="123"/>
      <c r="AO1719" s="125"/>
      <c r="AP1719" s="126"/>
      <c r="AQ1719" s="125"/>
      <c r="AR1719" s="127"/>
      <c r="AS1719" s="83"/>
      <c r="AT1719" s="83"/>
      <c r="AU1719" s="83"/>
      <c r="AV1719" s="130"/>
    </row>
    <row r="1720" spans="28:48" ht="14">
      <c r="AB1720" s="123"/>
      <c r="AC1720" s="124"/>
      <c r="AD1720" s="123"/>
      <c r="AE1720" s="124"/>
      <c r="AF1720" s="124"/>
      <c r="AG1720" s="124"/>
      <c r="AH1720" s="123"/>
      <c r="AI1720" s="123"/>
      <c r="AJ1720" s="123"/>
      <c r="AK1720" s="123"/>
      <c r="AL1720" s="123"/>
      <c r="AM1720" s="123"/>
      <c r="AN1720" s="123"/>
      <c r="AO1720" s="125"/>
      <c r="AP1720" s="126"/>
      <c r="AQ1720" s="125"/>
      <c r="AR1720" s="127"/>
      <c r="AS1720" s="83"/>
      <c r="AT1720" s="83"/>
      <c r="AU1720" s="83"/>
      <c r="AV1720" s="130"/>
    </row>
    <row r="1721" spans="28:48" ht="14">
      <c r="AB1721" s="123"/>
      <c r="AC1721" s="124"/>
      <c r="AD1721" s="123"/>
      <c r="AE1721" s="124"/>
      <c r="AF1721" s="124"/>
      <c r="AG1721" s="124"/>
      <c r="AH1721" s="123"/>
      <c r="AI1721" s="123"/>
      <c r="AJ1721" s="123"/>
      <c r="AK1721" s="123"/>
      <c r="AL1721" s="123"/>
      <c r="AM1721" s="123"/>
      <c r="AN1721" s="123"/>
      <c r="AO1721" s="125"/>
      <c r="AP1721" s="126"/>
      <c r="AQ1721" s="125"/>
      <c r="AR1721" s="127"/>
      <c r="AS1721" s="83"/>
      <c r="AT1721" s="83"/>
      <c r="AU1721" s="83"/>
      <c r="AV1721" s="130"/>
    </row>
    <row r="1722" spans="28:48" ht="14">
      <c r="AB1722" s="123"/>
      <c r="AC1722" s="124"/>
      <c r="AD1722" s="123"/>
      <c r="AE1722" s="124"/>
      <c r="AF1722" s="124"/>
      <c r="AG1722" s="124"/>
      <c r="AH1722" s="123"/>
      <c r="AI1722" s="123"/>
      <c r="AJ1722" s="123"/>
      <c r="AK1722" s="123"/>
      <c r="AL1722" s="123"/>
      <c r="AM1722" s="123"/>
      <c r="AN1722" s="123"/>
      <c r="AO1722" s="125"/>
      <c r="AP1722" s="126"/>
      <c r="AQ1722" s="125"/>
      <c r="AR1722" s="127"/>
      <c r="AS1722" s="83"/>
      <c r="AT1722" s="83"/>
      <c r="AU1722" s="83"/>
      <c r="AV1722" s="130"/>
    </row>
    <row r="1723" spans="28:48" ht="14">
      <c r="AB1723" s="123"/>
      <c r="AC1723" s="124"/>
      <c r="AD1723" s="123"/>
      <c r="AE1723" s="124"/>
      <c r="AF1723" s="124"/>
      <c r="AG1723" s="124"/>
      <c r="AH1723" s="123"/>
      <c r="AI1723" s="123"/>
      <c r="AJ1723" s="123"/>
      <c r="AK1723" s="123"/>
      <c r="AL1723" s="123"/>
      <c r="AM1723" s="123"/>
      <c r="AN1723" s="123"/>
      <c r="AO1723" s="125"/>
      <c r="AP1723" s="126"/>
      <c r="AQ1723" s="125"/>
      <c r="AR1723" s="127"/>
      <c r="AS1723" s="83"/>
      <c r="AT1723" s="83"/>
      <c r="AU1723" s="83"/>
      <c r="AV1723" s="130"/>
    </row>
    <row r="1724" spans="28:48" ht="14">
      <c r="AB1724" s="123"/>
      <c r="AC1724" s="124"/>
      <c r="AD1724" s="123"/>
      <c r="AE1724" s="124"/>
      <c r="AF1724" s="124"/>
      <c r="AG1724" s="124"/>
      <c r="AH1724" s="123"/>
      <c r="AI1724" s="123"/>
      <c r="AJ1724" s="123"/>
      <c r="AK1724" s="123"/>
      <c r="AL1724" s="123"/>
      <c r="AM1724" s="123"/>
      <c r="AN1724" s="123"/>
      <c r="AO1724" s="125"/>
      <c r="AP1724" s="126"/>
      <c r="AQ1724" s="125"/>
      <c r="AR1724" s="127"/>
      <c r="AS1724" s="83"/>
      <c r="AT1724" s="83"/>
      <c r="AU1724" s="83"/>
      <c r="AV1724" s="130"/>
    </row>
    <row r="1725" spans="28:48" ht="14">
      <c r="AB1725" s="123"/>
      <c r="AC1725" s="124"/>
      <c r="AD1725" s="123"/>
      <c r="AE1725" s="124"/>
      <c r="AF1725" s="124"/>
      <c r="AG1725" s="124"/>
      <c r="AH1725" s="123"/>
      <c r="AI1725" s="123"/>
      <c r="AJ1725" s="123"/>
      <c r="AK1725" s="123"/>
      <c r="AL1725" s="123"/>
      <c r="AM1725" s="123"/>
      <c r="AN1725" s="123"/>
      <c r="AO1725" s="125"/>
      <c r="AP1725" s="126"/>
      <c r="AQ1725" s="125"/>
      <c r="AR1725" s="127"/>
      <c r="AS1725" s="83"/>
      <c r="AT1725" s="83"/>
      <c r="AU1725" s="83"/>
      <c r="AV1725" s="130"/>
    </row>
    <row r="1726" spans="28:48" ht="14">
      <c r="AB1726" s="123"/>
      <c r="AC1726" s="124"/>
      <c r="AD1726" s="123"/>
      <c r="AE1726" s="124"/>
      <c r="AF1726" s="124"/>
      <c r="AG1726" s="124"/>
      <c r="AH1726" s="123"/>
      <c r="AI1726" s="123"/>
      <c r="AJ1726" s="123"/>
      <c r="AK1726" s="123"/>
      <c r="AL1726" s="123"/>
      <c r="AM1726" s="123"/>
      <c r="AN1726" s="123"/>
      <c r="AO1726" s="125"/>
      <c r="AP1726" s="126"/>
      <c r="AQ1726" s="125"/>
      <c r="AR1726" s="127"/>
      <c r="AS1726" s="83"/>
      <c r="AT1726" s="83"/>
      <c r="AU1726" s="83"/>
      <c r="AV1726" s="130"/>
    </row>
    <row r="1727" spans="28:48" ht="14">
      <c r="AB1727" s="123"/>
      <c r="AC1727" s="124"/>
      <c r="AD1727" s="123"/>
      <c r="AE1727" s="124"/>
      <c r="AF1727" s="124"/>
      <c r="AG1727" s="124"/>
      <c r="AH1727" s="123"/>
      <c r="AI1727" s="123"/>
      <c r="AJ1727" s="123"/>
      <c r="AK1727" s="123"/>
      <c r="AL1727" s="123"/>
      <c r="AM1727" s="123"/>
      <c r="AN1727" s="123"/>
      <c r="AO1727" s="125"/>
      <c r="AP1727" s="126"/>
      <c r="AQ1727" s="125"/>
      <c r="AR1727" s="127"/>
      <c r="AS1727" s="83"/>
      <c r="AT1727" s="83"/>
      <c r="AU1727" s="83"/>
      <c r="AV1727" s="130"/>
    </row>
    <row r="1728" spans="28:48" ht="14">
      <c r="AB1728" s="123"/>
      <c r="AC1728" s="124"/>
      <c r="AD1728" s="123"/>
      <c r="AE1728" s="124"/>
      <c r="AF1728" s="124"/>
      <c r="AG1728" s="124"/>
      <c r="AH1728" s="123"/>
      <c r="AI1728" s="123"/>
      <c r="AJ1728" s="123"/>
      <c r="AK1728" s="123"/>
      <c r="AL1728" s="123"/>
      <c r="AM1728" s="123"/>
      <c r="AN1728" s="123"/>
      <c r="AO1728" s="125"/>
      <c r="AP1728" s="126"/>
      <c r="AQ1728" s="125"/>
      <c r="AR1728" s="127"/>
      <c r="AS1728" s="83"/>
      <c r="AT1728" s="83"/>
      <c r="AU1728" s="83"/>
      <c r="AV1728" s="130"/>
    </row>
    <row r="1729" spans="28:48" ht="14">
      <c r="AB1729" s="123"/>
      <c r="AC1729" s="124"/>
      <c r="AD1729" s="123"/>
      <c r="AE1729" s="124"/>
      <c r="AF1729" s="124"/>
      <c r="AG1729" s="124"/>
      <c r="AH1729" s="123"/>
      <c r="AI1729" s="123"/>
      <c r="AJ1729" s="123"/>
      <c r="AK1729" s="123"/>
      <c r="AL1729" s="123"/>
      <c r="AM1729" s="123"/>
      <c r="AN1729" s="123"/>
      <c r="AO1729" s="125"/>
      <c r="AP1729" s="126"/>
      <c r="AQ1729" s="125"/>
      <c r="AR1729" s="127"/>
      <c r="AS1729" s="83"/>
      <c r="AT1729" s="83"/>
      <c r="AU1729" s="83"/>
      <c r="AV1729" s="130"/>
    </row>
    <row r="1730" spans="28:48" ht="14">
      <c r="AB1730" s="123"/>
      <c r="AC1730" s="124"/>
      <c r="AD1730" s="123"/>
      <c r="AE1730" s="124"/>
      <c r="AF1730" s="124"/>
      <c r="AG1730" s="124"/>
      <c r="AH1730" s="123"/>
      <c r="AI1730" s="123"/>
      <c r="AJ1730" s="123"/>
      <c r="AK1730" s="123"/>
      <c r="AL1730" s="123"/>
      <c r="AM1730" s="123"/>
      <c r="AN1730" s="123"/>
      <c r="AO1730" s="125"/>
      <c r="AP1730" s="126"/>
      <c r="AQ1730" s="125"/>
      <c r="AR1730" s="127"/>
      <c r="AS1730" s="83"/>
      <c r="AT1730" s="83"/>
      <c r="AU1730" s="83"/>
      <c r="AV1730" s="130"/>
    </row>
    <row r="1731" spans="28:48" ht="14">
      <c r="AB1731" s="123"/>
      <c r="AC1731" s="124"/>
      <c r="AD1731" s="123"/>
      <c r="AE1731" s="124"/>
      <c r="AF1731" s="124"/>
      <c r="AG1731" s="124"/>
      <c r="AH1731" s="123"/>
      <c r="AI1731" s="123"/>
      <c r="AJ1731" s="123"/>
      <c r="AK1731" s="123"/>
      <c r="AL1731" s="123"/>
      <c r="AM1731" s="123"/>
      <c r="AN1731" s="123"/>
      <c r="AO1731" s="125"/>
      <c r="AP1731" s="126"/>
      <c r="AQ1731" s="125"/>
      <c r="AR1731" s="127"/>
      <c r="AS1731" s="83"/>
      <c r="AT1731" s="83"/>
      <c r="AU1731" s="83"/>
      <c r="AV1731" s="130"/>
    </row>
    <row r="1732" spans="28:48" ht="14">
      <c r="AB1732" s="123"/>
      <c r="AC1732" s="124"/>
      <c r="AD1732" s="123"/>
      <c r="AE1732" s="124"/>
      <c r="AF1732" s="124"/>
      <c r="AG1732" s="124"/>
      <c r="AH1732" s="123"/>
      <c r="AI1732" s="123"/>
      <c r="AJ1732" s="123"/>
      <c r="AK1732" s="123"/>
      <c r="AL1732" s="123"/>
      <c r="AM1732" s="123"/>
      <c r="AN1732" s="123"/>
      <c r="AO1732" s="125"/>
      <c r="AP1732" s="126"/>
      <c r="AQ1732" s="125"/>
      <c r="AR1732" s="127"/>
      <c r="AS1732" s="83"/>
      <c r="AT1732" s="83"/>
      <c r="AU1732" s="83"/>
      <c r="AV1732" s="130"/>
    </row>
    <row r="1733" spans="28:48" ht="14">
      <c r="AB1733" s="123"/>
      <c r="AC1733" s="124"/>
      <c r="AD1733" s="123"/>
      <c r="AE1733" s="124"/>
      <c r="AF1733" s="124"/>
      <c r="AG1733" s="124"/>
      <c r="AH1733" s="123"/>
      <c r="AI1733" s="123"/>
      <c r="AJ1733" s="123"/>
      <c r="AK1733" s="123"/>
      <c r="AL1733" s="123"/>
      <c r="AM1733" s="123"/>
      <c r="AN1733" s="123"/>
      <c r="AO1733" s="125"/>
      <c r="AP1733" s="126"/>
      <c r="AQ1733" s="125"/>
      <c r="AR1733" s="127"/>
      <c r="AS1733" s="83"/>
      <c r="AT1733" s="83"/>
      <c r="AU1733" s="83"/>
      <c r="AV1733" s="130"/>
    </row>
    <row r="1734" spans="28:48" ht="14">
      <c r="AB1734" s="123"/>
      <c r="AC1734" s="124"/>
      <c r="AD1734" s="123"/>
      <c r="AE1734" s="124"/>
      <c r="AF1734" s="124"/>
      <c r="AG1734" s="124"/>
      <c r="AH1734" s="123"/>
      <c r="AI1734" s="123"/>
      <c r="AJ1734" s="123"/>
      <c r="AK1734" s="123"/>
      <c r="AL1734" s="123"/>
      <c r="AM1734" s="123"/>
      <c r="AN1734" s="123"/>
      <c r="AO1734" s="125"/>
      <c r="AP1734" s="126"/>
      <c r="AQ1734" s="125"/>
      <c r="AR1734" s="127"/>
      <c r="AS1734" s="83"/>
      <c r="AT1734" s="83"/>
      <c r="AU1734" s="83"/>
      <c r="AV1734" s="130"/>
    </row>
    <row r="1735" spans="28:48" ht="14">
      <c r="AB1735" s="123"/>
      <c r="AC1735" s="124"/>
      <c r="AD1735" s="123"/>
      <c r="AE1735" s="124"/>
      <c r="AF1735" s="124"/>
      <c r="AG1735" s="124"/>
      <c r="AH1735" s="123"/>
      <c r="AI1735" s="123"/>
      <c r="AJ1735" s="123"/>
      <c r="AK1735" s="123"/>
      <c r="AL1735" s="123"/>
      <c r="AM1735" s="123"/>
      <c r="AN1735" s="123"/>
      <c r="AO1735" s="125"/>
      <c r="AP1735" s="126"/>
      <c r="AQ1735" s="125"/>
      <c r="AR1735" s="127"/>
      <c r="AS1735" s="83"/>
      <c r="AT1735" s="83"/>
      <c r="AU1735" s="83"/>
      <c r="AV1735" s="130"/>
    </row>
    <row r="1736" spans="28:48" ht="14">
      <c r="AB1736" s="123"/>
      <c r="AC1736" s="124"/>
      <c r="AD1736" s="123"/>
      <c r="AE1736" s="124"/>
      <c r="AF1736" s="124"/>
      <c r="AG1736" s="124"/>
      <c r="AH1736" s="123"/>
      <c r="AI1736" s="123"/>
      <c r="AJ1736" s="123"/>
      <c r="AK1736" s="123"/>
      <c r="AL1736" s="123"/>
      <c r="AM1736" s="123"/>
      <c r="AN1736" s="123"/>
      <c r="AO1736" s="125"/>
      <c r="AP1736" s="126"/>
      <c r="AQ1736" s="125"/>
      <c r="AR1736" s="127"/>
      <c r="AS1736" s="83"/>
      <c r="AT1736" s="83"/>
      <c r="AU1736" s="83"/>
      <c r="AV1736" s="130"/>
    </row>
    <row r="1737" spans="28:48" ht="14">
      <c r="AB1737" s="123"/>
      <c r="AC1737" s="124"/>
      <c r="AD1737" s="123"/>
      <c r="AE1737" s="124"/>
      <c r="AF1737" s="124"/>
      <c r="AG1737" s="124"/>
      <c r="AH1737" s="123"/>
      <c r="AI1737" s="123"/>
      <c r="AJ1737" s="123"/>
      <c r="AK1737" s="123"/>
      <c r="AL1737" s="123"/>
      <c r="AM1737" s="123"/>
      <c r="AN1737" s="123"/>
      <c r="AO1737" s="125"/>
      <c r="AP1737" s="126"/>
      <c r="AQ1737" s="125"/>
      <c r="AR1737" s="127"/>
      <c r="AS1737" s="83"/>
      <c r="AT1737" s="83"/>
      <c r="AU1737" s="83"/>
      <c r="AV1737" s="130"/>
    </row>
    <row r="1738" spans="28:48" ht="14">
      <c r="AB1738" s="123"/>
      <c r="AC1738" s="124"/>
      <c r="AD1738" s="123"/>
      <c r="AE1738" s="124"/>
      <c r="AF1738" s="124"/>
      <c r="AG1738" s="124"/>
      <c r="AH1738" s="123"/>
      <c r="AI1738" s="123"/>
      <c r="AJ1738" s="123"/>
      <c r="AK1738" s="123"/>
      <c r="AL1738" s="123"/>
      <c r="AM1738" s="123"/>
      <c r="AN1738" s="123"/>
      <c r="AO1738" s="125"/>
      <c r="AP1738" s="126"/>
      <c r="AQ1738" s="125"/>
      <c r="AR1738" s="127"/>
      <c r="AS1738" s="83"/>
      <c r="AT1738" s="83"/>
      <c r="AU1738" s="83"/>
      <c r="AV1738" s="130"/>
    </row>
    <row r="1739" spans="28:48" ht="14">
      <c r="AB1739" s="123"/>
      <c r="AC1739" s="124"/>
      <c r="AD1739" s="123"/>
      <c r="AE1739" s="124"/>
      <c r="AF1739" s="124"/>
      <c r="AG1739" s="124"/>
      <c r="AH1739" s="123"/>
      <c r="AI1739" s="123"/>
      <c r="AJ1739" s="123"/>
      <c r="AK1739" s="123"/>
      <c r="AL1739" s="123"/>
      <c r="AM1739" s="123"/>
      <c r="AN1739" s="123"/>
      <c r="AO1739" s="125"/>
      <c r="AP1739" s="126"/>
      <c r="AQ1739" s="125"/>
      <c r="AR1739" s="127"/>
      <c r="AS1739" s="83"/>
      <c r="AT1739" s="83"/>
      <c r="AU1739" s="83"/>
      <c r="AV1739" s="130"/>
    </row>
    <row r="1740" spans="28:48" ht="14">
      <c r="AB1740" s="123"/>
      <c r="AC1740" s="124"/>
      <c r="AD1740" s="123"/>
      <c r="AE1740" s="124"/>
      <c r="AF1740" s="124"/>
      <c r="AG1740" s="124"/>
      <c r="AH1740" s="123"/>
      <c r="AI1740" s="123"/>
      <c r="AJ1740" s="123"/>
      <c r="AK1740" s="123"/>
      <c r="AL1740" s="123"/>
      <c r="AM1740" s="123"/>
      <c r="AN1740" s="123"/>
      <c r="AO1740" s="125"/>
      <c r="AP1740" s="126"/>
      <c r="AQ1740" s="125"/>
      <c r="AR1740" s="127"/>
      <c r="AS1740" s="83"/>
      <c r="AT1740" s="83"/>
      <c r="AU1740" s="83"/>
      <c r="AV1740" s="130"/>
    </row>
    <row r="1741" spans="28:48" ht="14">
      <c r="AB1741" s="123"/>
      <c r="AC1741" s="124"/>
      <c r="AD1741" s="123"/>
      <c r="AE1741" s="124"/>
      <c r="AF1741" s="124"/>
      <c r="AG1741" s="124"/>
      <c r="AH1741" s="123"/>
      <c r="AI1741" s="123"/>
      <c r="AJ1741" s="123"/>
      <c r="AK1741" s="123"/>
      <c r="AL1741" s="123"/>
      <c r="AM1741" s="123"/>
      <c r="AN1741" s="123"/>
      <c r="AO1741" s="125"/>
      <c r="AP1741" s="126"/>
      <c r="AQ1741" s="125"/>
      <c r="AR1741" s="127"/>
      <c r="AS1741" s="83"/>
      <c r="AT1741" s="83"/>
      <c r="AU1741" s="83"/>
      <c r="AV1741" s="130"/>
    </row>
    <row r="1742" spans="28:48" ht="14">
      <c r="AB1742" s="123"/>
      <c r="AC1742" s="124"/>
      <c r="AD1742" s="123"/>
      <c r="AE1742" s="124"/>
      <c r="AF1742" s="124"/>
      <c r="AG1742" s="124"/>
      <c r="AH1742" s="123"/>
      <c r="AI1742" s="123"/>
      <c r="AJ1742" s="123"/>
      <c r="AK1742" s="123"/>
      <c r="AL1742" s="123"/>
      <c r="AM1742" s="123"/>
      <c r="AN1742" s="123"/>
      <c r="AO1742" s="125"/>
      <c r="AP1742" s="126"/>
      <c r="AQ1742" s="125"/>
      <c r="AR1742" s="127"/>
      <c r="AS1742" s="83"/>
      <c r="AT1742" s="83"/>
      <c r="AU1742" s="83"/>
      <c r="AV1742" s="130"/>
    </row>
    <row r="1743" spans="28:48" ht="14">
      <c r="AB1743" s="123"/>
      <c r="AC1743" s="124"/>
      <c r="AD1743" s="123"/>
      <c r="AE1743" s="124"/>
      <c r="AF1743" s="124"/>
      <c r="AG1743" s="124"/>
      <c r="AH1743" s="123"/>
      <c r="AI1743" s="123"/>
      <c r="AJ1743" s="123"/>
      <c r="AK1743" s="123"/>
      <c r="AL1743" s="123"/>
      <c r="AM1743" s="123"/>
      <c r="AN1743" s="123"/>
      <c r="AO1743" s="125"/>
      <c r="AP1743" s="126"/>
      <c r="AQ1743" s="125"/>
      <c r="AR1743" s="127"/>
      <c r="AS1743" s="83"/>
      <c r="AT1743" s="83"/>
      <c r="AU1743" s="83"/>
      <c r="AV1743" s="130"/>
    </row>
    <row r="1744" spans="28:48" ht="14">
      <c r="AB1744" s="123"/>
      <c r="AC1744" s="124"/>
      <c r="AD1744" s="123"/>
      <c r="AE1744" s="124"/>
      <c r="AF1744" s="124"/>
      <c r="AG1744" s="124"/>
      <c r="AH1744" s="123"/>
      <c r="AI1744" s="123"/>
      <c r="AJ1744" s="123"/>
      <c r="AK1744" s="123"/>
      <c r="AL1744" s="123"/>
      <c r="AM1744" s="123"/>
      <c r="AN1744" s="123"/>
      <c r="AO1744" s="125"/>
      <c r="AP1744" s="126"/>
      <c r="AQ1744" s="125"/>
      <c r="AR1744" s="127"/>
      <c r="AS1744" s="83"/>
      <c r="AT1744" s="83"/>
      <c r="AU1744" s="83"/>
      <c r="AV1744" s="130"/>
    </row>
    <row r="1745" spans="28:48" ht="14">
      <c r="AB1745" s="123"/>
      <c r="AC1745" s="124"/>
      <c r="AD1745" s="123"/>
      <c r="AE1745" s="124"/>
      <c r="AF1745" s="124"/>
      <c r="AG1745" s="124"/>
      <c r="AH1745" s="123"/>
      <c r="AI1745" s="123"/>
      <c r="AJ1745" s="123"/>
      <c r="AK1745" s="123"/>
      <c r="AL1745" s="123"/>
      <c r="AM1745" s="123"/>
      <c r="AN1745" s="123"/>
      <c r="AO1745" s="125"/>
      <c r="AP1745" s="126"/>
      <c r="AQ1745" s="125"/>
      <c r="AR1745" s="127"/>
      <c r="AS1745" s="83"/>
      <c r="AT1745" s="83"/>
      <c r="AU1745" s="83"/>
      <c r="AV1745" s="130"/>
    </row>
    <row r="1746" spans="28:48" ht="14">
      <c r="AB1746" s="123"/>
      <c r="AC1746" s="124"/>
      <c r="AD1746" s="123"/>
      <c r="AE1746" s="124"/>
      <c r="AF1746" s="124"/>
      <c r="AG1746" s="124"/>
      <c r="AH1746" s="123"/>
      <c r="AI1746" s="123"/>
      <c r="AJ1746" s="123"/>
      <c r="AK1746" s="123"/>
      <c r="AL1746" s="123"/>
      <c r="AM1746" s="123"/>
      <c r="AN1746" s="123"/>
      <c r="AO1746" s="125"/>
      <c r="AP1746" s="126"/>
      <c r="AQ1746" s="125"/>
      <c r="AR1746" s="127"/>
      <c r="AS1746" s="83"/>
      <c r="AT1746" s="83"/>
      <c r="AU1746" s="83"/>
      <c r="AV1746" s="130"/>
    </row>
    <row r="1747" spans="28:48" ht="14">
      <c r="AB1747" s="123"/>
      <c r="AC1747" s="124"/>
      <c r="AD1747" s="123"/>
      <c r="AE1747" s="124"/>
      <c r="AF1747" s="124"/>
      <c r="AG1747" s="124"/>
      <c r="AH1747" s="123"/>
      <c r="AI1747" s="123"/>
      <c r="AJ1747" s="123"/>
      <c r="AK1747" s="123"/>
      <c r="AL1747" s="123"/>
      <c r="AM1747" s="123"/>
      <c r="AN1747" s="123"/>
      <c r="AO1747" s="125"/>
      <c r="AP1747" s="126"/>
      <c r="AQ1747" s="125"/>
      <c r="AR1747" s="127"/>
      <c r="AS1747" s="83"/>
      <c r="AT1747" s="83"/>
      <c r="AU1747" s="83"/>
      <c r="AV1747" s="130"/>
    </row>
    <row r="1748" spans="28:48" ht="14">
      <c r="AB1748" s="123"/>
      <c r="AC1748" s="124"/>
      <c r="AD1748" s="123"/>
      <c r="AE1748" s="124"/>
      <c r="AF1748" s="124"/>
      <c r="AG1748" s="124"/>
      <c r="AH1748" s="123"/>
      <c r="AI1748" s="123"/>
      <c r="AJ1748" s="123"/>
      <c r="AK1748" s="123"/>
      <c r="AL1748" s="123"/>
      <c r="AM1748" s="123"/>
      <c r="AN1748" s="123"/>
      <c r="AO1748" s="125"/>
      <c r="AP1748" s="126"/>
      <c r="AQ1748" s="125"/>
      <c r="AR1748" s="127"/>
      <c r="AS1748" s="83"/>
      <c r="AT1748" s="83"/>
      <c r="AU1748" s="83"/>
      <c r="AV1748" s="130"/>
    </row>
    <row r="1749" spans="28:48" ht="14">
      <c r="AB1749" s="123"/>
      <c r="AC1749" s="124"/>
      <c r="AD1749" s="123"/>
      <c r="AE1749" s="124"/>
      <c r="AF1749" s="124"/>
      <c r="AG1749" s="124"/>
      <c r="AH1749" s="123"/>
      <c r="AI1749" s="123"/>
      <c r="AJ1749" s="123"/>
      <c r="AK1749" s="123"/>
      <c r="AL1749" s="123"/>
      <c r="AM1749" s="123"/>
      <c r="AN1749" s="123"/>
      <c r="AO1749" s="125"/>
      <c r="AP1749" s="126"/>
      <c r="AQ1749" s="125"/>
      <c r="AR1749" s="127"/>
      <c r="AS1749" s="83"/>
      <c r="AT1749" s="83"/>
      <c r="AU1749" s="83"/>
      <c r="AV1749" s="130"/>
    </row>
    <row r="1750" spans="28:48" ht="14">
      <c r="AB1750" s="123"/>
      <c r="AC1750" s="124"/>
      <c r="AD1750" s="123"/>
      <c r="AE1750" s="124"/>
      <c r="AF1750" s="124"/>
      <c r="AG1750" s="124"/>
      <c r="AH1750" s="123"/>
      <c r="AI1750" s="123"/>
      <c r="AJ1750" s="123"/>
      <c r="AK1750" s="123"/>
      <c r="AL1750" s="123"/>
      <c r="AM1750" s="123"/>
      <c r="AN1750" s="123"/>
      <c r="AO1750" s="125"/>
      <c r="AP1750" s="126"/>
      <c r="AQ1750" s="125"/>
      <c r="AR1750" s="127"/>
      <c r="AS1750" s="83"/>
      <c r="AT1750" s="83"/>
      <c r="AU1750" s="83"/>
      <c r="AV1750" s="130"/>
    </row>
    <row r="1751" spans="28:48" ht="14">
      <c r="AB1751" s="123"/>
      <c r="AC1751" s="124"/>
      <c r="AD1751" s="123"/>
      <c r="AE1751" s="124"/>
      <c r="AF1751" s="124"/>
      <c r="AG1751" s="124"/>
      <c r="AH1751" s="123"/>
      <c r="AI1751" s="123"/>
      <c r="AJ1751" s="123"/>
      <c r="AK1751" s="123"/>
      <c r="AL1751" s="123"/>
      <c r="AM1751" s="123"/>
      <c r="AN1751" s="123"/>
      <c r="AO1751" s="125"/>
      <c r="AP1751" s="126"/>
      <c r="AQ1751" s="125"/>
      <c r="AR1751" s="127"/>
      <c r="AS1751" s="83"/>
      <c r="AT1751" s="83"/>
      <c r="AU1751" s="83"/>
      <c r="AV1751" s="130"/>
    </row>
    <row r="1752" spans="28:48" ht="14">
      <c r="AB1752" s="123"/>
      <c r="AC1752" s="124"/>
      <c r="AD1752" s="123"/>
      <c r="AE1752" s="124"/>
      <c r="AF1752" s="124"/>
      <c r="AG1752" s="124"/>
      <c r="AH1752" s="123"/>
      <c r="AI1752" s="123"/>
      <c r="AJ1752" s="123"/>
      <c r="AK1752" s="123"/>
      <c r="AL1752" s="123"/>
      <c r="AM1752" s="123"/>
      <c r="AN1752" s="123"/>
      <c r="AO1752" s="125"/>
      <c r="AP1752" s="126"/>
      <c r="AQ1752" s="125"/>
      <c r="AR1752" s="127"/>
      <c r="AS1752" s="83"/>
      <c r="AT1752" s="83"/>
      <c r="AU1752" s="83"/>
      <c r="AV1752" s="130"/>
    </row>
    <row r="1753" spans="28:48" ht="14">
      <c r="AB1753" s="123"/>
      <c r="AC1753" s="124"/>
      <c r="AD1753" s="123"/>
      <c r="AE1753" s="124"/>
      <c r="AF1753" s="124"/>
      <c r="AG1753" s="124"/>
      <c r="AH1753" s="123"/>
      <c r="AI1753" s="123"/>
      <c r="AJ1753" s="123"/>
      <c r="AK1753" s="123"/>
      <c r="AL1753" s="123"/>
      <c r="AM1753" s="123"/>
      <c r="AN1753" s="123"/>
      <c r="AO1753" s="125"/>
      <c r="AP1753" s="126"/>
      <c r="AQ1753" s="125"/>
      <c r="AR1753" s="127"/>
      <c r="AS1753" s="83"/>
      <c r="AT1753" s="83"/>
      <c r="AU1753" s="83"/>
      <c r="AV1753" s="130"/>
    </row>
    <row r="1754" spans="28:48" ht="14">
      <c r="AB1754" s="123"/>
      <c r="AC1754" s="124"/>
      <c r="AD1754" s="123"/>
      <c r="AE1754" s="124"/>
      <c r="AF1754" s="124"/>
      <c r="AG1754" s="124"/>
      <c r="AH1754" s="123"/>
      <c r="AI1754" s="123"/>
      <c r="AJ1754" s="123"/>
      <c r="AK1754" s="123"/>
      <c r="AL1754" s="123"/>
      <c r="AM1754" s="123"/>
      <c r="AN1754" s="123"/>
      <c r="AO1754" s="125"/>
      <c r="AP1754" s="126"/>
      <c r="AQ1754" s="125"/>
      <c r="AR1754" s="127"/>
      <c r="AS1754" s="83"/>
      <c r="AT1754" s="83"/>
      <c r="AU1754" s="83"/>
      <c r="AV1754" s="130"/>
    </row>
    <row r="1755" spans="28:48" ht="14">
      <c r="AB1755" s="123"/>
      <c r="AC1755" s="124"/>
      <c r="AD1755" s="123"/>
      <c r="AE1755" s="124"/>
      <c r="AF1755" s="124"/>
      <c r="AG1755" s="124"/>
      <c r="AH1755" s="123"/>
      <c r="AI1755" s="123"/>
      <c r="AJ1755" s="123"/>
      <c r="AK1755" s="123"/>
      <c r="AL1755" s="123"/>
      <c r="AM1755" s="123"/>
      <c r="AN1755" s="123"/>
      <c r="AO1755" s="125"/>
      <c r="AP1755" s="126"/>
      <c r="AQ1755" s="125"/>
      <c r="AR1755" s="127"/>
      <c r="AS1755" s="83"/>
      <c r="AT1755" s="83"/>
      <c r="AU1755" s="83"/>
      <c r="AV1755" s="130"/>
    </row>
    <row r="1756" spans="28:48" ht="14">
      <c r="AB1756" s="123"/>
      <c r="AC1756" s="124"/>
      <c r="AD1756" s="123"/>
      <c r="AE1756" s="124"/>
      <c r="AF1756" s="124"/>
      <c r="AG1756" s="124"/>
      <c r="AH1756" s="123"/>
      <c r="AI1756" s="123"/>
      <c r="AJ1756" s="123"/>
      <c r="AK1756" s="123"/>
      <c r="AL1756" s="123"/>
      <c r="AM1756" s="123"/>
      <c r="AN1756" s="123"/>
      <c r="AO1756" s="125"/>
      <c r="AP1756" s="126"/>
      <c r="AQ1756" s="125"/>
      <c r="AR1756" s="127"/>
      <c r="AS1756" s="83"/>
      <c r="AT1756" s="83"/>
      <c r="AU1756" s="83"/>
      <c r="AV1756" s="130"/>
    </row>
    <row r="1757" spans="28:48" ht="14">
      <c r="AB1757" s="123"/>
      <c r="AC1757" s="124"/>
      <c r="AD1757" s="123"/>
      <c r="AE1757" s="124"/>
      <c r="AF1757" s="124"/>
      <c r="AG1757" s="124"/>
      <c r="AH1757" s="123"/>
      <c r="AI1757" s="123"/>
      <c r="AJ1757" s="123"/>
      <c r="AK1757" s="123"/>
      <c r="AL1757" s="123"/>
      <c r="AM1757" s="123"/>
      <c r="AN1757" s="123"/>
      <c r="AO1757" s="125"/>
      <c r="AP1757" s="126"/>
      <c r="AQ1757" s="125"/>
      <c r="AR1757" s="127"/>
      <c r="AS1757" s="83"/>
      <c r="AT1757" s="83"/>
      <c r="AU1757" s="83"/>
      <c r="AV1757" s="130"/>
    </row>
    <row r="1758" spans="28:48" ht="14">
      <c r="AB1758" s="123"/>
      <c r="AC1758" s="124"/>
      <c r="AD1758" s="123"/>
      <c r="AE1758" s="124"/>
      <c r="AF1758" s="124"/>
      <c r="AG1758" s="124"/>
      <c r="AH1758" s="123"/>
      <c r="AI1758" s="123"/>
      <c r="AJ1758" s="123"/>
      <c r="AK1758" s="123"/>
      <c r="AL1758" s="123"/>
      <c r="AM1758" s="123"/>
      <c r="AN1758" s="123"/>
      <c r="AO1758" s="125"/>
      <c r="AP1758" s="126"/>
      <c r="AQ1758" s="125"/>
      <c r="AR1758" s="127"/>
      <c r="AS1758" s="83"/>
      <c r="AT1758" s="83"/>
      <c r="AU1758" s="83"/>
      <c r="AV1758" s="130"/>
    </row>
    <row r="1759" spans="28:48" ht="14">
      <c r="AB1759" s="123"/>
      <c r="AC1759" s="124"/>
      <c r="AD1759" s="123"/>
      <c r="AE1759" s="124"/>
      <c r="AF1759" s="124"/>
      <c r="AG1759" s="124"/>
      <c r="AH1759" s="123"/>
      <c r="AI1759" s="123"/>
      <c r="AJ1759" s="123"/>
      <c r="AK1759" s="123"/>
      <c r="AL1759" s="123"/>
      <c r="AM1759" s="123"/>
      <c r="AN1759" s="123"/>
      <c r="AO1759" s="125"/>
      <c r="AP1759" s="126"/>
      <c r="AQ1759" s="125"/>
      <c r="AR1759" s="127"/>
      <c r="AS1759" s="83"/>
      <c r="AT1759" s="83"/>
      <c r="AU1759" s="83"/>
      <c r="AV1759" s="130"/>
    </row>
    <row r="1760" spans="28:48" ht="14">
      <c r="AB1760" s="123"/>
      <c r="AC1760" s="124"/>
      <c r="AD1760" s="123"/>
      <c r="AE1760" s="124"/>
      <c r="AF1760" s="124"/>
      <c r="AG1760" s="124"/>
      <c r="AH1760" s="123"/>
      <c r="AI1760" s="123"/>
      <c r="AJ1760" s="123"/>
      <c r="AK1760" s="123"/>
      <c r="AL1760" s="123"/>
      <c r="AM1760" s="123"/>
      <c r="AN1760" s="123"/>
      <c r="AO1760" s="125"/>
      <c r="AP1760" s="126"/>
      <c r="AQ1760" s="125"/>
      <c r="AR1760" s="127"/>
      <c r="AS1760" s="83"/>
      <c r="AT1760" s="83"/>
      <c r="AU1760" s="83"/>
      <c r="AV1760" s="130"/>
    </row>
    <row r="1761" spans="28:48" ht="14">
      <c r="AB1761" s="123"/>
      <c r="AC1761" s="124"/>
      <c r="AD1761" s="123"/>
      <c r="AE1761" s="124"/>
      <c r="AF1761" s="124"/>
      <c r="AG1761" s="124"/>
      <c r="AH1761" s="123"/>
      <c r="AI1761" s="123"/>
      <c r="AJ1761" s="123"/>
      <c r="AK1761" s="123"/>
      <c r="AL1761" s="123"/>
      <c r="AM1761" s="123"/>
      <c r="AN1761" s="123"/>
      <c r="AO1761" s="125"/>
      <c r="AP1761" s="126"/>
      <c r="AQ1761" s="125"/>
      <c r="AR1761" s="127"/>
      <c r="AS1761" s="83"/>
      <c r="AT1761" s="83"/>
      <c r="AU1761" s="83"/>
      <c r="AV1761" s="130"/>
    </row>
    <row r="1762" spans="28:48" ht="14">
      <c r="AB1762" s="123"/>
      <c r="AC1762" s="124"/>
      <c r="AD1762" s="123"/>
      <c r="AE1762" s="124"/>
      <c r="AF1762" s="124"/>
      <c r="AG1762" s="124"/>
      <c r="AH1762" s="123"/>
      <c r="AI1762" s="123"/>
      <c r="AJ1762" s="123"/>
      <c r="AK1762" s="123"/>
      <c r="AL1762" s="123"/>
      <c r="AM1762" s="123"/>
      <c r="AN1762" s="123"/>
      <c r="AO1762" s="125"/>
      <c r="AP1762" s="126"/>
      <c r="AQ1762" s="125"/>
      <c r="AR1762" s="127"/>
      <c r="AS1762" s="83"/>
      <c r="AT1762" s="83"/>
      <c r="AU1762" s="83"/>
      <c r="AV1762" s="130"/>
    </row>
    <row r="1763" spans="28:48" ht="14">
      <c r="AB1763" s="123"/>
      <c r="AC1763" s="124"/>
      <c r="AD1763" s="123"/>
      <c r="AE1763" s="124"/>
      <c r="AF1763" s="124"/>
      <c r="AG1763" s="124"/>
      <c r="AH1763" s="123"/>
      <c r="AI1763" s="123"/>
      <c r="AJ1763" s="123"/>
      <c r="AK1763" s="123"/>
      <c r="AL1763" s="123"/>
      <c r="AM1763" s="123"/>
      <c r="AN1763" s="123"/>
      <c r="AO1763" s="125"/>
      <c r="AP1763" s="126"/>
      <c r="AQ1763" s="125"/>
      <c r="AR1763" s="127"/>
      <c r="AS1763" s="83"/>
      <c r="AT1763" s="83"/>
      <c r="AU1763" s="83"/>
      <c r="AV1763" s="130"/>
    </row>
    <row r="1764" spans="28:48" ht="14">
      <c r="AB1764" s="123"/>
      <c r="AC1764" s="124"/>
      <c r="AD1764" s="123"/>
      <c r="AE1764" s="124"/>
      <c r="AF1764" s="124"/>
      <c r="AG1764" s="124"/>
      <c r="AH1764" s="123"/>
      <c r="AI1764" s="123"/>
      <c r="AJ1764" s="123"/>
      <c r="AK1764" s="123"/>
      <c r="AL1764" s="123"/>
      <c r="AM1764" s="123"/>
      <c r="AN1764" s="123"/>
      <c r="AO1764" s="125"/>
      <c r="AP1764" s="126"/>
      <c r="AQ1764" s="125"/>
      <c r="AR1764" s="127"/>
      <c r="AS1764" s="83"/>
      <c r="AT1764" s="83"/>
      <c r="AU1764" s="83"/>
      <c r="AV1764" s="130"/>
    </row>
    <row r="1765" spans="28:48" ht="14">
      <c r="AB1765" s="123"/>
      <c r="AC1765" s="124"/>
      <c r="AD1765" s="123"/>
      <c r="AE1765" s="124"/>
      <c r="AF1765" s="124"/>
      <c r="AG1765" s="124"/>
      <c r="AH1765" s="123"/>
      <c r="AI1765" s="123"/>
      <c r="AJ1765" s="123"/>
      <c r="AK1765" s="123"/>
      <c r="AL1765" s="123"/>
      <c r="AM1765" s="123"/>
      <c r="AN1765" s="123"/>
      <c r="AO1765" s="125"/>
      <c r="AP1765" s="126"/>
      <c r="AQ1765" s="125"/>
      <c r="AR1765" s="127"/>
      <c r="AS1765" s="83"/>
      <c r="AT1765" s="83"/>
      <c r="AU1765" s="83"/>
      <c r="AV1765" s="130"/>
    </row>
    <row r="1766" spans="28:48" ht="14">
      <c r="AB1766" s="123"/>
      <c r="AC1766" s="124"/>
      <c r="AD1766" s="123"/>
      <c r="AE1766" s="124"/>
      <c r="AF1766" s="124"/>
      <c r="AG1766" s="124"/>
      <c r="AH1766" s="123"/>
      <c r="AI1766" s="123"/>
      <c r="AJ1766" s="123"/>
      <c r="AK1766" s="123"/>
      <c r="AL1766" s="123"/>
      <c r="AM1766" s="123"/>
      <c r="AN1766" s="123"/>
      <c r="AO1766" s="125"/>
      <c r="AP1766" s="126"/>
      <c r="AQ1766" s="125"/>
      <c r="AR1766" s="127"/>
      <c r="AS1766" s="83"/>
      <c r="AT1766" s="83"/>
      <c r="AU1766" s="83"/>
      <c r="AV1766" s="130"/>
    </row>
    <row r="1767" spans="28:48" ht="14">
      <c r="AB1767" s="123"/>
      <c r="AC1767" s="124"/>
      <c r="AD1767" s="123"/>
      <c r="AE1767" s="124"/>
      <c r="AF1767" s="124"/>
      <c r="AG1767" s="124"/>
      <c r="AH1767" s="123"/>
      <c r="AI1767" s="123"/>
      <c r="AJ1767" s="123"/>
      <c r="AK1767" s="123"/>
      <c r="AL1767" s="123"/>
      <c r="AM1767" s="123"/>
      <c r="AN1767" s="123"/>
      <c r="AO1767" s="125"/>
      <c r="AP1767" s="126"/>
      <c r="AQ1767" s="125"/>
      <c r="AR1767" s="127"/>
      <c r="AS1767" s="83"/>
      <c r="AT1767" s="83"/>
      <c r="AU1767" s="83"/>
      <c r="AV1767" s="130"/>
    </row>
    <row r="1768" spans="28:48" ht="14">
      <c r="AB1768" s="123"/>
      <c r="AC1768" s="124"/>
      <c r="AD1768" s="123"/>
      <c r="AE1768" s="124"/>
      <c r="AF1768" s="124"/>
      <c r="AG1768" s="124"/>
      <c r="AH1768" s="123"/>
      <c r="AI1768" s="123"/>
      <c r="AJ1768" s="123"/>
      <c r="AK1768" s="123"/>
      <c r="AL1768" s="123"/>
      <c r="AM1768" s="123"/>
      <c r="AN1768" s="123"/>
      <c r="AO1768" s="125"/>
      <c r="AP1768" s="126"/>
      <c r="AQ1768" s="125"/>
      <c r="AR1768" s="127"/>
      <c r="AS1768" s="83"/>
      <c r="AT1768" s="83"/>
      <c r="AU1768" s="83"/>
      <c r="AV1768" s="130"/>
    </row>
    <row r="1769" spans="28:48" ht="14">
      <c r="AB1769" s="123"/>
      <c r="AC1769" s="124"/>
      <c r="AD1769" s="123"/>
      <c r="AE1769" s="124"/>
      <c r="AF1769" s="124"/>
      <c r="AG1769" s="124"/>
      <c r="AH1769" s="123"/>
      <c r="AI1769" s="123"/>
      <c r="AJ1769" s="123"/>
      <c r="AK1769" s="123"/>
      <c r="AL1769" s="123"/>
      <c r="AM1769" s="123"/>
      <c r="AN1769" s="123"/>
      <c r="AO1769" s="125"/>
      <c r="AP1769" s="126"/>
      <c r="AQ1769" s="125"/>
      <c r="AR1769" s="127"/>
      <c r="AS1769" s="83"/>
      <c r="AT1769" s="83"/>
      <c r="AU1769" s="83"/>
      <c r="AV1769" s="130"/>
    </row>
    <row r="1770" spans="28:48" ht="14">
      <c r="AB1770" s="123"/>
      <c r="AC1770" s="124"/>
      <c r="AD1770" s="123"/>
      <c r="AE1770" s="124"/>
      <c r="AF1770" s="124"/>
      <c r="AG1770" s="124"/>
      <c r="AH1770" s="123"/>
      <c r="AI1770" s="123"/>
      <c r="AJ1770" s="123"/>
      <c r="AK1770" s="123"/>
      <c r="AL1770" s="123"/>
      <c r="AM1770" s="123"/>
      <c r="AN1770" s="123"/>
      <c r="AO1770" s="125"/>
      <c r="AP1770" s="126"/>
      <c r="AQ1770" s="125"/>
      <c r="AR1770" s="127"/>
      <c r="AS1770" s="83"/>
      <c r="AT1770" s="83"/>
      <c r="AU1770" s="83"/>
      <c r="AV1770" s="130"/>
    </row>
    <row r="1771" spans="28:48" ht="14">
      <c r="AB1771" s="123"/>
      <c r="AC1771" s="124"/>
      <c r="AD1771" s="123"/>
      <c r="AE1771" s="124"/>
      <c r="AF1771" s="124"/>
      <c r="AG1771" s="124"/>
      <c r="AH1771" s="123"/>
      <c r="AI1771" s="123"/>
      <c r="AJ1771" s="123"/>
      <c r="AK1771" s="123"/>
      <c r="AL1771" s="123"/>
      <c r="AM1771" s="123"/>
      <c r="AN1771" s="123"/>
      <c r="AO1771" s="125"/>
      <c r="AP1771" s="126"/>
      <c r="AQ1771" s="125"/>
      <c r="AR1771" s="127"/>
      <c r="AS1771" s="83"/>
      <c r="AT1771" s="83"/>
      <c r="AU1771" s="83"/>
      <c r="AV1771" s="130"/>
    </row>
    <row r="1772" spans="28:48" ht="14">
      <c r="AB1772" s="123"/>
      <c r="AC1772" s="124"/>
      <c r="AD1772" s="123"/>
      <c r="AE1772" s="124"/>
      <c r="AF1772" s="124"/>
      <c r="AG1772" s="124"/>
      <c r="AH1772" s="123"/>
      <c r="AI1772" s="123"/>
      <c r="AJ1772" s="123"/>
      <c r="AK1772" s="123"/>
      <c r="AL1772" s="123"/>
      <c r="AM1772" s="123"/>
      <c r="AN1772" s="123"/>
      <c r="AO1772" s="125"/>
      <c r="AP1772" s="126"/>
      <c r="AQ1772" s="125"/>
      <c r="AR1772" s="127"/>
      <c r="AS1772" s="83"/>
      <c r="AT1772" s="83"/>
      <c r="AU1772" s="83"/>
      <c r="AV1772" s="130"/>
    </row>
    <row r="1773" spans="28:48" ht="14">
      <c r="AB1773" s="123"/>
      <c r="AC1773" s="124"/>
      <c r="AD1773" s="123"/>
      <c r="AE1773" s="124"/>
      <c r="AF1773" s="124"/>
      <c r="AG1773" s="124"/>
      <c r="AH1773" s="123"/>
      <c r="AI1773" s="123"/>
      <c r="AJ1773" s="123"/>
      <c r="AK1773" s="123"/>
      <c r="AL1773" s="123"/>
      <c r="AM1773" s="123"/>
      <c r="AN1773" s="123"/>
      <c r="AO1773" s="125"/>
      <c r="AP1773" s="126"/>
      <c r="AQ1773" s="125"/>
      <c r="AR1773" s="127"/>
      <c r="AS1773" s="83"/>
      <c r="AT1773" s="83"/>
      <c r="AU1773" s="83"/>
      <c r="AV1773" s="130"/>
    </row>
    <row r="1774" spans="28:48" ht="14">
      <c r="AB1774" s="123"/>
      <c r="AC1774" s="124"/>
      <c r="AD1774" s="123"/>
      <c r="AE1774" s="124"/>
      <c r="AF1774" s="124"/>
      <c r="AG1774" s="124"/>
      <c r="AH1774" s="123"/>
      <c r="AI1774" s="123"/>
      <c r="AJ1774" s="123"/>
      <c r="AK1774" s="123"/>
      <c r="AL1774" s="123"/>
      <c r="AM1774" s="123"/>
      <c r="AN1774" s="123"/>
      <c r="AO1774" s="125"/>
      <c r="AP1774" s="126"/>
      <c r="AQ1774" s="125"/>
      <c r="AR1774" s="127"/>
      <c r="AS1774" s="83"/>
      <c r="AT1774" s="83"/>
      <c r="AU1774" s="83"/>
      <c r="AV1774" s="130"/>
    </row>
    <row r="1775" spans="28:48" ht="14">
      <c r="AB1775" s="123"/>
      <c r="AC1775" s="124"/>
      <c r="AD1775" s="123"/>
      <c r="AE1775" s="124"/>
      <c r="AF1775" s="124"/>
      <c r="AG1775" s="124"/>
      <c r="AH1775" s="123"/>
      <c r="AI1775" s="123"/>
      <c r="AJ1775" s="123"/>
      <c r="AK1775" s="123"/>
      <c r="AL1775" s="123"/>
      <c r="AM1775" s="123"/>
      <c r="AN1775" s="123"/>
      <c r="AO1775" s="125"/>
      <c r="AP1775" s="126"/>
      <c r="AQ1775" s="125"/>
      <c r="AR1775" s="127"/>
      <c r="AS1775" s="83"/>
      <c r="AT1775" s="83"/>
      <c r="AU1775" s="83"/>
      <c r="AV1775" s="130"/>
    </row>
    <row r="1776" spans="28:48" ht="14">
      <c r="AB1776" s="123"/>
      <c r="AC1776" s="124"/>
      <c r="AD1776" s="123"/>
      <c r="AE1776" s="124"/>
      <c r="AF1776" s="124"/>
      <c r="AG1776" s="124"/>
      <c r="AH1776" s="123"/>
      <c r="AI1776" s="123"/>
      <c r="AJ1776" s="123"/>
      <c r="AK1776" s="123"/>
      <c r="AL1776" s="123"/>
      <c r="AM1776" s="123"/>
      <c r="AN1776" s="123"/>
      <c r="AO1776" s="125"/>
      <c r="AP1776" s="126"/>
      <c r="AQ1776" s="125"/>
      <c r="AR1776" s="127"/>
      <c r="AS1776" s="83"/>
      <c r="AT1776" s="83"/>
      <c r="AU1776" s="83"/>
      <c r="AV1776" s="130"/>
    </row>
    <row r="1777" spans="28:48" ht="14">
      <c r="AB1777" s="123"/>
      <c r="AC1777" s="124"/>
      <c r="AD1777" s="123"/>
      <c r="AE1777" s="124"/>
      <c r="AF1777" s="124"/>
      <c r="AG1777" s="124"/>
      <c r="AH1777" s="123"/>
      <c r="AI1777" s="123"/>
      <c r="AJ1777" s="123"/>
      <c r="AK1777" s="123"/>
      <c r="AL1777" s="123"/>
      <c r="AM1777" s="123"/>
      <c r="AN1777" s="123"/>
      <c r="AO1777" s="125"/>
      <c r="AP1777" s="126"/>
      <c r="AQ1777" s="125"/>
      <c r="AR1777" s="127"/>
      <c r="AS1777" s="83"/>
      <c r="AT1777" s="83"/>
      <c r="AU1777" s="83"/>
      <c r="AV1777" s="130"/>
    </row>
    <row r="1778" spans="28:48" ht="14">
      <c r="AB1778" s="123"/>
      <c r="AC1778" s="124"/>
      <c r="AD1778" s="123"/>
      <c r="AE1778" s="124"/>
      <c r="AF1778" s="124"/>
      <c r="AG1778" s="124"/>
      <c r="AH1778" s="123"/>
      <c r="AI1778" s="123"/>
      <c r="AJ1778" s="123"/>
      <c r="AK1778" s="123"/>
      <c r="AL1778" s="123"/>
      <c r="AM1778" s="123"/>
      <c r="AN1778" s="123"/>
      <c r="AO1778" s="125"/>
      <c r="AP1778" s="126"/>
      <c r="AQ1778" s="125"/>
      <c r="AR1778" s="127"/>
      <c r="AS1778" s="83"/>
      <c r="AT1778" s="83"/>
      <c r="AU1778" s="83"/>
      <c r="AV1778" s="130"/>
    </row>
    <row r="1779" spans="28:48" ht="14">
      <c r="AB1779" s="123"/>
      <c r="AC1779" s="124"/>
      <c r="AD1779" s="123"/>
      <c r="AE1779" s="124"/>
      <c r="AF1779" s="124"/>
      <c r="AG1779" s="124"/>
      <c r="AH1779" s="123"/>
      <c r="AI1779" s="123"/>
      <c r="AJ1779" s="123"/>
      <c r="AK1779" s="123"/>
      <c r="AL1779" s="123"/>
      <c r="AM1779" s="123"/>
      <c r="AN1779" s="123"/>
      <c r="AO1779" s="125"/>
      <c r="AP1779" s="126"/>
      <c r="AQ1779" s="125"/>
      <c r="AR1779" s="127"/>
      <c r="AS1779" s="83"/>
      <c r="AT1779" s="83"/>
      <c r="AU1779" s="83"/>
      <c r="AV1779" s="130"/>
    </row>
    <row r="1780" spans="28:48" ht="14">
      <c r="AB1780" s="123"/>
      <c r="AC1780" s="124"/>
      <c r="AD1780" s="123"/>
      <c r="AE1780" s="124"/>
      <c r="AF1780" s="124"/>
      <c r="AG1780" s="124"/>
      <c r="AH1780" s="123"/>
      <c r="AI1780" s="123"/>
      <c r="AJ1780" s="123"/>
      <c r="AK1780" s="123"/>
      <c r="AL1780" s="123"/>
      <c r="AM1780" s="123"/>
      <c r="AN1780" s="123"/>
      <c r="AO1780" s="125"/>
      <c r="AP1780" s="126"/>
      <c r="AQ1780" s="125"/>
      <c r="AR1780" s="127"/>
      <c r="AS1780" s="83"/>
      <c r="AT1780" s="83"/>
      <c r="AU1780" s="83"/>
      <c r="AV1780" s="130"/>
    </row>
    <row r="1781" spans="28:48" ht="14">
      <c r="AB1781" s="123"/>
      <c r="AC1781" s="124"/>
      <c r="AD1781" s="123"/>
      <c r="AE1781" s="124"/>
      <c r="AF1781" s="124"/>
      <c r="AG1781" s="124"/>
      <c r="AH1781" s="123"/>
      <c r="AI1781" s="123"/>
      <c r="AJ1781" s="123"/>
      <c r="AK1781" s="123"/>
      <c r="AL1781" s="123"/>
      <c r="AM1781" s="123"/>
      <c r="AN1781" s="123"/>
      <c r="AO1781" s="125"/>
      <c r="AP1781" s="126"/>
      <c r="AQ1781" s="125"/>
      <c r="AR1781" s="127"/>
      <c r="AS1781" s="83"/>
      <c r="AT1781" s="83"/>
      <c r="AU1781" s="83"/>
      <c r="AV1781" s="130"/>
    </row>
    <row r="1782" spans="28:48" ht="14">
      <c r="AB1782" s="123"/>
      <c r="AC1782" s="124"/>
      <c r="AD1782" s="123"/>
      <c r="AE1782" s="124"/>
      <c r="AF1782" s="124"/>
      <c r="AG1782" s="124"/>
      <c r="AH1782" s="123"/>
      <c r="AI1782" s="123"/>
      <c r="AJ1782" s="123"/>
      <c r="AK1782" s="123"/>
      <c r="AL1782" s="123"/>
      <c r="AM1782" s="123"/>
      <c r="AN1782" s="123"/>
      <c r="AO1782" s="125"/>
      <c r="AP1782" s="126"/>
      <c r="AQ1782" s="125"/>
      <c r="AR1782" s="127"/>
      <c r="AS1782" s="83"/>
      <c r="AT1782" s="83"/>
      <c r="AU1782" s="83"/>
      <c r="AV1782" s="130"/>
    </row>
    <row r="1783" spans="28:48" ht="14">
      <c r="AB1783" s="123"/>
      <c r="AC1783" s="124"/>
      <c r="AD1783" s="123"/>
      <c r="AE1783" s="124"/>
      <c r="AF1783" s="124"/>
      <c r="AG1783" s="124"/>
      <c r="AH1783" s="123"/>
      <c r="AI1783" s="123"/>
      <c r="AJ1783" s="123"/>
      <c r="AK1783" s="123"/>
      <c r="AL1783" s="123"/>
      <c r="AM1783" s="123"/>
      <c r="AN1783" s="123"/>
      <c r="AO1783" s="125"/>
      <c r="AP1783" s="126"/>
      <c r="AQ1783" s="125"/>
      <c r="AR1783" s="127"/>
      <c r="AS1783" s="83"/>
      <c r="AT1783" s="83"/>
      <c r="AU1783" s="83"/>
      <c r="AV1783" s="130"/>
    </row>
    <row r="1784" spans="28:48" ht="14">
      <c r="AB1784" s="123"/>
      <c r="AC1784" s="124"/>
      <c r="AD1784" s="123"/>
      <c r="AE1784" s="124"/>
      <c r="AF1784" s="124"/>
      <c r="AG1784" s="124"/>
      <c r="AH1784" s="123"/>
      <c r="AI1784" s="123"/>
      <c r="AJ1784" s="123"/>
      <c r="AK1784" s="123"/>
      <c r="AL1784" s="123"/>
      <c r="AM1784" s="123"/>
      <c r="AN1784" s="123"/>
      <c r="AO1784" s="125"/>
      <c r="AP1784" s="126"/>
      <c r="AQ1784" s="125"/>
      <c r="AR1784" s="127"/>
      <c r="AS1784" s="83"/>
      <c r="AT1784" s="83"/>
      <c r="AU1784" s="83"/>
      <c r="AV1784" s="130"/>
    </row>
    <row r="1785" spans="28:48" ht="14">
      <c r="AB1785" s="123"/>
      <c r="AC1785" s="124"/>
      <c r="AD1785" s="123"/>
      <c r="AE1785" s="124"/>
      <c r="AF1785" s="124"/>
      <c r="AG1785" s="124"/>
      <c r="AH1785" s="123"/>
      <c r="AI1785" s="123"/>
      <c r="AJ1785" s="123"/>
      <c r="AK1785" s="123"/>
      <c r="AL1785" s="123"/>
      <c r="AM1785" s="123"/>
      <c r="AN1785" s="123"/>
      <c r="AO1785" s="125"/>
      <c r="AP1785" s="126"/>
      <c r="AQ1785" s="125"/>
      <c r="AR1785" s="127"/>
      <c r="AS1785" s="83"/>
      <c r="AT1785" s="83"/>
      <c r="AU1785" s="83"/>
      <c r="AV1785" s="130"/>
    </row>
    <row r="1786" spans="28:48" ht="14">
      <c r="AB1786" s="123"/>
      <c r="AC1786" s="124"/>
      <c r="AD1786" s="123"/>
      <c r="AE1786" s="124"/>
      <c r="AF1786" s="124"/>
      <c r="AG1786" s="124"/>
      <c r="AH1786" s="123"/>
      <c r="AI1786" s="123"/>
      <c r="AJ1786" s="123"/>
      <c r="AK1786" s="123"/>
      <c r="AL1786" s="123"/>
      <c r="AM1786" s="123"/>
      <c r="AN1786" s="123"/>
      <c r="AO1786" s="125"/>
      <c r="AP1786" s="126"/>
      <c r="AQ1786" s="125"/>
      <c r="AR1786" s="127"/>
      <c r="AS1786" s="83"/>
      <c r="AT1786" s="83"/>
      <c r="AU1786" s="83"/>
      <c r="AV1786" s="130"/>
    </row>
    <row r="1787" spans="28:48" ht="14">
      <c r="AB1787" s="123"/>
      <c r="AC1787" s="124"/>
      <c r="AD1787" s="123"/>
      <c r="AE1787" s="124"/>
      <c r="AF1787" s="124"/>
      <c r="AG1787" s="124"/>
      <c r="AH1787" s="123"/>
      <c r="AI1787" s="123"/>
      <c r="AJ1787" s="123"/>
      <c r="AK1787" s="123"/>
      <c r="AL1787" s="123"/>
      <c r="AM1787" s="123"/>
      <c r="AN1787" s="123"/>
      <c r="AO1787" s="125"/>
      <c r="AP1787" s="126"/>
      <c r="AQ1787" s="125"/>
      <c r="AR1787" s="127"/>
      <c r="AS1787" s="83"/>
      <c r="AT1787" s="83"/>
      <c r="AU1787" s="83"/>
      <c r="AV1787" s="130"/>
    </row>
    <row r="1788" spans="28:48" ht="14">
      <c r="AB1788" s="123"/>
      <c r="AC1788" s="124"/>
      <c r="AD1788" s="123"/>
      <c r="AE1788" s="124"/>
      <c r="AF1788" s="124"/>
      <c r="AG1788" s="124"/>
      <c r="AH1788" s="123"/>
      <c r="AI1788" s="123"/>
      <c r="AJ1788" s="123"/>
      <c r="AK1788" s="123"/>
      <c r="AL1788" s="123"/>
      <c r="AM1788" s="123"/>
      <c r="AN1788" s="123"/>
      <c r="AO1788" s="125"/>
      <c r="AP1788" s="126"/>
      <c r="AQ1788" s="125"/>
      <c r="AR1788" s="127"/>
      <c r="AS1788" s="83"/>
      <c r="AT1788" s="83"/>
      <c r="AU1788" s="83"/>
      <c r="AV1788" s="130"/>
    </row>
    <row r="1789" spans="28:48" ht="14">
      <c r="AB1789" s="123"/>
      <c r="AC1789" s="124"/>
      <c r="AD1789" s="123"/>
      <c r="AE1789" s="124"/>
      <c r="AF1789" s="124"/>
      <c r="AG1789" s="124"/>
      <c r="AH1789" s="123"/>
      <c r="AI1789" s="123"/>
      <c r="AJ1789" s="123"/>
      <c r="AK1789" s="123"/>
      <c r="AL1789" s="123"/>
      <c r="AM1789" s="123"/>
      <c r="AN1789" s="123"/>
      <c r="AO1789" s="125"/>
      <c r="AP1789" s="126"/>
      <c r="AQ1789" s="125"/>
      <c r="AR1789" s="127"/>
      <c r="AS1789" s="83"/>
      <c r="AT1789" s="83"/>
      <c r="AU1789" s="83"/>
      <c r="AV1789" s="130"/>
    </row>
    <row r="1790" spans="28:48" ht="14">
      <c r="AB1790" s="123"/>
      <c r="AC1790" s="124"/>
      <c r="AD1790" s="123"/>
      <c r="AE1790" s="124"/>
      <c r="AF1790" s="124"/>
      <c r="AG1790" s="124"/>
      <c r="AH1790" s="123"/>
      <c r="AI1790" s="123"/>
      <c r="AJ1790" s="123"/>
      <c r="AK1790" s="123"/>
      <c r="AL1790" s="123"/>
      <c r="AM1790" s="123"/>
      <c r="AN1790" s="123"/>
      <c r="AO1790" s="125"/>
      <c r="AP1790" s="126"/>
      <c r="AQ1790" s="125"/>
      <c r="AR1790" s="127"/>
      <c r="AS1790" s="83"/>
      <c r="AT1790" s="83"/>
      <c r="AU1790" s="83"/>
      <c r="AV1790" s="130"/>
    </row>
    <row r="1791" spans="28:48" ht="14">
      <c r="AB1791" s="123"/>
      <c r="AC1791" s="124"/>
      <c r="AD1791" s="123"/>
      <c r="AE1791" s="124"/>
      <c r="AF1791" s="124"/>
      <c r="AG1791" s="124"/>
      <c r="AH1791" s="123"/>
      <c r="AI1791" s="123"/>
      <c r="AJ1791" s="123"/>
      <c r="AK1791" s="123"/>
      <c r="AL1791" s="123"/>
      <c r="AM1791" s="123"/>
      <c r="AN1791" s="123"/>
      <c r="AO1791" s="125"/>
      <c r="AP1791" s="126"/>
      <c r="AQ1791" s="125"/>
      <c r="AR1791" s="127"/>
      <c r="AS1791" s="83"/>
      <c r="AT1791" s="83"/>
      <c r="AU1791" s="83"/>
      <c r="AV1791" s="130"/>
    </row>
    <row r="1792" spans="28:48" ht="14">
      <c r="AB1792" s="123"/>
      <c r="AC1792" s="124"/>
      <c r="AD1792" s="123"/>
      <c r="AE1792" s="124"/>
      <c r="AF1792" s="124"/>
      <c r="AG1792" s="124"/>
      <c r="AH1792" s="123"/>
      <c r="AI1792" s="123"/>
      <c r="AJ1792" s="123"/>
      <c r="AK1792" s="123"/>
      <c r="AL1792" s="123"/>
      <c r="AM1792" s="123"/>
      <c r="AN1792" s="123"/>
      <c r="AO1792" s="125"/>
      <c r="AP1792" s="126"/>
      <c r="AQ1792" s="125"/>
      <c r="AR1792" s="127"/>
      <c r="AS1792" s="83"/>
      <c r="AT1792" s="83"/>
      <c r="AU1792" s="83"/>
      <c r="AV1792" s="130"/>
    </row>
    <row r="1793" spans="28:48" ht="14">
      <c r="AB1793" s="123"/>
      <c r="AC1793" s="124"/>
      <c r="AD1793" s="123"/>
      <c r="AE1793" s="124"/>
      <c r="AF1793" s="124"/>
      <c r="AG1793" s="124"/>
      <c r="AH1793" s="123"/>
      <c r="AI1793" s="123"/>
      <c r="AJ1793" s="123"/>
      <c r="AK1793" s="123"/>
      <c r="AL1793" s="123"/>
      <c r="AM1793" s="123"/>
      <c r="AN1793" s="123"/>
      <c r="AO1793" s="125"/>
      <c r="AP1793" s="126"/>
      <c r="AQ1793" s="125"/>
      <c r="AR1793" s="127"/>
      <c r="AS1793" s="83"/>
      <c r="AT1793" s="83"/>
      <c r="AU1793" s="83"/>
      <c r="AV1793" s="130"/>
    </row>
    <row r="1794" spans="28:48" ht="14">
      <c r="AB1794" s="123"/>
      <c r="AC1794" s="124"/>
      <c r="AD1794" s="123"/>
      <c r="AE1794" s="124"/>
      <c r="AF1794" s="124"/>
      <c r="AG1794" s="124"/>
      <c r="AH1794" s="123"/>
      <c r="AI1794" s="123"/>
      <c r="AJ1794" s="123"/>
      <c r="AK1794" s="123"/>
      <c r="AL1794" s="123"/>
      <c r="AM1794" s="123"/>
      <c r="AN1794" s="123"/>
      <c r="AO1794" s="125"/>
      <c r="AP1794" s="126"/>
      <c r="AQ1794" s="125"/>
      <c r="AR1794" s="127"/>
      <c r="AS1794" s="83"/>
      <c r="AT1794" s="83"/>
      <c r="AU1794" s="83"/>
      <c r="AV1794" s="130"/>
    </row>
    <row r="1795" spans="28:48" ht="14">
      <c r="AB1795" s="123"/>
      <c r="AC1795" s="124"/>
      <c r="AD1795" s="123"/>
      <c r="AE1795" s="124"/>
      <c r="AF1795" s="124"/>
      <c r="AG1795" s="124"/>
      <c r="AH1795" s="123"/>
      <c r="AI1795" s="123"/>
      <c r="AJ1795" s="123"/>
      <c r="AK1795" s="123"/>
      <c r="AL1795" s="123"/>
      <c r="AM1795" s="123"/>
      <c r="AN1795" s="123"/>
      <c r="AO1795" s="125"/>
      <c r="AP1795" s="126"/>
      <c r="AQ1795" s="125"/>
      <c r="AR1795" s="127"/>
      <c r="AS1795" s="83"/>
      <c r="AT1795" s="83"/>
      <c r="AU1795" s="83"/>
      <c r="AV1795" s="130"/>
    </row>
    <row r="1796" spans="28:48" ht="14">
      <c r="AB1796" s="123"/>
      <c r="AC1796" s="124"/>
      <c r="AD1796" s="123"/>
      <c r="AE1796" s="124"/>
      <c r="AF1796" s="124"/>
      <c r="AG1796" s="124"/>
      <c r="AH1796" s="123"/>
      <c r="AI1796" s="123"/>
      <c r="AJ1796" s="123"/>
      <c r="AK1796" s="123"/>
      <c r="AL1796" s="123"/>
      <c r="AM1796" s="123"/>
      <c r="AN1796" s="123"/>
      <c r="AO1796" s="125"/>
      <c r="AP1796" s="126"/>
      <c r="AQ1796" s="125"/>
      <c r="AR1796" s="127"/>
      <c r="AS1796" s="83"/>
      <c r="AT1796" s="83"/>
      <c r="AU1796" s="83"/>
      <c r="AV1796" s="130"/>
    </row>
    <row r="1797" spans="28:48" ht="14">
      <c r="AB1797" s="123"/>
      <c r="AC1797" s="124"/>
      <c r="AD1797" s="123"/>
      <c r="AE1797" s="124"/>
      <c r="AF1797" s="124"/>
      <c r="AG1797" s="124"/>
      <c r="AH1797" s="123"/>
      <c r="AI1797" s="123"/>
      <c r="AJ1797" s="123"/>
      <c r="AK1797" s="123"/>
      <c r="AL1797" s="123"/>
      <c r="AM1797" s="123"/>
      <c r="AN1797" s="123"/>
      <c r="AO1797" s="125"/>
      <c r="AP1797" s="126"/>
      <c r="AQ1797" s="125"/>
      <c r="AR1797" s="127"/>
      <c r="AS1797" s="83"/>
      <c r="AT1797" s="83"/>
      <c r="AU1797" s="83"/>
      <c r="AV1797" s="130"/>
    </row>
    <row r="1798" spans="28:48" ht="14">
      <c r="AB1798" s="123"/>
      <c r="AC1798" s="124"/>
      <c r="AD1798" s="123"/>
      <c r="AE1798" s="124"/>
      <c r="AF1798" s="124"/>
      <c r="AG1798" s="124"/>
      <c r="AH1798" s="123"/>
      <c r="AI1798" s="123"/>
      <c r="AJ1798" s="123"/>
      <c r="AK1798" s="123"/>
      <c r="AL1798" s="123"/>
      <c r="AM1798" s="123"/>
      <c r="AN1798" s="123"/>
      <c r="AO1798" s="125"/>
      <c r="AP1798" s="126"/>
      <c r="AQ1798" s="125"/>
      <c r="AR1798" s="127"/>
      <c r="AS1798" s="83"/>
      <c r="AT1798" s="83"/>
      <c r="AU1798" s="83"/>
      <c r="AV1798" s="130"/>
    </row>
    <row r="1799" spans="28:48" ht="14">
      <c r="AB1799" s="123"/>
      <c r="AC1799" s="124"/>
      <c r="AD1799" s="123"/>
      <c r="AE1799" s="124"/>
      <c r="AF1799" s="124"/>
      <c r="AG1799" s="124"/>
      <c r="AH1799" s="123"/>
      <c r="AI1799" s="123"/>
      <c r="AJ1799" s="123"/>
      <c r="AK1799" s="123"/>
      <c r="AL1799" s="123"/>
      <c r="AM1799" s="123"/>
      <c r="AN1799" s="123"/>
      <c r="AO1799" s="125"/>
      <c r="AP1799" s="126"/>
      <c r="AQ1799" s="125"/>
      <c r="AR1799" s="127"/>
      <c r="AS1799" s="83"/>
      <c r="AT1799" s="83"/>
      <c r="AU1799" s="83"/>
      <c r="AV1799" s="130"/>
    </row>
    <row r="1800" spans="28:48" ht="14">
      <c r="AB1800" s="123"/>
      <c r="AC1800" s="124"/>
      <c r="AD1800" s="123"/>
      <c r="AE1800" s="124"/>
      <c r="AF1800" s="124"/>
      <c r="AG1800" s="124"/>
      <c r="AH1800" s="123"/>
      <c r="AI1800" s="123"/>
      <c r="AJ1800" s="123"/>
      <c r="AK1800" s="123"/>
      <c r="AL1800" s="123"/>
      <c r="AM1800" s="123"/>
      <c r="AN1800" s="123"/>
      <c r="AO1800" s="125"/>
      <c r="AP1800" s="126"/>
      <c r="AQ1800" s="125"/>
      <c r="AR1800" s="127"/>
      <c r="AS1800" s="83"/>
      <c r="AT1800" s="83"/>
      <c r="AU1800" s="83"/>
      <c r="AV1800" s="130"/>
    </row>
    <row r="1801" spans="28:48" ht="14">
      <c r="AB1801" s="123"/>
      <c r="AC1801" s="124"/>
      <c r="AD1801" s="123"/>
      <c r="AE1801" s="124"/>
      <c r="AF1801" s="124"/>
      <c r="AG1801" s="124"/>
      <c r="AH1801" s="123"/>
      <c r="AI1801" s="123"/>
      <c r="AJ1801" s="123"/>
      <c r="AK1801" s="123"/>
      <c r="AL1801" s="123"/>
      <c r="AM1801" s="123"/>
      <c r="AN1801" s="123"/>
      <c r="AO1801" s="125"/>
      <c r="AP1801" s="126"/>
      <c r="AQ1801" s="125"/>
      <c r="AR1801" s="127"/>
      <c r="AS1801" s="83"/>
      <c r="AT1801" s="83"/>
      <c r="AU1801" s="83"/>
      <c r="AV1801" s="130"/>
    </row>
    <row r="1802" spans="28:48" ht="14">
      <c r="AB1802" s="123"/>
      <c r="AC1802" s="124"/>
      <c r="AD1802" s="123"/>
      <c r="AE1802" s="124"/>
      <c r="AF1802" s="124"/>
      <c r="AG1802" s="124"/>
      <c r="AH1802" s="123"/>
      <c r="AI1802" s="123"/>
      <c r="AJ1802" s="123"/>
      <c r="AK1802" s="123"/>
      <c r="AL1802" s="123"/>
      <c r="AM1802" s="123"/>
      <c r="AN1802" s="123"/>
      <c r="AO1802" s="125"/>
      <c r="AP1802" s="126"/>
      <c r="AQ1802" s="125"/>
      <c r="AR1802" s="127"/>
      <c r="AS1802" s="83"/>
      <c r="AT1802" s="83"/>
      <c r="AU1802" s="83"/>
      <c r="AV1802" s="130"/>
    </row>
    <row r="1803" spans="28:48" ht="14">
      <c r="AB1803" s="123"/>
      <c r="AC1803" s="124"/>
      <c r="AD1803" s="123"/>
      <c r="AE1803" s="124"/>
      <c r="AF1803" s="124"/>
      <c r="AG1803" s="124"/>
      <c r="AH1803" s="123"/>
      <c r="AI1803" s="123"/>
      <c r="AJ1803" s="123"/>
      <c r="AK1803" s="123"/>
      <c r="AL1803" s="123"/>
      <c r="AM1803" s="123"/>
      <c r="AN1803" s="123"/>
      <c r="AO1803" s="125"/>
      <c r="AP1803" s="126"/>
      <c r="AQ1803" s="125"/>
      <c r="AR1803" s="127"/>
      <c r="AS1803" s="83"/>
      <c r="AT1803" s="83"/>
      <c r="AU1803" s="83"/>
      <c r="AV1803" s="130"/>
    </row>
    <row r="1804" spans="28:48" ht="14">
      <c r="AB1804" s="123"/>
      <c r="AC1804" s="124"/>
      <c r="AD1804" s="123"/>
      <c r="AE1804" s="124"/>
      <c r="AF1804" s="124"/>
      <c r="AG1804" s="124"/>
      <c r="AH1804" s="123"/>
      <c r="AI1804" s="123"/>
      <c r="AJ1804" s="123"/>
      <c r="AK1804" s="123"/>
      <c r="AL1804" s="123"/>
      <c r="AM1804" s="123"/>
      <c r="AN1804" s="123"/>
      <c r="AO1804" s="125"/>
      <c r="AP1804" s="126"/>
      <c r="AQ1804" s="125"/>
      <c r="AR1804" s="127"/>
      <c r="AS1804" s="83"/>
      <c r="AT1804" s="83"/>
      <c r="AU1804" s="83"/>
      <c r="AV1804" s="130"/>
    </row>
    <row r="1805" spans="28:48" ht="14">
      <c r="AB1805" s="123"/>
      <c r="AC1805" s="124"/>
      <c r="AD1805" s="123"/>
      <c r="AE1805" s="124"/>
      <c r="AF1805" s="124"/>
      <c r="AG1805" s="124"/>
      <c r="AH1805" s="123"/>
      <c r="AI1805" s="123"/>
      <c r="AJ1805" s="123"/>
      <c r="AK1805" s="123"/>
      <c r="AL1805" s="123"/>
      <c r="AM1805" s="123"/>
      <c r="AN1805" s="123"/>
      <c r="AO1805" s="125"/>
      <c r="AP1805" s="126"/>
      <c r="AQ1805" s="125"/>
      <c r="AR1805" s="127"/>
      <c r="AS1805" s="83"/>
      <c r="AT1805" s="83"/>
      <c r="AU1805" s="83"/>
      <c r="AV1805" s="130"/>
    </row>
    <row r="1806" spans="28:48" ht="14">
      <c r="AB1806" s="123"/>
      <c r="AC1806" s="124"/>
      <c r="AD1806" s="123"/>
      <c r="AE1806" s="124"/>
      <c r="AF1806" s="124"/>
      <c r="AG1806" s="124"/>
      <c r="AH1806" s="123"/>
      <c r="AI1806" s="123"/>
      <c r="AJ1806" s="123"/>
      <c r="AK1806" s="123"/>
      <c r="AL1806" s="123"/>
      <c r="AM1806" s="123"/>
      <c r="AN1806" s="123"/>
      <c r="AO1806" s="125"/>
      <c r="AP1806" s="126"/>
      <c r="AQ1806" s="125"/>
      <c r="AR1806" s="127"/>
      <c r="AS1806" s="83"/>
      <c r="AT1806" s="83"/>
      <c r="AU1806" s="83"/>
      <c r="AV1806" s="130"/>
    </row>
    <row r="1807" spans="28:48" ht="14">
      <c r="AB1807" s="123"/>
      <c r="AC1807" s="124"/>
      <c r="AD1807" s="123"/>
      <c r="AE1807" s="124"/>
      <c r="AF1807" s="124"/>
      <c r="AG1807" s="124"/>
      <c r="AH1807" s="123"/>
      <c r="AI1807" s="123"/>
      <c r="AJ1807" s="123"/>
      <c r="AK1807" s="123"/>
      <c r="AL1807" s="123"/>
      <c r="AM1807" s="123"/>
      <c r="AN1807" s="123"/>
      <c r="AO1807" s="125"/>
      <c r="AP1807" s="126"/>
      <c r="AQ1807" s="125"/>
      <c r="AR1807" s="127"/>
      <c r="AS1807" s="83"/>
      <c r="AT1807" s="83"/>
      <c r="AU1807" s="83"/>
      <c r="AV1807" s="130"/>
    </row>
    <row r="1808" spans="28:48" ht="14">
      <c r="AB1808" s="123"/>
      <c r="AC1808" s="124"/>
      <c r="AD1808" s="123"/>
      <c r="AE1808" s="124"/>
      <c r="AF1808" s="124"/>
      <c r="AG1808" s="124"/>
      <c r="AH1808" s="123"/>
      <c r="AI1808" s="123"/>
      <c r="AJ1808" s="123"/>
      <c r="AK1808" s="123"/>
      <c r="AL1808" s="123"/>
      <c r="AM1808" s="123"/>
      <c r="AN1808" s="123"/>
      <c r="AO1808" s="125"/>
      <c r="AP1808" s="126"/>
      <c r="AQ1808" s="125"/>
      <c r="AR1808" s="127"/>
      <c r="AS1808" s="83"/>
      <c r="AT1808" s="83"/>
      <c r="AU1808" s="83"/>
      <c r="AV1808" s="130"/>
    </row>
    <row r="1809" spans="28:48" ht="14">
      <c r="AB1809" s="123"/>
      <c r="AC1809" s="124"/>
      <c r="AD1809" s="123"/>
      <c r="AE1809" s="124"/>
      <c r="AF1809" s="124"/>
      <c r="AG1809" s="124"/>
      <c r="AH1809" s="123"/>
      <c r="AI1809" s="123"/>
      <c r="AJ1809" s="123"/>
      <c r="AK1809" s="123"/>
      <c r="AL1809" s="123"/>
      <c r="AM1809" s="123"/>
      <c r="AN1809" s="123"/>
      <c r="AO1809" s="125"/>
      <c r="AP1809" s="126"/>
      <c r="AQ1809" s="125"/>
      <c r="AR1809" s="127"/>
      <c r="AS1809" s="83"/>
      <c r="AT1809" s="83"/>
      <c r="AU1809" s="83"/>
      <c r="AV1809" s="130"/>
    </row>
    <row r="1810" spans="28:48" ht="14">
      <c r="AB1810" s="123"/>
      <c r="AC1810" s="124"/>
      <c r="AD1810" s="123"/>
      <c r="AE1810" s="124"/>
      <c r="AF1810" s="124"/>
      <c r="AG1810" s="124"/>
      <c r="AH1810" s="123"/>
      <c r="AI1810" s="123"/>
      <c r="AJ1810" s="123"/>
      <c r="AK1810" s="123"/>
      <c r="AL1810" s="123"/>
      <c r="AM1810" s="123"/>
      <c r="AN1810" s="123"/>
      <c r="AO1810" s="125"/>
      <c r="AP1810" s="126"/>
      <c r="AQ1810" s="125"/>
      <c r="AR1810" s="127"/>
      <c r="AS1810" s="83"/>
      <c r="AT1810" s="83"/>
      <c r="AU1810" s="83"/>
      <c r="AV1810" s="130"/>
    </row>
    <row r="1811" spans="28:48" ht="14">
      <c r="AB1811" s="123"/>
      <c r="AC1811" s="124"/>
      <c r="AD1811" s="123"/>
      <c r="AE1811" s="124"/>
      <c r="AF1811" s="124"/>
      <c r="AG1811" s="124"/>
      <c r="AH1811" s="123"/>
      <c r="AI1811" s="123"/>
      <c r="AJ1811" s="123"/>
      <c r="AK1811" s="123"/>
      <c r="AL1811" s="123"/>
      <c r="AM1811" s="123"/>
      <c r="AN1811" s="123"/>
      <c r="AO1811" s="125"/>
      <c r="AP1811" s="126"/>
      <c r="AQ1811" s="125"/>
      <c r="AR1811" s="127"/>
      <c r="AS1811" s="83"/>
      <c r="AT1811" s="83"/>
      <c r="AU1811" s="83"/>
      <c r="AV1811" s="130"/>
    </row>
    <row r="1812" spans="28:48" ht="14">
      <c r="AB1812" s="123"/>
      <c r="AC1812" s="124"/>
      <c r="AD1812" s="123"/>
      <c r="AE1812" s="124"/>
      <c r="AF1812" s="124"/>
      <c r="AG1812" s="124"/>
      <c r="AH1812" s="123"/>
      <c r="AI1812" s="123"/>
      <c r="AJ1812" s="123"/>
      <c r="AK1812" s="123"/>
      <c r="AL1812" s="123"/>
      <c r="AM1812" s="123"/>
      <c r="AN1812" s="123"/>
      <c r="AO1812" s="125"/>
      <c r="AP1812" s="126"/>
      <c r="AQ1812" s="125"/>
      <c r="AR1812" s="127"/>
      <c r="AS1812" s="83"/>
      <c r="AT1812" s="83"/>
      <c r="AU1812" s="83"/>
      <c r="AV1812" s="130"/>
    </row>
    <row r="1813" spans="28:48" ht="14">
      <c r="AB1813" s="123"/>
      <c r="AC1813" s="124"/>
      <c r="AD1813" s="123"/>
      <c r="AE1813" s="124"/>
      <c r="AF1813" s="124"/>
      <c r="AG1813" s="124"/>
      <c r="AH1813" s="123"/>
      <c r="AI1813" s="123"/>
      <c r="AJ1813" s="123"/>
      <c r="AK1813" s="123"/>
      <c r="AL1813" s="123"/>
      <c r="AM1813" s="123"/>
      <c r="AN1813" s="123"/>
      <c r="AO1813" s="125"/>
      <c r="AP1813" s="126"/>
      <c r="AQ1813" s="125"/>
      <c r="AR1813" s="127"/>
      <c r="AS1813" s="83"/>
      <c r="AT1813" s="83"/>
      <c r="AU1813" s="83"/>
      <c r="AV1813" s="130"/>
    </row>
    <row r="1814" spans="28:48" ht="14">
      <c r="AB1814" s="123"/>
      <c r="AC1814" s="124"/>
      <c r="AD1814" s="123"/>
      <c r="AE1814" s="124"/>
      <c r="AF1814" s="124"/>
      <c r="AG1814" s="124"/>
      <c r="AH1814" s="123"/>
      <c r="AI1814" s="123"/>
      <c r="AJ1814" s="123"/>
      <c r="AK1814" s="123"/>
      <c r="AL1814" s="123"/>
      <c r="AM1814" s="123"/>
      <c r="AN1814" s="123"/>
      <c r="AO1814" s="125"/>
      <c r="AP1814" s="126"/>
      <c r="AQ1814" s="125"/>
      <c r="AR1814" s="127"/>
      <c r="AS1814" s="83"/>
      <c r="AT1814" s="83"/>
      <c r="AU1814" s="83"/>
      <c r="AV1814" s="130"/>
    </row>
    <row r="1815" spans="28:48" ht="14">
      <c r="AB1815" s="123"/>
      <c r="AC1815" s="124"/>
      <c r="AD1815" s="123"/>
      <c r="AE1815" s="124"/>
      <c r="AF1815" s="124"/>
      <c r="AG1815" s="124"/>
      <c r="AH1815" s="123"/>
      <c r="AI1815" s="123"/>
      <c r="AJ1815" s="123"/>
      <c r="AK1815" s="123"/>
      <c r="AL1815" s="123"/>
      <c r="AM1815" s="123"/>
      <c r="AN1815" s="123"/>
      <c r="AO1815" s="125"/>
      <c r="AP1815" s="126"/>
      <c r="AQ1815" s="125"/>
      <c r="AR1815" s="127"/>
      <c r="AS1815" s="83"/>
      <c r="AT1815" s="83"/>
      <c r="AU1815" s="83"/>
      <c r="AV1815" s="130"/>
    </row>
    <row r="1816" spans="28:48" ht="14">
      <c r="AB1816" s="123"/>
      <c r="AC1816" s="124"/>
      <c r="AD1816" s="123"/>
      <c r="AE1816" s="124"/>
      <c r="AF1816" s="124"/>
      <c r="AG1816" s="124"/>
      <c r="AH1816" s="123"/>
      <c r="AI1816" s="123"/>
      <c r="AJ1816" s="123"/>
      <c r="AK1816" s="123"/>
      <c r="AL1816" s="123"/>
      <c r="AM1816" s="123"/>
      <c r="AN1816" s="123"/>
      <c r="AO1816" s="125"/>
      <c r="AP1816" s="126"/>
      <c r="AQ1816" s="125"/>
      <c r="AR1816" s="127"/>
      <c r="AS1816" s="83"/>
      <c r="AT1816" s="83"/>
      <c r="AU1816" s="83"/>
      <c r="AV1816" s="130"/>
    </row>
    <row r="1817" spans="28:48" ht="14">
      <c r="AB1817" s="123"/>
      <c r="AC1817" s="124"/>
      <c r="AD1817" s="123"/>
      <c r="AE1817" s="124"/>
      <c r="AF1817" s="124"/>
      <c r="AG1817" s="124"/>
      <c r="AH1817" s="123"/>
      <c r="AI1817" s="123"/>
      <c r="AJ1817" s="123"/>
      <c r="AK1817" s="123"/>
      <c r="AL1817" s="123"/>
      <c r="AM1817" s="123"/>
      <c r="AN1817" s="123"/>
      <c r="AO1817" s="125"/>
      <c r="AP1817" s="126"/>
      <c r="AQ1817" s="125"/>
      <c r="AR1817" s="127"/>
      <c r="AS1817" s="83"/>
      <c r="AT1817" s="83"/>
      <c r="AU1817" s="83"/>
      <c r="AV1817" s="130"/>
    </row>
    <row r="1818" spans="28:48" ht="14">
      <c r="AB1818" s="123"/>
      <c r="AC1818" s="124"/>
      <c r="AD1818" s="123"/>
      <c r="AE1818" s="124"/>
      <c r="AF1818" s="124"/>
      <c r="AG1818" s="124"/>
      <c r="AH1818" s="123"/>
      <c r="AI1818" s="123"/>
      <c r="AJ1818" s="123"/>
      <c r="AK1818" s="123"/>
      <c r="AL1818" s="123"/>
      <c r="AM1818" s="123"/>
      <c r="AN1818" s="123"/>
      <c r="AO1818" s="125"/>
      <c r="AP1818" s="126"/>
      <c r="AQ1818" s="125"/>
      <c r="AR1818" s="127"/>
      <c r="AS1818" s="83"/>
      <c r="AT1818" s="83"/>
      <c r="AU1818" s="83"/>
      <c r="AV1818" s="130"/>
    </row>
    <row r="1819" spans="28:48" ht="14">
      <c r="AB1819" s="123"/>
      <c r="AC1819" s="124"/>
      <c r="AD1819" s="123"/>
      <c r="AE1819" s="124"/>
      <c r="AF1819" s="124"/>
      <c r="AG1819" s="124"/>
      <c r="AH1819" s="123"/>
      <c r="AI1819" s="123"/>
      <c r="AJ1819" s="123"/>
      <c r="AK1819" s="123"/>
      <c r="AL1819" s="123"/>
      <c r="AM1819" s="123"/>
      <c r="AN1819" s="123"/>
      <c r="AO1819" s="125"/>
      <c r="AP1819" s="126"/>
      <c r="AQ1819" s="125"/>
      <c r="AR1819" s="127"/>
      <c r="AS1819" s="83"/>
      <c r="AT1819" s="83"/>
      <c r="AU1819" s="83"/>
      <c r="AV1819" s="130"/>
    </row>
    <row r="1820" spans="28:48" ht="14">
      <c r="AB1820" s="123"/>
      <c r="AC1820" s="124"/>
      <c r="AD1820" s="123"/>
      <c r="AE1820" s="124"/>
      <c r="AF1820" s="124"/>
      <c r="AG1820" s="124"/>
      <c r="AH1820" s="123"/>
      <c r="AI1820" s="123"/>
      <c r="AJ1820" s="123"/>
      <c r="AK1820" s="123"/>
      <c r="AL1820" s="123"/>
      <c r="AM1820" s="123"/>
      <c r="AN1820" s="123"/>
      <c r="AO1820" s="125"/>
      <c r="AP1820" s="126"/>
      <c r="AQ1820" s="125"/>
      <c r="AR1820" s="127"/>
      <c r="AS1820" s="83"/>
      <c r="AT1820" s="83"/>
      <c r="AU1820" s="83"/>
      <c r="AV1820" s="130"/>
    </row>
    <row r="1821" spans="28:48" ht="14">
      <c r="AB1821" s="123"/>
      <c r="AC1821" s="124"/>
      <c r="AD1821" s="123"/>
      <c r="AE1821" s="124"/>
      <c r="AF1821" s="124"/>
      <c r="AG1821" s="124"/>
      <c r="AH1821" s="123"/>
      <c r="AI1821" s="123"/>
      <c r="AJ1821" s="123"/>
      <c r="AK1821" s="123"/>
      <c r="AL1821" s="123"/>
      <c r="AM1821" s="123"/>
      <c r="AN1821" s="123"/>
      <c r="AO1821" s="125"/>
      <c r="AP1821" s="126"/>
      <c r="AQ1821" s="125"/>
      <c r="AR1821" s="127"/>
      <c r="AS1821" s="83"/>
      <c r="AT1821" s="83"/>
      <c r="AU1821" s="83"/>
      <c r="AV1821" s="130"/>
    </row>
    <row r="1822" spans="28:48" ht="14">
      <c r="AB1822" s="123"/>
      <c r="AC1822" s="124"/>
      <c r="AD1822" s="123"/>
      <c r="AE1822" s="124"/>
      <c r="AF1822" s="124"/>
      <c r="AG1822" s="124"/>
      <c r="AH1822" s="123"/>
      <c r="AI1822" s="123"/>
      <c r="AJ1822" s="123"/>
      <c r="AK1822" s="123"/>
      <c r="AL1822" s="123"/>
      <c r="AM1822" s="123"/>
      <c r="AN1822" s="123"/>
      <c r="AO1822" s="125"/>
      <c r="AP1822" s="126"/>
      <c r="AQ1822" s="125"/>
      <c r="AR1822" s="127"/>
      <c r="AS1822" s="83"/>
      <c r="AT1822" s="83"/>
      <c r="AU1822" s="83"/>
      <c r="AV1822" s="130"/>
    </row>
    <row r="1823" spans="28:48" ht="14">
      <c r="AB1823" s="123"/>
      <c r="AC1823" s="124"/>
      <c r="AD1823" s="123"/>
      <c r="AE1823" s="124"/>
      <c r="AF1823" s="124"/>
      <c r="AG1823" s="124"/>
      <c r="AH1823" s="123"/>
      <c r="AI1823" s="123"/>
      <c r="AJ1823" s="123"/>
      <c r="AK1823" s="123"/>
      <c r="AL1823" s="123"/>
      <c r="AM1823" s="123"/>
      <c r="AN1823" s="123"/>
      <c r="AO1823" s="125"/>
      <c r="AP1823" s="126"/>
      <c r="AQ1823" s="125"/>
      <c r="AR1823" s="127"/>
      <c r="AS1823" s="83"/>
      <c r="AT1823" s="83"/>
      <c r="AU1823" s="83"/>
      <c r="AV1823" s="130"/>
    </row>
    <row r="1824" spans="28:48" ht="14">
      <c r="AB1824" s="123"/>
      <c r="AC1824" s="124"/>
      <c r="AD1824" s="123"/>
      <c r="AE1824" s="124"/>
      <c r="AF1824" s="124"/>
      <c r="AG1824" s="124"/>
      <c r="AH1824" s="123"/>
      <c r="AI1824" s="123"/>
      <c r="AJ1824" s="123"/>
      <c r="AK1824" s="123"/>
      <c r="AL1824" s="123"/>
      <c r="AM1824" s="123"/>
      <c r="AN1824" s="123"/>
      <c r="AO1824" s="125"/>
      <c r="AP1824" s="126"/>
      <c r="AQ1824" s="125"/>
      <c r="AR1824" s="127"/>
      <c r="AS1824" s="83"/>
      <c r="AT1824" s="83"/>
      <c r="AU1824" s="83"/>
      <c r="AV1824" s="130"/>
    </row>
    <row r="1825" spans="28:48" ht="14">
      <c r="AB1825" s="123"/>
      <c r="AC1825" s="124"/>
      <c r="AD1825" s="123"/>
      <c r="AE1825" s="124"/>
      <c r="AF1825" s="124"/>
      <c r="AG1825" s="124"/>
      <c r="AH1825" s="123"/>
      <c r="AI1825" s="123"/>
      <c r="AJ1825" s="123"/>
      <c r="AK1825" s="123"/>
      <c r="AL1825" s="123"/>
      <c r="AM1825" s="123"/>
      <c r="AN1825" s="123"/>
      <c r="AO1825" s="125"/>
      <c r="AP1825" s="126"/>
      <c r="AQ1825" s="125"/>
      <c r="AR1825" s="127"/>
      <c r="AS1825" s="83"/>
      <c r="AT1825" s="83"/>
      <c r="AU1825" s="83"/>
      <c r="AV1825" s="130"/>
    </row>
    <row r="1826" spans="28:48" ht="14">
      <c r="AB1826" s="123"/>
      <c r="AC1826" s="124"/>
      <c r="AD1826" s="123"/>
      <c r="AE1826" s="124"/>
      <c r="AF1826" s="124"/>
      <c r="AG1826" s="124"/>
      <c r="AH1826" s="123"/>
      <c r="AI1826" s="123"/>
      <c r="AJ1826" s="123"/>
      <c r="AK1826" s="123"/>
      <c r="AL1826" s="123"/>
      <c r="AM1826" s="123"/>
      <c r="AN1826" s="123"/>
      <c r="AO1826" s="125"/>
      <c r="AP1826" s="126"/>
      <c r="AQ1826" s="125"/>
      <c r="AR1826" s="127"/>
      <c r="AS1826" s="83"/>
      <c r="AT1826" s="83"/>
      <c r="AU1826" s="83"/>
      <c r="AV1826" s="130"/>
    </row>
    <row r="1827" spans="28:48" ht="14">
      <c r="AB1827" s="123"/>
      <c r="AC1827" s="124"/>
      <c r="AD1827" s="123"/>
      <c r="AE1827" s="124"/>
      <c r="AF1827" s="124"/>
      <c r="AG1827" s="124"/>
      <c r="AH1827" s="123"/>
      <c r="AI1827" s="123"/>
      <c r="AJ1827" s="123"/>
      <c r="AK1827" s="123"/>
      <c r="AL1827" s="123"/>
      <c r="AM1827" s="123"/>
      <c r="AN1827" s="123"/>
      <c r="AO1827" s="125"/>
      <c r="AP1827" s="126"/>
      <c r="AQ1827" s="125"/>
      <c r="AR1827" s="127"/>
      <c r="AS1827" s="83"/>
      <c r="AT1827" s="83"/>
      <c r="AU1827" s="83"/>
      <c r="AV1827" s="130"/>
    </row>
    <row r="1828" spans="28:48" ht="14">
      <c r="AB1828" s="123"/>
      <c r="AC1828" s="124"/>
      <c r="AD1828" s="123"/>
      <c r="AE1828" s="124"/>
      <c r="AF1828" s="124"/>
      <c r="AG1828" s="124"/>
      <c r="AH1828" s="123"/>
      <c r="AI1828" s="123"/>
      <c r="AJ1828" s="123"/>
      <c r="AK1828" s="123"/>
      <c r="AL1828" s="123"/>
      <c r="AM1828" s="123"/>
      <c r="AN1828" s="123"/>
      <c r="AO1828" s="125"/>
      <c r="AP1828" s="126"/>
      <c r="AQ1828" s="125"/>
      <c r="AR1828" s="127"/>
      <c r="AS1828" s="83"/>
      <c r="AT1828" s="83"/>
      <c r="AU1828" s="83"/>
      <c r="AV1828" s="130"/>
    </row>
    <row r="1829" spans="28:48" ht="14">
      <c r="AB1829" s="123"/>
      <c r="AC1829" s="124"/>
      <c r="AD1829" s="123"/>
      <c r="AE1829" s="124"/>
      <c r="AF1829" s="124"/>
      <c r="AG1829" s="124"/>
      <c r="AH1829" s="123"/>
      <c r="AI1829" s="123"/>
      <c r="AJ1829" s="123"/>
      <c r="AK1829" s="123"/>
      <c r="AL1829" s="123"/>
      <c r="AM1829" s="123"/>
      <c r="AN1829" s="123"/>
      <c r="AO1829" s="125"/>
      <c r="AP1829" s="126"/>
      <c r="AQ1829" s="125"/>
      <c r="AR1829" s="127"/>
      <c r="AS1829" s="83"/>
      <c r="AT1829" s="83"/>
      <c r="AU1829" s="83"/>
      <c r="AV1829" s="130"/>
    </row>
    <row r="1830" spans="28:48" ht="14">
      <c r="AB1830" s="123"/>
      <c r="AC1830" s="124"/>
      <c r="AD1830" s="123"/>
      <c r="AE1830" s="124"/>
      <c r="AF1830" s="124"/>
      <c r="AG1830" s="124"/>
      <c r="AH1830" s="123"/>
      <c r="AI1830" s="123"/>
      <c r="AJ1830" s="123"/>
      <c r="AK1830" s="123"/>
      <c r="AL1830" s="123"/>
      <c r="AM1830" s="123"/>
      <c r="AN1830" s="123"/>
      <c r="AO1830" s="125"/>
      <c r="AP1830" s="126"/>
      <c r="AQ1830" s="125"/>
      <c r="AR1830" s="127"/>
      <c r="AS1830" s="83"/>
      <c r="AT1830" s="83"/>
      <c r="AU1830" s="83"/>
      <c r="AV1830" s="130"/>
    </row>
    <row r="1831" spans="28:48" ht="14">
      <c r="AB1831" s="123"/>
      <c r="AC1831" s="124"/>
      <c r="AD1831" s="123"/>
      <c r="AE1831" s="124"/>
      <c r="AF1831" s="124"/>
      <c r="AG1831" s="124"/>
      <c r="AH1831" s="123"/>
      <c r="AI1831" s="123"/>
      <c r="AJ1831" s="123"/>
      <c r="AK1831" s="123"/>
      <c r="AL1831" s="123"/>
      <c r="AM1831" s="123"/>
      <c r="AN1831" s="123"/>
      <c r="AO1831" s="125"/>
      <c r="AP1831" s="126"/>
      <c r="AQ1831" s="125"/>
      <c r="AR1831" s="127"/>
      <c r="AS1831" s="83"/>
      <c r="AT1831" s="83"/>
      <c r="AU1831" s="83"/>
      <c r="AV1831" s="130"/>
    </row>
    <row r="1832" spans="28:48" ht="14">
      <c r="AB1832" s="123"/>
      <c r="AC1832" s="124"/>
      <c r="AD1832" s="123"/>
      <c r="AE1832" s="124"/>
      <c r="AF1832" s="124"/>
      <c r="AG1832" s="124"/>
      <c r="AH1832" s="123"/>
      <c r="AI1832" s="123"/>
      <c r="AJ1832" s="123"/>
      <c r="AK1832" s="123"/>
      <c r="AL1832" s="123"/>
      <c r="AM1832" s="123"/>
      <c r="AN1832" s="123"/>
      <c r="AO1832" s="125"/>
      <c r="AP1832" s="126"/>
      <c r="AQ1832" s="125"/>
      <c r="AR1832" s="127"/>
      <c r="AS1832" s="83"/>
      <c r="AT1832" s="83"/>
      <c r="AU1832" s="83"/>
      <c r="AV1832" s="130"/>
    </row>
    <row r="1833" spans="28:48" ht="14">
      <c r="AB1833" s="123"/>
      <c r="AC1833" s="124"/>
      <c r="AD1833" s="123"/>
      <c r="AE1833" s="124"/>
      <c r="AF1833" s="124"/>
      <c r="AG1833" s="124"/>
      <c r="AH1833" s="123"/>
      <c r="AI1833" s="123"/>
      <c r="AJ1833" s="123"/>
      <c r="AK1833" s="123"/>
      <c r="AL1833" s="123"/>
      <c r="AM1833" s="123"/>
      <c r="AN1833" s="123"/>
      <c r="AO1833" s="125"/>
      <c r="AP1833" s="126"/>
      <c r="AQ1833" s="125"/>
      <c r="AR1833" s="127"/>
      <c r="AS1833" s="83"/>
      <c r="AT1833" s="83"/>
      <c r="AU1833" s="83"/>
      <c r="AV1833" s="130"/>
    </row>
    <row r="1834" spans="28:48" ht="14">
      <c r="AB1834" s="123"/>
      <c r="AC1834" s="124"/>
      <c r="AD1834" s="123"/>
      <c r="AE1834" s="124"/>
      <c r="AF1834" s="124"/>
      <c r="AG1834" s="124"/>
      <c r="AH1834" s="123"/>
      <c r="AI1834" s="123"/>
      <c r="AJ1834" s="123"/>
      <c r="AK1834" s="123"/>
      <c r="AL1834" s="123"/>
      <c r="AM1834" s="123"/>
      <c r="AN1834" s="123"/>
      <c r="AO1834" s="125"/>
      <c r="AP1834" s="126"/>
      <c r="AQ1834" s="125"/>
      <c r="AR1834" s="127"/>
      <c r="AS1834" s="83"/>
      <c r="AT1834" s="83"/>
      <c r="AU1834" s="83"/>
      <c r="AV1834" s="130"/>
    </row>
    <row r="1835" spans="28:48" ht="14">
      <c r="AB1835" s="123"/>
      <c r="AC1835" s="124"/>
      <c r="AD1835" s="123"/>
      <c r="AE1835" s="124"/>
      <c r="AF1835" s="124"/>
      <c r="AG1835" s="124"/>
      <c r="AH1835" s="123"/>
      <c r="AI1835" s="123"/>
      <c r="AJ1835" s="123"/>
      <c r="AK1835" s="123"/>
      <c r="AL1835" s="123"/>
      <c r="AM1835" s="123"/>
      <c r="AN1835" s="123"/>
      <c r="AO1835" s="125"/>
      <c r="AP1835" s="126"/>
      <c r="AQ1835" s="125"/>
      <c r="AR1835" s="127"/>
      <c r="AS1835" s="83"/>
      <c r="AT1835" s="83"/>
      <c r="AU1835" s="83"/>
      <c r="AV1835" s="130"/>
    </row>
    <row r="1836" spans="28:48" ht="14">
      <c r="AB1836" s="123"/>
      <c r="AC1836" s="124"/>
      <c r="AD1836" s="123"/>
      <c r="AE1836" s="124"/>
      <c r="AF1836" s="124"/>
      <c r="AG1836" s="124"/>
      <c r="AH1836" s="123"/>
      <c r="AI1836" s="123"/>
      <c r="AJ1836" s="123"/>
      <c r="AK1836" s="123"/>
      <c r="AL1836" s="123"/>
      <c r="AM1836" s="123"/>
      <c r="AN1836" s="123"/>
      <c r="AO1836" s="125"/>
      <c r="AP1836" s="126"/>
      <c r="AQ1836" s="125"/>
      <c r="AR1836" s="127"/>
      <c r="AS1836" s="83"/>
      <c r="AT1836" s="83"/>
      <c r="AU1836" s="83"/>
      <c r="AV1836" s="130"/>
    </row>
    <row r="1837" spans="28:48" ht="14">
      <c r="AB1837" s="123"/>
      <c r="AC1837" s="124"/>
      <c r="AD1837" s="123"/>
      <c r="AE1837" s="124"/>
      <c r="AF1837" s="124"/>
      <c r="AG1837" s="124"/>
      <c r="AH1837" s="123"/>
      <c r="AI1837" s="123"/>
      <c r="AJ1837" s="123"/>
      <c r="AK1837" s="123"/>
      <c r="AL1837" s="123"/>
      <c r="AM1837" s="123"/>
      <c r="AN1837" s="123"/>
      <c r="AO1837" s="125"/>
      <c r="AP1837" s="126"/>
      <c r="AQ1837" s="125"/>
      <c r="AR1837" s="127"/>
      <c r="AS1837" s="83"/>
      <c r="AT1837" s="83"/>
      <c r="AU1837" s="83"/>
      <c r="AV1837" s="130"/>
    </row>
    <row r="1838" spans="28:48" ht="14">
      <c r="AB1838" s="123"/>
      <c r="AC1838" s="124"/>
      <c r="AD1838" s="123"/>
      <c r="AE1838" s="124"/>
      <c r="AF1838" s="124"/>
      <c r="AG1838" s="124"/>
      <c r="AH1838" s="123"/>
      <c r="AI1838" s="123"/>
      <c r="AJ1838" s="123"/>
      <c r="AK1838" s="123"/>
      <c r="AL1838" s="123"/>
      <c r="AM1838" s="123"/>
      <c r="AN1838" s="123"/>
      <c r="AO1838" s="125"/>
      <c r="AP1838" s="126"/>
      <c r="AQ1838" s="125"/>
      <c r="AR1838" s="127"/>
      <c r="AS1838" s="83"/>
      <c r="AT1838" s="83"/>
      <c r="AU1838" s="83"/>
      <c r="AV1838" s="130"/>
    </row>
    <row r="1839" spans="28:48" ht="14">
      <c r="AB1839" s="123"/>
      <c r="AC1839" s="124"/>
      <c r="AD1839" s="123"/>
      <c r="AE1839" s="124"/>
      <c r="AF1839" s="124"/>
      <c r="AG1839" s="124"/>
      <c r="AH1839" s="123"/>
      <c r="AI1839" s="123"/>
      <c r="AJ1839" s="123"/>
      <c r="AK1839" s="123"/>
      <c r="AL1839" s="123"/>
      <c r="AM1839" s="123"/>
      <c r="AN1839" s="123"/>
      <c r="AO1839" s="125"/>
      <c r="AP1839" s="126"/>
      <c r="AQ1839" s="125"/>
      <c r="AR1839" s="127"/>
      <c r="AS1839" s="83"/>
      <c r="AT1839" s="83"/>
      <c r="AU1839" s="83"/>
      <c r="AV1839" s="130"/>
    </row>
    <row r="1840" spans="28:48" ht="14">
      <c r="AB1840" s="123"/>
      <c r="AC1840" s="124"/>
      <c r="AD1840" s="123"/>
      <c r="AE1840" s="124"/>
      <c r="AF1840" s="124"/>
      <c r="AG1840" s="124"/>
      <c r="AH1840" s="123"/>
      <c r="AI1840" s="123"/>
      <c r="AJ1840" s="123"/>
      <c r="AK1840" s="123"/>
      <c r="AL1840" s="123"/>
      <c r="AM1840" s="123"/>
      <c r="AN1840" s="123"/>
      <c r="AO1840" s="125"/>
      <c r="AP1840" s="126"/>
      <c r="AQ1840" s="125"/>
      <c r="AR1840" s="127"/>
      <c r="AS1840" s="83"/>
      <c r="AT1840" s="83"/>
      <c r="AU1840" s="83"/>
      <c r="AV1840" s="130"/>
    </row>
    <row r="1841" spans="28:48" ht="14">
      <c r="AB1841" s="123"/>
      <c r="AC1841" s="124"/>
      <c r="AD1841" s="123"/>
      <c r="AE1841" s="124"/>
      <c r="AF1841" s="124"/>
      <c r="AG1841" s="124"/>
      <c r="AH1841" s="123"/>
      <c r="AI1841" s="123"/>
      <c r="AJ1841" s="123"/>
      <c r="AK1841" s="123"/>
      <c r="AL1841" s="123"/>
      <c r="AM1841" s="123"/>
      <c r="AN1841" s="123"/>
      <c r="AO1841" s="125"/>
      <c r="AP1841" s="126"/>
      <c r="AQ1841" s="125"/>
      <c r="AR1841" s="127"/>
      <c r="AS1841" s="83"/>
      <c r="AT1841" s="83"/>
      <c r="AU1841" s="83"/>
      <c r="AV1841" s="130"/>
    </row>
    <row r="1842" spans="28:48" ht="14">
      <c r="AB1842" s="123"/>
      <c r="AC1842" s="124"/>
      <c r="AD1842" s="123"/>
      <c r="AE1842" s="124"/>
      <c r="AF1842" s="124"/>
      <c r="AG1842" s="124"/>
      <c r="AH1842" s="123"/>
      <c r="AI1842" s="123"/>
      <c r="AJ1842" s="123"/>
      <c r="AK1842" s="123"/>
      <c r="AL1842" s="123"/>
      <c r="AM1842" s="123"/>
      <c r="AN1842" s="123"/>
      <c r="AO1842" s="125"/>
      <c r="AP1842" s="126"/>
      <c r="AQ1842" s="125"/>
      <c r="AR1842" s="127"/>
      <c r="AS1842" s="83"/>
      <c r="AT1842" s="83"/>
      <c r="AU1842" s="83"/>
      <c r="AV1842" s="130"/>
    </row>
    <row r="1843" spans="28:48" ht="14">
      <c r="AB1843" s="123"/>
      <c r="AC1843" s="124"/>
      <c r="AD1843" s="123"/>
      <c r="AE1843" s="124"/>
      <c r="AF1843" s="124"/>
      <c r="AG1843" s="124"/>
      <c r="AH1843" s="123"/>
      <c r="AI1843" s="123"/>
      <c r="AJ1843" s="123"/>
      <c r="AK1843" s="123"/>
      <c r="AL1843" s="123"/>
      <c r="AM1843" s="123"/>
      <c r="AN1843" s="123"/>
      <c r="AO1843" s="125"/>
      <c r="AP1843" s="126"/>
      <c r="AQ1843" s="125"/>
      <c r="AR1843" s="127"/>
      <c r="AS1843" s="83"/>
      <c r="AT1843" s="83"/>
      <c r="AU1843" s="83"/>
      <c r="AV1843" s="130"/>
    </row>
    <row r="1844" spans="28:48" ht="14">
      <c r="AB1844" s="123"/>
      <c r="AC1844" s="124"/>
      <c r="AD1844" s="123"/>
      <c r="AE1844" s="124"/>
      <c r="AF1844" s="124"/>
      <c r="AG1844" s="124"/>
      <c r="AH1844" s="123"/>
      <c r="AI1844" s="123"/>
      <c r="AJ1844" s="123"/>
      <c r="AK1844" s="123"/>
      <c r="AL1844" s="123"/>
      <c r="AM1844" s="123"/>
      <c r="AN1844" s="123"/>
      <c r="AO1844" s="125"/>
      <c r="AP1844" s="126"/>
      <c r="AQ1844" s="125"/>
      <c r="AR1844" s="127"/>
      <c r="AS1844" s="83"/>
      <c r="AT1844" s="83"/>
      <c r="AU1844" s="83"/>
      <c r="AV1844" s="130"/>
    </row>
    <row r="1845" spans="28:48" ht="14">
      <c r="AB1845" s="123"/>
      <c r="AC1845" s="124"/>
      <c r="AD1845" s="123"/>
      <c r="AE1845" s="124"/>
      <c r="AF1845" s="124"/>
      <c r="AG1845" s="124"/>
      <c r="AH1845" s="123"/>
      <c r="AI1845" s="123"/>
      <c r="AJ1845" s="123"/>
      <c r="AK1845" s="123"/>
      <c r="AL1845" s="123"/>
      <c r="AM1845" s="123"/>
      <c r="AN1845" s="123"/>
      <c r="AO1845" s="125"/>
      <c r="AP1845" s="126"/>
      <c r="AQ1845" s="125"/>
      <c r="AR1845" s="127"/>
      <c r="AS1845" s="83"/>
      <c r="AT1845" s="83"/>
      <c r="AU1845" s="83"/>
      <c r="AV1845" s="130"/>
    </row>
    <row r="1846" spans="28:48" ht="14">
      <c r="AB1846" s="123"/>
      <c r="AC1846" s="124"/>
      <c r="AD1846" s="123"/>
      <c r="AE1846" s="124"/>
      <c r="AF1846" s="124"/>
      <c r="AG1846" s="124"/>
      <c r="AH1846" s="123"/>
      <c r="AI1846" s="123"/>
      <c r="AJ1846" s="123"/>
      <c r="AK1846" s="123"/>
      <c r="AL1846" s="123"/>
      <c r="AM1846" s="123"/>
      <c r="AN1846" s="123"/>
      <c r="AO1846" s="125"/>
      <c r="AP1846" s="126"/>
      <c r="AQ1846" s="125"/>
      <c r="AR1846" s="127"/>
      <c r="AS1846" s="83"/>
      <c r="AT1846" s="83"/>
      <c r="AU1846" s="83"/>
      <c r="AV1846" s="130"/>
    </row>
    <row r="1847" spans="28:48" ht="14">
      <c r="AB1847" s="123"/>
      <c r="AC1847" s="124"/>
      <c r="AD1847" s="123"/>
      <c r="AE1847" s="124"/>
      <c r="AF1847" s="124"/>
      <c r="AG1847" s="124"/>
      <c r="AH1847" s="123"/>
      <c r="AI1847" s="123"/>
      <c r="AJ1847" s="123"/>
      <c r="AK1847" s="123"/>
      <c r="AL1847" s="123"/>
      <c r="AM1847" s="123"/>
      <c r="AN1847" s="123"/>
      <c r="AO1847" s="125"/>
      <c r="AP1847" s="126"/>
      <c r="AQ1847" s="125"/>
      <c r="AR1847" s="127"/>
      <c r="AS1847" s="83"/>
      <c r="AT1847" s="83"/>
      <c r="AU1847" s="83"/>
      <c r="AV1847" s="130"/>
    </row>
    <row r="1848" spans="28:48" ht="14">
      <c r="AB1848" s="123"/>
      <c r="AC1848" s="124"/>
      <c r="AD1848" s="123"/>
      <c r="AE1848" s="124"/>
      <c r="AF1848" s="124"/>
      <c r="AG1848" s="124"/>
      <c r="AH1848" s="123"/>
      <c r="AI1848" s="123"/>
      <c r="AJ1848" s="123"/>
      <c r="AK1848" s="123"/>
      <c r="AL1848" s="123"/>
      <c r="AM1848" s="123"/>
      <c r="AN1848" s="123"/>
      <c r="AO1848" s="125"/>
      <c r="AP1848" s="126"/>
      <c r="AQ1848" s="125"/>
      <c r="AR1848" s="127"/>
      <c r="AS1848" s="83"/>
      <c r="AT1848" s="83"/>
      <c r="AU1848" s="83"/>
      <c r="AV1848" s="130"/>
    </row>
    <row r="1849" spans="28:48" ht="14">
      <c r="AB1849" s="123"/>
      <c r="AC1849" s="124"/>
      <c r="AD1849" s="123"/>
      <c r="AE1849" s="124"/>
      <c r="AF1849" s="124"/>
      <c r="AG1849" s="124"/>
      <c r="AH1849" s="123"/>
      <c r="AI1849" s="123"/>
      <c r="AJ1849" s="123"/>
      <c r="AK1849" s="123"/>
      <c r="AL1849" s="123"/>
      <c r="AM1849" s="123"/>
      <c r="AN1849" s="123"/>
      <c r="AO1849" s="125"/>
      <c r="AP1849" s="126"/>
      <c r="AQ1849" s="125"/>
      <c r="AR1849" s="127"/>
      <c r="AS1849" s="83"/>
      <c r="AT1849" s="83"/>
      <c r="AU1849" s="83"/>
      <c r="AV1849" s="130"/>
    </row>
    <row r="1850" spans="28:48" ht="14">
      <c r="AB1850" s="123"/>
      <c r="AC1850" s="124"/>
      <c r="AD1850" s="123"/>
      <c r="AE1850" s="124"/>
      <c r="AF1850" s="124"/>
      <c r="AG1850" s="124"/>
      <c r="AH1850" s="123"/>
      <c r="AI1850" s="123"/>
      <c r="AJ1850" s="123"/>
      <c r="AK1850" s="123"/>
      <c r="AL1850" s="123"/>
      <c r="AM1850" s="123"/>
      <c r="AN1850" s="123"/>
      <c r="AO1850" s="125"/>
      <c r="AP1850" s="126"/>
      <c r="AQ1850" s="125"/>
      <c r="AR1850" s="127"/>
      <c r="AS1850" s="83"/>
      <c r="AT1850" s="83"/>
      <c r="AU1850" s="83"/>
      <c r="AV1850" s="130"/>
    </row>
    <row r="1851" spans="28:48" ht="14">
      <c r="AB1851" s="123"/>
      <c r="AC1851" s="124"/>
      <c r="AD1851" s="123"/>
      <c r="AE1851" s="124"/>
      <c r="AF1851" s="124"/>
      <c r="AG1851" s="124"/>
      <c r="AH1851" s="123"/>
      <c r="AI1851" s="123"/>
      <c r="AJ1851" s="123"/>
      <c r="AK1851" s="123"/>
      <c r="AL1851" s="123"/>
      <c r="AM1851" s="123"/>
      <c r="AN1851" s="123"/>
      <c r="AO1851" s="125"/>
      <c r="AP1851" s="126"/>
      <c r="AQ1851" s="125"/>
      <c r="AR1851" s="127"/>
      <c r="AS1851" s="83"/>
      <c r="AT1851" s="83"/>
      <c r="AU1851" s="83"/>
      <c r="AV1851" s="130"/>
    </row>
    <row r="1852" spans="28:48" ht="14">
      <c r="AB1852" s="123"/>
      <c r="AC1852" s="124"/>
      <c r="AD1852" s="123"/>
      <c r="AE1852" s="124"/>
      <c r="AF1852" s="124"/>
      <c r="AG1852" s="124"/>
      <c r="AH1852" s="123"/>
      <c r="AI1852" s="123"/>
      <c r="AJ1852" s="123"/>
      <c r="AK1852" s="123"/>
      <c r="AL1852" s="123"/>
      <c r="AM1852" s="123"/>
      <c r="AN1852" s="123"/>
      <c r="AO1852" s="125"/>
      <c r="AP1852" s="126"/>
      <c r="AQ1852" s="125"/>
      <c r="AR1852" s="127"/>
      <c r="AS1852" s="83"/>
      <c r="AT1852" s="83"/>
      <c r="AU1852" s="83"/>
      <c r="AV1852" s="130"/>
    </row>
    <row r="1853" spans="28:48" ht="14">
      <c r="AB1853" s="123"/>
      <c r="AC1853" s="124"/>
      <c r="AD1853" s="123"/>
      <c r="AE1853" s="124"/>
      <c r="AF1853" s="124"/>
      <c r="AG1853" s="124"/>
      <c r="AH1853" s="123"/>
      <c r="AI1853" s="123"/>
      <c r="AJ1853" s="123"/>
      <c r="AK1853" s="123"/>
      <c r="AL1853" s="123"/>
      <c r="AM1853" s="123"/>
      <c r="AN1853" s="123"/>
      <c r="AO1853" s="125"/>
      <c r="AP1853" s="126"/>
      <c r="AQ1853" s="125"/>
      <c r="AR1853" s="127"/>
      <c r="AS1853" s="83"/>
      <c r="AT1853" s="83"/>
      <c r="AU1853" s="83"/>
      <c r="AV1853" s="130"/>
    </row>
    <row r="1854" spans="28:48" ht="14">
      <c r="AB1854" s="123"/>
      <c r="AC1854" s="124"/>
      <c r="AD1854" s="123"/>
      <c r="AE1854" s="124"/>
      <c r="AF1854" s="124"/>
      <c r="AG1854" s="124"/>
      <c r="AH1854" s="123"/>
      <c r="AI1854" s="123"/>
      <c r="AJ1854" s="123"/>
      <c r="AK1854" s="123"/>
      <c r="AL1854" s="123"/>
      <c r="AM1854" s="123"/>
      <c r="AN1854" s="123"/>
      <c r="AO1854" s="125"/>
      <c r="AP1854" s="126"/>
      <c r="AQ1854" s="125"/>
      <c r="AR1854" s="127"/>
      <c r="AS1854" s="83"/>
      <c r="AT1854" s="83"/>
      <c r="AU1854" s="83"/>
      <c r="AV1854" s="130"/>
    </row>
    <row r="1855" spans="28:48" ht="14">
      <c r="AB1855" s="123"/>
      <c r="AC1855" s="124"/>
      <c r="AD1855" s="123"/>
      <c r="AE1855" s="124"/>
      <c r="AF1855" s="124"/>
      <c r="AG1855" s="124"/>
      <c r="AH1855" s="123"/>
      <c r="AI1855" s="123"/>
      <c r="AJ1855" s="123"/>
      <c r="AK1855" s="123"/>
      <c r="AL1855" s="123"/>
      <c r="AM1855" s="123"/>
      <c r="AN1855" s="123"/>
      <c r="AO1855" s="125"/>
      <c r="AP1855" s="126"/>
      <c r="AQ1855" s="125"/>
      <c r="AR1855" s="127"/>
      <c r="AS1855" s="83"/>
      <c r="AT1855" s="83"/>
      <c r="AU1855" s="83"/>
      <c r="AV1855" s="130"/>
    </row>
    <row r="1856" spans="28:48" ht="14">
      <c r="AB1856" s="123"/>
      <c r="AC1856" s="124"/>
      <c r="AD1856" s="123"/>
      <c r="AE1856" s="124"/>
      <c r="AF1856" s="124"/>
      <c r="AG1856" s="124"/>
      <c r="AH1856" s="123"/>
      <c r="AI1856" s="123"/>
      <c r="AJ1856" s="123"/>
      <c r="AK1856" s="123"/>
      <c r="AL1856" s="123"/>
      <c r="AM1856" s="123"/>
      <c r="AN1856" s="123"/>
      <c r="AO1856" s="125"/>
      <c r="AP1856" s="126"/>
      <c r="AQ1856" s="125"/>
      <c r="AR1856" s="127"/>
      <c r="AS1856" s="83"/>
      <c r="AT1856" s="83"/>
      <c r="AU1856" s="83"/>
      <c r="AV1856" s="130"/>
    </row>
    <row r="1857" spans="28:48" ht="14">
      <c r="AB1857" s="123"/>
      <c r="AC1857" s="124"/>
      <c r="AD1857" s="123"/>
      <c r="AE1857" s="124"/>
      <c r="AF1857" s="124"/>
      <c r="AG1857" s="124"/>
      <c r="AH1857" s="123"/>
      <c r="AI1857" s="123"/>
      <c r="AJ1857" s="123"/>
      <c r="AK1857" s="123"/>
      <c r="AL1857" s="123"/>
      <c r="AM1857" s="123"/>
      <c r="AN1857" s="123"/>
      <c r="AO1857" s="125"/>
      <c r="AP1857" s="126"/>
      <c r="AQ1857" s="125"/>
      <c r="AR1857" s="127"/>
      <c r="AS1857" s="83"/>
      <c r="AT1857" s="83"/>
      <c r="AU1857" s="83"/>
      <c r="AV1857" s="130"/>
    </row>
    <row r="1858" spans="28:48" ht="14">
      <c r="AB1858" s="123"/>
      <c r="AC1858" s="124"/>
      <c r="AD1858" s="123"/>
      <c r="AE1858" s="124"/>
      <c r="AF1858" s="124"/>
      <c r="AG1858" s="124"/>
      <c r="AH1858" s="123"/>
      <c r="AI1858" s="123"/>
      <c r="AJ1858" s="123"/>
      <c r="AK1858" s="123"/>
      <c r="AL1858" s="123"/>
      <c r="AM1858" s="123"/>
      <c r="AN1858" s="123"/>
      <c r="AO1858" s="125"/>
      <c r="AP1858" s="126"/>
      <c r="AQ1858" s="125"/>
      <c r="AR1858" s="127"/>
      <c r="AS1858" s="83"/>
      <c r="AT1858" s="83"/>
      <c r="AU1858" s="83"/>
      <c r="AV1858" s="130"/>
    </row>
    <row r="1859" spans="28:48" ht="14">
      <c r="AB1859" s="123"/>
      <c r="AC1859" s="124"/>
      <c r="AD1859" s="123"/>
      <c r="AE1859" s="124"/>
      <c r="AF1859" s="124"/>
      <c r="AG1859" s="124"/>
      <c r="AH1859" s="123"/>
      <c r="AI1859" s="123"/>
      <c r="AJ1859" s="123"/>
      <c r="AK1859" s="123"/>
      <c r="AL1859" s="123"/>
      <c r="AM1859" s="123"/>
      <c r="AN1859" s="123"/>
      <c r="AO1859" s="125"/>
      <c r="AP1859" s="126"/>
      <c r="AQ1859" s="125"/>
      <c r="AR1859" s="127"/>
      <c r="AS1859" s="83"/>
      <c r="AT1859" s="83"/>
      <c r="AU1859" s="83"/>
      <c r="AV1859" s="130"/>
    </row>
    <row r="1860" spans="28:48" ht="14">
      <c r="AB1860" s="123"/>
      <c r="AC1860" s="124"/>
      <c r="AD1860" s="123"/>
      <c r="AE1860" s="124"/>
      <c r="AF1860" s="124"/>
      <c r="AG1860" s="124"/>
      <c r="AH1860" s="123"/>
      <c r="AI1860" s="123"/>
      <c r="AJ1860" s="123"/>
      <c r="AK1860" s="123"/>
      <c r="AL1860" s="123"/>
      <c r="AM1860" s="123"/>
      <c r="AN1860" s="123"/>
      <c r="AO1860" s="125"/>
      <c r="AP1860" s="126"/>
      <c r="AQ1860" s="125"/>
      <c r="AR1860" s="127"/>
      <c r="AS1860" s="83"/>
      <c r="AT1860" s="83"/>
      <c r="AU1860" s="83"/>
      <c r="AV1860" s="130"/>
    </row>
    <row r="1861" spans="28:48" ht="14">
      <c r="AB1861" s="123"/>
      <c r="AC1861" s="124"/>
      <c r="AD1861" s="123"/>
      <c r="AE1861" s="124"/>
      <c r="AF1861" s="124"/>
      <c r="AG1861" s="124"/>
      <c r="AH1861" s="123"/>
      <c r="AI1861" s="123"/>
      <c r="AJ1861" s="123"/>
      <c r="AK1861" s="123"/>
      <c r="AL1861" s="123"/>
      <c r="AM1861" s="123"/>
      <c r="AN1861" s="123"/>
      <c r="AO1861" s="125"/>
      <c r="AP1861" s="126"/>
      <c r="AQ1861" s="125"/>
      <c r="AR1861" s="127"/>
      <c r="AS1861" s="83"/>
      <c r="AT1861" s="83"/>
      <c r="AU1861" s="83"/>
      <c r="AV1861" s="130"/>
    </row>
    <row r="1862" spans="28:48" ht="14">
      <c r="AB1862" s="123"/>
      <c r="AC1862" s="124"/>
      <c r="AD1862" s="123"/>
      <c r="AE1862" s="124"/>
      <c r="AF1862" s="124"/>
      <c r="AG1862" s="124"/>
      <c r="AH1862" s="123"/>
      <c r="AI1862" s="123"/>
      <c r="AJ1862" s="123"/>
      <c r="AK1862" s="123"/>
      <c r="AL1862" s="123"/>
      <c r="AM1862" s="123"/>
      <c r="AN1862" s="123"/>
      <c r="AO1862" s="125"/>
      <c r="AP1862" s="126"/>
      <c r="AQ1862" s="125"/>
      <c r="AR1862" s="127"/>
      <c r="AS1862" s="83"/>
      <c r="AT1862" s="83"/>
      <c r="AU1862" s="83"/>
      <c r="AV1862" s="130"/>
    </row>
    <row r="1863" spans="28:48" ht="14">
      <c r="AB1863" s="123"/>
      <c r="AC1863" s="124"/>
      <c r="AD1863" s="123"/>
      <c r="AE1863" s="124"/>
      <c r="AF1863" s="124"/>
      <c r="AG1863" s="124"/>
      <c r="AH1863" s="123"/>
      <c r="AI1863" s="123"/>
      <c r="AJ1863" s="123"/>
      <c r="AK1863" s="123"/>
      <c r="AL1863" s="123"/>
      <c r="AM1863" s="123"/>
      <c r="AN1863" s="123"/>
      <c r="AO1863" s="125"/>
      <c r="AP1863" s="126"/>
      <c r="AQ1863" s="125"/>
      <c r="AR1863" s="127"/>
      <c r="AS1863" s="83"/>
      <c r="AT1863" s="83"/>
      <c r="AU1863" s="83"/>
      <c r="AV1863" s="130"/>
    </row>
    <row r="1864" spans="28:48" ht="14">
      <c r="AB1864" s="123"/>
      <c r="AC1864" s="124"/>
      <c r="AD1864" s="123"/>
      <c r="AE1864" s="124"/>
      <c r="AF1864" s="124"/>
      <c r="AG1864" s="124"/>
      <c r="AH1864" s="123"/>
      <c r="AI1864" s="123"/>
      <c r="AJ1864" s="123"/>
      <c r="AK1864" s="123"/>
      <c r="AL1864" s="123"/>
      <c r="AM1864" s="123"/>
      <c r="AN1864" s="123"/>
      <c r="AO1864" s="125"/>
      <c r="AP1864" s="126"/>
      <c r="AQ1864" s="125"/>
      <c r="AR1864" s="127"/>
      <c r="AS1864" s="83"/>
      <c r="AT1864" s="83"/>
      <c r="AU1864" s="83"/>
      <c r="AV1864" s="130"/>
    </row>
    <row r="1865" spans="28:48" ht="14">
      <c r="AB1865" s="123"/>
      <c r="AC1865" s="124"/>
      <c r="AD1865" s="123"/>
      <c r="AE1865" s="124"/>
      <c r="AF1865" s="124"/>
      <c r="AG1865" s="124"/>
      <c r="AH1865" s="123"/>
      <c r="AI1865" s="123"/>
      <c r="AJ1865" s="123"/>
      <c r="AK1865" s="123"/>
      <c r="AL1865" s="123"/>
      <c r="AM1865" s="123"/>
      <c r="AN1865" s="123"/>
      <c r="AO1865" s="125"/>
      <c r="AP1865" s="126"/>
      <c r="AQ1865" s="125"/>
      <c r="AR1865" s="127"/>
      <c r="AS1865" s="83"/>
      <c r="AT1865" s="83"/>
      <c r="AU1865" s="83"/>
      <c r="AV1865" s="130"/>
    </row>
    <row r="1866" spans="28:48" ht="14">
      <c r="AB1866" s="123"/>
      <c r="AC1866" s="124"/>
      <c r="AD1866" s="123"/>
      <c r="AE1866" s="124"/>
      <c r="AF1866" s="124"/>
      <c r="AG1866" s="124"/>
      <c r="AH1866" s="123"/>
      <c r="AI1866" s="123"/>
      <c r="AJ1866" s="123"/>
      <c r="AK1866" s="123"/>
      <c r="AL1866" s="123"/>
      <c r="AM1866" s="123"/>
      <c r="AN1866" s="123"/>
      <c r="AO1866" s="125"/>
      <c r="AP1866" s="126"/>
      <c r="AQ1866" s="125"/>
      <c r="AR1866" s="127"/>
      <c r="AS1866" s="83"/>
      <c r="AT1866" s="83"/>
      <c r="AU1866" s="83"/>
      <c r="AV1866" s="130"/>
    </row>
    <row r="1867" spans="28:48" ht="14">
      <c r="AB1867" s="123"/>
      <c r="AC1867" s="124"/>
      <c r="AD1867" s="123"/>
      <c r="AE1867" s="124"/>
      <c r="AF1867" s="124"/>
      <c r="AG1867" s="124"/>
      <c r="AH1867" s="123"/>
      <c r="AI1867" s="123"/>
      <c r="AJ1867" s="123"/>
      <c r="AK1867" s="123"/>
      <c r="AL1867" s="123"/>
      <c r="AM1867" s="123"/>
      <c r="AN1867" s="123"/>
      <c r="AO1867" s="125"/>
      <c r="AP1867" s="126"/>
      <c r="AQ1867" s="125"/>
      <c r="AR1867" s="127"/>
      <c r="AS1867" s="83"/>
      <c r="AT1867" s="83"/>
      <c r="AU1867" s="83"/>
      <c r="AV1867" s="130"/>
    </row>
    <row r="1868" spans="28:48" ht="14">
      <c r="AB1868" s="123"/>
      <c r="AC1868" s="124"/>
      <c r="AD1868" s="123"/>
      <c r="AE1868" s="124"/>
      <c r="AF1868" s="124"/>
      <c r="AG1868" s="124"/>
      <c r="AH1868" s="123"/>
      <c r="AI1868" s="123"/>
      <c r="AJ1868" s="123"/>
      <c r="AK1868" s="123"/>
      <c r="AL1868" s="123"/>
      <c r="AM1868" s="123"/>
      <c r="AN1868" s="123"/>
      <c r="AO1868" s="125"/>
      <c r="AP1868" s="126"/>
      <c r="AQ1868" s="125"/>
      <c r="AR1868" s="127"/>
      <c r="AS1868" s="83"/>
      <c r="AT1868" s="83"/>
      <c r="AU1868" s="83"/>
      <c r="AV1868" s="130"/>
    </row>
    <row r="1869" spans="28:48" ht="14">
      <c r="AB1869" s="123"/>
      <c r="AC1869" s="124"/>
      <c r="AD1869" s="123"/>
      <c r="AE1869" s="124"/>
      <c r="AF1869" s="124"/>
      <c r="AG1869" s="124"/>
      <c r="AH1869" s="123"/>
      <c r="AI1869" s="123"/>
      <c r="AJ1869" s="123"/>
      <c r="AK1869" s="123"/>
      <c r="AL1869" s="123"/>
      <c r="AM1869" s="123"/>
      <c r="AN1869" s="123"/>
      <c r="AO1869" s="125"/>
      <c r="AP1869" s="126"/>
      <c r="AQ1869" s="125"/>
      <c r="AR1869" s="127"/>
      <c r="AS1869" s="83"/>
      <c r="AT1869" s="83"/>
      <c r="AU1869" s="83"/>
      <c r="AV1869" s="130"/>
    </row>
    <row r="1870" spans="28:48" ht="14">
      <c r="AB1870" s="123"/>
      <c r="AC1870" s="124"/>
      <c r="AD1870" s="123"/>
      <c r="AE1870" s="124"/>
      <c r="AF1870" s="124"/>
      <c r="AG1870" s="124"/>
      <c r="AH1870" s="123"/>
      <c r="AI1870" s="123"/>
      <c r="AJ1870" s="123"/>
      <c r="AK1870" s="123"/>
      <c r="AL1870" s="123"/>
      <c r="AM1870" s="123"/>
      <c r="AN1870" s="123"/>
      <c r="AO1870" s="125"/>
      <c r="AP1870" s="126"/>
      <c r="AQ1870" s="125"/>
      <c r="AR1870" s="127"/>
      <c r="AS1870" s="83"/>
      <c r="AT1870" s="83"/>
      <c r="AU1870" s="83"/>
      <c r="AV1870" s="130"/>
    </row>
    <row r="1871" spans="28:48" ht="14">
      <c r="AB1871" s="123"/>
      <c r="AC1871" s="124"/>
      <c r="AD1871" s="123"/>
      <c r="AE1871" s="124"/>
      <c r="AF1871" s="124"/>
      <c r="AG1871" s="124"/>
      <c r="AH1871" s="123"/>
      <c r="AI1871" s="123"/>
      <c r="AJ1871" s="123"/>
      <c r="AK1871" s="123"/>
      <c r="AL1871" s="123"/>
      <c r="AM1871" s="123"/>
      <c r="AN1871" s="123"/>
      <c r="AO1871" s="125"/>
      <c r="AP1871" s="126"/>
      <c r="AQ1871" s="125"/>
      <c r="AR1871" s="127"/>
      <c r="AS1871" s="83"/>
      <c r="AT1871" s="83"/>
      <c r="AU1871" s="83"/>
      <c r="AV1871" s="130"/>
    </row>
    <row r="1872" spans="28:48" ht="14">
      <c r="AB1872" s="123"/>
      <c r="AC1872" s="124"/>
      <c r="AD1872" s="123"/>
      <c r="AE1872" s="124"/>
      <c r="AF1872" s="124"/>
      <c r="AG1872" s="124"/>
      <c r="AH1872" s="123"/>
      <c r="AI1872" s="123"/>
      <c r="AJ1872" s="123"/>
      <c r="AK1872" s="123"/>
      <c r="AL1872" s="123"/>
      <c r="AM1872" s="123"/>
      <c r="AN1872" s="123"/>
      <c r="AO1872" s="125"/>
      <c r="AP1872" s="126"/>
      <c r="AQ1872" s="125"/>
      <c r="AR1872" s="127"/>
      <c r="AS1872" s="83"/>
      <c r="AT1872" s="83"/>
      <c r="AU1872" s="83"/>
      <c r="AV1872" s="130"/>
    </row>
    <row r="1873" spans="28:48" ht="14">
      <c r="AB1873" s="123"/>
      <c r="AC1873" s="124"/>
      <c r="AD1873" s="123"/>
      <c r="AE1873" s="124"/>
      <c r="AF1873" s="124"/>
      <c r="AG1873" s="124"/>
      <c r="AH1873" s="123"/>
      <c r="AI1873" s="123"/>
      <c r="AJ1873" s="123"/>
      <c r="AK1873" s="123"/>
      <c r="AL1873" s="123"/>
      <c r="AM1873" s="123"/>
      <c r="AN1873" s="123"/>
      <c r="AO1873" s="125"/>
      <c r="AP1873" s="126"/>
      <c r="AQ1873" s="125"/>
      <c r="AR1873" s="127"/>
      <c r="AS1873" s="83"/>
      <c r="AT1873" s="83"/>
      <c r="AU1873" s="83"/>
      <c r="AV1873" s="130"/>
    </row>
    <row r="1874" spans="28:48" ht="14">
      <c r="AB1874" s="123"/>
      <c r="AC1874" s="124"/>
      <c r="AD1874" s="123"/>
      <c r="AE1874" s="124"/>
      <c r="AF1874" s="124"/>
      <c r="AG1874" s="124"/>
      <c r="AH1874" s="123"/>
      <c r="AI1874" s="123"/>
      <c r="AJ1874" s="123"/>
      <c r="AK1874" s="123"/>
      <c r="AL1874" s="123"/>
      <c r="AM1874" s="123"/>
      <c r="AN1874" s="123"/>
      <c r="AO1874" s="125"/>
      <c r="AP1874" s="126"/>
      <c r="AQ1874" s="125"/>
      <c r="AR1874" s="127"/>
      <c r="AS1874" s="83"/>
      <c r="AT1874" s="83"/>
      <c r="AU1874" s="83"/>
      <c r="AV1874" s="130"/>
    </row>
    <row r="1875" spans="28:48" ht="14">
      <c r="AB1875" s="123"/>
      <c r="AC1875" s="124"/>
      <c r="AD1875" s="123"/>
      <c r="AE1875" s="124"/>
      <c r="AF1875" s="124"/>
      <c r="AG1875" s="124"/>
      <c r="AH1875" s="123"/>
      <c r="AI1875" s="123"/>
      <c r="AJ1875" s="123"/>
      <c r="AK1875" s="123"/>
      <c r="AL1875" s="123"/>
      <c r="AM1875" s="123"/>
      <c r="AN1875" s="123"/>
      <c r="AO1875" s="125"/>
      <c r="AP1875" s="126"/>
      <c r="AQ1875" s="125"/>
      <c r="AR1875" s="127"/>
      <c r="AS1875" s="83"/>
      <c r="AT1875" s="83"/>
      <c r="AU1875" s="83"/>
      <c r="AV1875" s="130"/>
    </row>
    <row r="1876" spans="28:48" ht="14">
      <c r="AB1876" s="123"/>
      <c r="AC1876" s="124"/>
      <c r="AD1876" s="123"/>
      <c r="AE1876" s="124"/>
      <c r="AF1876" s="124"/>
      <c r="AG1876" s="124"/>
      <c r="AH1876" s="123"/>
      <c r="AI1876" s="123"/>
      <c r="AJ1876" s="123"/>
      <c r="AK1876" s="123"/>
      <c r="AL1876" s="123"/>
      <c r="AM1876" s="123"/>
      <c r="AN1876" s="123"/>
      <c r="AO1876" s="125"/>
      <c r="AP1876" s="126"/>
      <c r="AQ1876" s="125"/>
      <c r="AR1876" s="127"/>
      <c r="AS1876" s="83"/>
      <c r="AT1876" s="83"/>
      <c r="AU1876" s="83"/>
      <c r="AV1876" s="130"/>
    </row>
    <row r="1877" spans="28:48" ht="14">
      <c r="AB1877" s="123"/>
      <c r="AC1877" s="124"/>
      <c r="AD1877" s="123"/>
      <c r="AE1877" s="124"/>
      <c r="AF1877" s="124"/>
      <c r="AG1877" s="124"/>
      <c r="AH1877" s="123"/>
      <c r="AI1877" s="123"/>
      <c r="AJ1877" s="123"/>
      <c r="AK1877" s="123"/>
      <c r="AL1877" s="123"/>
      <c r="AM1877" s="123"/>
      <c r="AN1877" s="123"/>
      <c r="AO1877" s="125"/>
      <c r="AP1877" s="126"/>
      <c r="AQ1877" s="125"/>
      <c r="AR1877" s="127"/>
      <c r="AS1877" s="83"/>
      <c r="AT1877" s="83"/>
      <c r="AU1877" s="83"/>
      <c r="AV1877" s="130"/>
    </row>
    <row r="1878" spans="28:48" ht="14">
      <c r="AB1878" s="123"/>
      <c r="AC1878" s="124"/>
      <c r="AD1878" s="123"/>
      <c r="AE1878" s="124"/>
      <c r="AF1878" s="124"/>
      <c r="AG1878" s="124"/>
      <c r="AH1878" s="123"/>
      <c r="AI1878" s="123"/>
      <c r="AJ1878" s="123"/>
      <c r="AK1878" s="123"/>
      <c r="AL1878" s="123"/>
      <c r="AM1878" s="123"/>
      <c r="AN1878" s="123"/>
      <c r="AO1878" s="125"/>
      <c r="AP1878" s="126"/>
      <c r="AQ1878" s="125"/>
      <c r="AR1878" s="127"/>
      <c r="AS1878" s="83"/>
      <c r="AT1878" s="83"/>
      <c r="AU1878" s="83"/>
      <c r="AV1878" s="130"/>
    </row>
    <row r="1879" spans="28:48" ht="14">
      <c r="AB1879" s="123"/>
      <c r="AC1879" s="124"/>
      <c r="AD1879" s="123"/>
      <c r="AE1879" s="124"/>
      <c r="AF1879" s="124"/>
      <c r="AG1879" s="124"/>
      <c r="AH1879" s="123"/>
      <c r="AI1879" s="123"/>
      <c r="AJ1879" s="123"/>
      <c r="AK1879" s="123"/>
      <c r="AL1879" s="123"/>
      <c r="AM1879" s="123"/>
      <c r="AN1879" s="123"/>
      <c r="AO1879" s="125"/>
      <c r="AP1879" s="126"/>
      <c r="AQ1879" s="125"/>
      <c r="AR1879" s="127"/>
      <c r="AS1879" s="83"/>
      <c r="AT1879" s="83"/>
      <c r="AU1879" s="83"/>
      <c r="AV1879" s="130"/>
    </row>
    <row r="1880" spans="28:48" ht="14">
      <c r="AB1880" s="123"/>
      <c r="AC1880" s="124"/>
      <c r="AD1880" s="123"/>
      <c r="AE1880" s="124"/>
      <c r="AF1880" s="124"/>
      <c r="AG1880" s="124"/>
      <c r="AH1880" s="123"/>
      <c r="AI1880" s="123"/>
      <c r="AJ1880" s="123"/>
      <c r="AK1880" s="123"/>
      <c r="AL1880" s="123"/>
      <c r="AM1880" s="123"/>
      <c r="AN1880" s="123"/>
      <c r="AO1880" s="125"/>
      <c r="AP1880" s="126"/>
      <c r="AQ1880" s="125"/>
      <c r="AR1880" s="127"/>
      <c r="AS1880" s="83"/>
      <c r="AT1880" s="83"/>
      <c r="AU1880" s="83"/>
      <c r="AV1880" s="130"/>
    </row>
    <row r="1881" spans="28:48" ht="14">
      <c r="AB1881" s="123"/>
      <c r="AC1881" s="124"/>
      <c r="AD1881" s="123"/>
      <c r="AE1881" s="124"/>
      <c r="AF1881" s="124"/>
      <c r="AG1881" s="124"/>
      <c r="AH1881" s="123"/>
      <c r="AI1881" s="123"/>
      <c r="AJ1881" s="123"/>
      <c r="AK1881" s="123"/>
      <c r="AL1881" s="123"/>
      <c r="AM1881" s="123"/>
      <c r="AN1881" s="123"/>
      <c r="AO1881" s="125"/>
      <c r="AP1881" s="126"/>
      <c r="AQ1881" s="125"/>
      <c r="AR1881" s="127"/>
      <c r="AS1881" s="83"/>
      <c r="AT1881" s="83"/>
      <c r="AU1881" s="83"/>
      <c r="AV1881" s="130"/>
    </row>
    <row r="1882" spans="28:48" ht="14">
      <c r="AB1882" s="123"/>
      <c r="AC1882" s="124"/>
      <c r="AD1882" s="123"/>
      <c r="AE1882" s="124"/>
      <c r="AF1882" s="124"/>
      <c r="AG1882" s="124"/>
      <c r="AH1882" s="123"/>
      <c r="AI1882" s="123"/>
      <c r="AJ1882" s="123"/>
      <c r="AK1882" s="123"/>
      <c r="AL1882" s="123"/>
      <c r="AM1882" s="123"/>
      <c r="AN1882" s="123"/>
      <c r="AO1882" s="125"/>
      <c r="AP1882" s="126"/>
      <c r="AQ1882" s="125"/>
      <c r="AR1882" s="127"/>
      <c r="AS1882" s="83"/>
      <c r="AT1882" s="83"/>
      <c r="AU1882" s="83"/>
      <c r="AV1882" s="130"/>
    </row>
    <row r="1883" spans="28:48" ht="14">
      <c r="AB1883" s="123"/>
      <c r="AC1883" s="124"/>
      <c r="AD1883" s="123"/>
      <c r="AE1883" s="124"/>
      <c r="AF1883" s="124"/>
      <c r="AG1883" s="124"/>
      <c r="AH1883" s="123"/>
      <c r="AI1883" s="123"/>
      <c r="AJ1883" s="123"/>
      <c r="AK1883" s="123"/>
      <c r="AL1883" s="123"/>
      <c r="AM1883" s="123"/>
      <c r="AN1883" s="123"/>
      <c r="AO1883" s="125"/>
      <c r="AP1883" s="126"/>
      <c r="AQ1883" s="125"/>
      <c r="AR1883" s="127"/>
      <c r="AS1883" s="83"/>
      <c r="AT1883" s="83"/>
      <c r="AU1883" s="83"/>
      <c r="AV1883" s="130"/>
    </row>
    <row r="1884" spans="28:48" ht="14">
      <c r="AB1884" s="123"/>
      <c r="AC1884" s="124"/>
      <c r="AD1884" s="123"/>
      <c r="AE1884" s="124"/>
      <c r="AF1884" s="124"/>
      <c r="AG1884" s="124"/>
      <c r="AH1884" s="123"/>
      <c r="AI1884" s="123"/>
      <c r="AJ1884" s="123"/>
      <c r="AK1884" s="123"/>
      <c r="AL1884" s="123"/>
      <c r="AM1884" s="123"/>
      <c r="AN1884" s="123"/>
      <c r="AO1884" s="125"/>
      <c r="AP1884" s="126"/>
      <c r="AQ1884" s="125"/>
      <c r="AR1884" s="127"/>
      <c r="AS1884" s="83"/>
      <c r="AT1884" s="83"/>
      <c r="AU1884" s="83"/>
      <c r="AV1884" s="130"/>
    </row>
    <row r="1885" spans="28:48" ht="14">
      <c r="AB1885" s="123"/>
      <c r="AC1885" s="124"/>
      <c r="AD1885" s="123"/>
      <c r="AE1885" s="124"/>
      <c r="AF1885" s="124"/>
      <c r="AG1885" s="124"/>
      <c r="AH1885" s="123"/>
      <c r="AI1885" s="123"/>
      <c r="AJ1885" s="123"/>
      <c r="AK1885" s="123"/>
      <c r="AL1885" s="123"/>
      <c r="AM1885" s="123"/>
      <c r="AN1885" s="123"/>
      <c r="AO1885" s="125"/>
      <c r="AP1885" s="126"/>
      <c r="AQ1885" s="125"/>
      <c r="AR1885" s="127"/>
      <c r="AS1885" s="83"/>
      <c r="AT1885" s="83"/>
      <c r="AU1885" s="83"/>
      <c r="AV1885" s="130"/>
    </row>
    <row r="1886" spans="28:48" ht="14">
      <c r="AB1886" s="123"/>
      <c r="AC1886" s="124"/>
      <c r="AD1886" s="123"/>
      <c r="AE1886" s="124"/>
      <c r="AF1886" s="124"/>
      <c r="AG1886" s="124"/>
      <c r="AH1886" s="123"/>
      <c r="AI1886" s="123"/>
      <c r="AJ1886" s="123"/>
      <c r="AK1886" s="123"/>
      <c r="AL1886" s="123"/>
      <c r="AM1886" s="123"/>
      <c r="AN1886" s="123"/>
      <c r="AO1886" s="125"/>
      <c r="AP1886" s="126"/>
      <c r="AQ1886" s="125"/>
      <c r="AR1886" s="127"/>
      <c r="AS1886" s="83"/>
      <c r="AT1886" s="83"/>
      <c r="AU1886" s="83"/>
      <c r="AV1886" s="130"/>
    </row>
    <row r="1887" spans="28:48" ht="14">
      <c r="AB1887" s="123"/>
      <c r="AC1887" s="124"/>
      <c r="AD1887" s="123"/>
      <c r="AE1887" s="124"/>
      <c r="AF1887" s="124"/>
      <c r="AG1887" s="124"/>
      <c r="AH1887" s="123"/>
      <c r="AI1887" s="123"/>
      <c r="AJ1887" s="123"/>
      <c r="AK1887" s="123"/>
      <c r="AL1887" s="123"/>
      <c r="AM1887" s="123"/>
      <c r="AN1887" s="123"/>
      <c r="AO1887" s="125"/>
      <c r="AP1887" s="126"/>
      <c r="AQ1887" s="125"/>
      <c r="AR1887" s="127"/>
      <c r="AS1887" s="83"/>
      <c r="AT1887" s="83"/>
      <c r="AU1887" s="83"/>
      <c r="AV1887" s="130"/>
    </row>
    <row r="1888" spans="28:48" ht="14">
      <c r="AB1888" s="123"/>
      <c r="AC1888" s="124"/>
      <c r="AD1888" s="123"/>
      <c r="AE1888" s="124"/>
      <c r="AF1888" s="124"/>
      <c r="AG1888" s="124"/>
      <c r="AH1888" s="123"/>
      <c r="AI1888" s="123"/>
      <c r="AJ1888" s="123"/>
      <c r="AK1888" s="123"/>
      <c r="AL1888" s="123"/>
      <c r="AM1888" s="123"/>
      <c r="AN1888" s="123"/>
      <c r="AO1888" s="125"/>
      <c r="AP1888" s="126"/>
      <c r="AQ1888" s="125"/>
      <c r="AR1888" s="127"/>
      <c r="AS1888" s="83"/>
      <c r="AT1888" s="83"/>
      <c r="AU1888" s="83"/>
      <c r="AV1888" s="130"/>
    </row>
    <row r="1889" spans="28:48" ht="14">
      <c r="AB1889" s="123"/>
      <c r="AC1889" s="124"/>
      <c r="AD1889" s="123"/>
      <c r="AE1889" s="124"/>
      <c r="AF1889" s="124"/>
      <c r="AG1889" s="124"/>
      <c r="AH1889" s="123"/>
      <c r="AI1889" s="123"/>
      <c r="AJ1889" s="123"/>
      <c r="AK1889" s="123"/>
      <c r="AL1889" s="123"/>
      <c r="AM1889" s="123"/>
      <c r="AN1889" s="123"/>
      <c r="AO1889" s="125"/>
      <c r="AP1889" s="126"/>
      <c r="AQ1889" s="125"/>
      <c r="AR1889" s="127"/>
      <c r="AS1889" s="83"/>
      <c r="AT1889" s="83"/>
      <c r="AU1889" s="83"/>
      <c r="AV1889" s="130"/>
    </row>
    <row r="1890" spans="28:48" ht="14">
      <c r="AB1890" s="123"/>
      <c r="AC1890" s="124"/>
      <c r="AD1890" s="123"/>
      <c r="AE1890" s="124"/>
      <c r="AF1890" s="124"/>
      <c r="AG1890" s="124"/>
      <c r="AH1890" s="123"/>
      <c r="AI1890" s="123"/>
      <c r="AJ1890" s="123"/>
      <c r="AK1890" s="123"/>
      <c r="AL1890" s="123"/>
      <c r="AM1890" s="123"/>
      <c r="AN1890" s="123"/>
      <c r="AO1890" s="125"/>
      <c r="AP1890" s="126"/>
      <c r="AQ1890" s="125"/>
      <c r="AR1890" s="127"/>
      <c r="AS1890" s="83"/>
      <c r="AT1890" s="83"/>
      <c r="AU1890" s="83"/>
      <c r="AV1890" s="130"/>
    </row>
    <row r="1891" spans="28:48" ht="14">
      <c r="AB1891" s="123"/>
      <c r="AC1891" s="124"/>
      <c r="AD1891" s="123"/>
      <c r="AE1891" s="124"/>
      <c r="AF1891" s="124"/>
      <c r="AG1891" s="124"/>
      <c r="AH1891" s="123"/>
      <c r="AI1891" s="123"/>
      <c r="AJ1891" s="123"/>
      <c r="AK1891" s="123"/>
      <c r="AL1891" s="123"/>
      <c r="AM1891" s="123"/>
      <c r="AN1891" s="123"/>
      <c r="AO1891" s="125"/>
      <c r="AP1891" s="126"/>
      <c r="AQ1891" s="125"/>
      <c r="AR1891" s="127"/>
      <c r="AS1891" s="83"/>
      <c r="AT1891" s="83"/>
      <c r="AU1891" s="83"/>
      <c r="AV1891" s="130"/>
    </row>
    <row r="1892" spans="28:48" ht="14">
      <c r="AB1892" s="123"/>
      <c r="AC1892" s="124"/>
      <c r="AD1892" s="123"/>
      <c r="AE1892" s="124"/>
      <c r="AF1892" s="124"/>
      <c r="AG1892" s="124"/>
      <c r="AH1892" s="123"/>
      <c r="AI1892" s="123"/>
      <c r="AJ1892" s="123"/>
      <c r="AK1892" s="123"/>
      <c r="AL1892" s="123"/>
      <c r="AM1892" s="123"/>
      <c r="AN1892" s="123"/>
      <c r="AO1892" s="125"/>
      <c r="AP1892" s="126"/>
      <c r="AQ1892" s="125"/>
      <c r="AR1892" s="127"/>
      <c r="AS1892" s="83"/>
      <c r="AT1892" s="83"/>
      <c r="AU1892" s="83"/>
      <c r="AV1892" s="130"/>
    </row>
    <row r="1893" spans="28:48" ht="14">
      <c r="AB1893" s="123"/>
      <c r="AC1893" s="124"/>
      <c r="AD1893" s="123"/>
      <c r="AE1893" s="124"/>
      <c r="AF1893" s="124"/>
      <c r="AG1893" s="124"/>
      <c r="AH1893" s="123"/>
      <c r="AI1893" s="123"/>
      <c r="AJ1893" s="123"/>
      <c r="AK1893" s="123"/>
      <c r="AL1893" s="123"/>
      <c r="AM1893" s="123"/>
      <c r="AN1893" s="123"/>
      <c r="AO1893" s="125"/>
      <c r="AP1893" s="126"/>
      <c r="AQ1893" s="125"/>
      <c r="AR1893" s="127"/>
      <c r="AS1893" s="83"/>
      <c r="AT1893" s="83"/>
      <c r="AU1893" s="83"/>
      <c r="AV1893" s="130"/>
    </row>
    <row r="1894" spans="28:48" ht="14">
      <c r="AB1894" s="123"/>
      <c r="AC1894" s="124"/>
      <c r="AD1894" s="123"/>
      <c r="AE1894" s="124"/>
      <c r="AF1894" s="124"/>
      <c r="AG1894" s="124"/>
      <c r="AH1894" s="123"/>
      <c r="AI1894" s="123"/>
      <c r="AJ1894" s="123"/>
      <c r="AK1894" s="123"/>
      <c r="AL1894" s="123"/>
      <c r="AM1894" s="123"/>
      <c r="AN1894" s="123"/>
      <c r="AO1894" s="125"/>
      <c r="AP1894" s="126"/>
      <c r="AQ1894" s="125"/>
      <c r="AR1894" s="127"/>
      <c r="AS1894" s="83"/>
      <c r="AT1894" s="83"/>
      <c r="AU1894" s="83"/>
      <c r="AV1894" s="130"/>
    </row>
    <row r="1895" spans="28:48" ht="14">
      <c r="AB1895" s="123"/>
      <c r="AC1895" s="124"/>
      <c r="AD1895" s="123"/>
      <c r="AE1895" s="124"/>
      <c r="AF1895" s="124"/>
      <c r="AG1895" s="124"/>
      <c r="AH1895" s="123" t="s">
        <v>56</v>
      </c>
      <c r="AI1895" s="123"/>
      <c r="AJ1895" s="123"/>
      <c r="AK1895" s="123"/>
      <c r="AL1895" s="123"/>
      <c r="AM1895" s="123"/>
      <c r="AN1895" s="123"/>
      <c r="AO1895" s="125" t="s">
        <v>26</v>
      </c>
      <c r="AP1895" s="126"/>
      <c r="AQ1895" s="125" t="s">
        <v>29</v>
      </c>
      <c r="AR1895" s="127"/>
      <c r="AS1895" s="83" t="s">
        <v>27</v>
      </c>
      <c r="AT1895" s="83"/>
      <c r="AU1895" s="83"/>
      <c r="AV1895" s="130"/>
    </row>
    <row r="1896" spans="28:48" ht="14">
      <c r="AB1896" s="123"/>
      <c r="AC1896" s="124"/>
      <c r="AD1896" s="123"/>
      <c r="AE1896" s="124"/>
      <c r="AF1896" s="124"/>
      <c r="AG1896" s="124"/>
      <c r="AH1896" s="123"/>
      <c r="AI1896" s="123"/>
      <c r="AJ1896" s="123"/>
      <c r="AK1896" s="123"/>
      <c r="AL1896" s="123"/>
      <c r="AM1896" s="123"/>
      <c r="AN1896" s="123"/>
      <c r="AO1896" s="125"/>
      <c r="AP1896" s="126"/>
      <c r="AQ1896" s="125"/>
      <c r="AR1896" s="127"/>
      <c r="AS1896" s="83"/>
      <c r="AT1896" s="83"/>
      <c r="AU1896" s="83"/>
      <c r="AV1896" s="130"/>
    </row>
    <row r="1897" spans="28:48" ht="14">
      <c r="AB1897" s="123"/>
      <c r="AC1897" s="124"/>
      <c r="AD1897" s="123"/>
      <c r="AE1897" s="124"/>
      <c r="AF1897" s="124"/>
      <c r="AG1897" s="124"/>
      <c r="AH1897" s="123"/>
      <c r="AI1897" s="123"/>
      <c r="AJ1897" s="123"/>
      <c r="AK1897" s="123"/>
      <c r="AL1897" s="123"/>
      <c r="AM1897" s="123"/>
      <c r="AN1897" s="123"/>
      <c r="AO1897" s="125"/>
      <c r="AP1897" s="126"/>
      <c r="AQ1897" s="125"/>
      <c r="AR1897" s="127"/>
      <c r="AS1897" s="83"/>
      <c r="AT1897" s="83"/>
      <c r="AU1897" s="83"/>
      <c r="AV1897" s="130"/>
    </row>
    <row r="1898" spans="28:48" ht="14">
      <c r="AB1898" s="123"/>
      <c r="AC1898" s="124"/>
      <c r="AD1898" s="123"/>
      <c r="AE1898" s="124"/>
      <c r="AF1898" s="124"/>
      <c r="AG1898" s="124"/>
      <c r="AH1898" s="123"/>
      <c r="AI1898" s="123"/>
      <c r="AJ1898" s="123"/>
      <c r="AK1898" s="123"/>
      <c r="AL1898" s="123"/>
      <c r="AM1898" s="123"/>
      <c r="AN1898" s="123"/>
      <c r="AO1898" s="125"/>
      <c r="AP1898" s="126"/>
      <c r="AQ1898" s="125"/>
      <c r="AR1898" s="127"/>
      <c r="AS1898" s="83"/>
      <c r="AT1898" s="83"/>
      <c r="AU1898" s="83"/>
      <c r="AV1898" s="130"/>
    </row>
    <row r="1899" spans="28:48" ht="14">
      <c r="AB1899" s="123"/>
      <c r="AC1899" s="124"/>
      <c r="AD1899" s="123"/>
      <c r="AE1899" s="124"/>
      <c r="AF1899" s="124"/>
      <c r="AG1899" s="124"/>
      <c r="AH1899" s="123"/>
      <c r="AI1899" s="123"/>
      <c r="AJ1899" s="123"/>
      <c r="AK1899" s="123"/>
      <c r="AL1899" s="123"/>
      <c r="AM1899" s="123"/>
      <c r="AN1899" s="123"/>
      <c r="AO1899" s="125"/>
      <c r="AP1899" s="126"/>
      <c r="AQ1899" s="125"/>
      <c r="AR1899" s="127"/>
      <c r="AS1899" s="83"/>
      <c r="AT1899" s="83"/>
      <c r="AU1899" s="83"/>
      <c r="AV1899" s="130"/>
    </row>
    <row r="1900" spans="28:48" ht="14">
      <c r="AB1900" s="123"/>
      <c r="AC1900" s="124"/>
      <c r="AD1900" s="123"/>
      <c r="AE1900" s="124"/>
      <c r="AF1900" s="124"/>
      <c r="AG1900" s="124"/>
      <c r="AH1900" s="123"/>
      <c r="AI1900" s="123"/>
      <c r="AJ1900" s="123"/>
      <c r="AK1900" s="123"/>
      <c r="AL1900" s="123"/>
      <c r="AM1900" s="123"/>
      <c r="AN1900" s="123"/>
      <c r="AO1900" s="125"/>
      <c r="AP1900" s="126"/>
      <c r="AQ1900" s="125"/>
      <c r="AR1900" s="127"/>
      <c r="AS1900" s="83"/>
      <c r="AT1900" s="83"/>
      <c r="AU1900" s="83"/>
      <c r="AV1900" s="130"/>
    </row>
    <row r="1901" spans="28:48" ht="14">
      <c r="AB1901" s="123"/>
      <c r="AC1901" s="124"/>
      <c r="AD1901" s="123"/>
      <c r="AE1901" s="124"/>
      <c r="AF1901" s="124"/>
      <c r="AG1901" s="124"/>
      <c r="AH1901" s="123"/>
      <c r="AI1901" s="123"/>
      <c r="AJ1901" s="123"/>
      <c r="AK1901" s="123"/>
      <c r="AL1901" s="123"/>
      <c r="AM1901" s="123"/>
      <c r="AN1901" s="123"/>
      <c r="AO1901" s="125"/>
      <c r="AP1901" s="126"/>
      <c r="AQ1901" s="125"/>
      <c r="AR1901" s="127"/>
      <c r="AS1901" s="83"/>
      <c r="AT1901" s="83"/>
      <c r="AU1901" s="83"/>
      <c r="AV1901" s="130"/>
    </row>
    <row r="1902" spans="28:48" ht="14">
      <c r="AB1902" s="123"/>
      <c r="AC1902" s="124"/>
      <c r="AD1902" s="123"/>
      <c r="AE1902" s="124"/>
      <c r="AF1902" s="124"/>
      <c r="AG1902" s="124"/>
      <c r="AH1902" s="123"/>
      <c r="AI1902" s="123"/>
      <c r="AJ1902" s="123"/>
      <c r="AK1902" s="123"/>
      <c r="AL1902" s="123"/>
      <c r="AM1902" s="123"/>
      <c r="AN1902" s="123"/>
      <c r="AO1902" s="125"/>
      <c r="AP1902" s="126"/>
      <c r="AQ1902" s="125"/>
      <c r="AR1902" s="127"/>
      <c r="AS1902" s="83"/>
      <c r="AT1902" s="83"/>
      <c r="AU1902" s="83"/>
      <c r="AV1902" s="130"/>
    </row>
    <row r="1903" spans="28:48" ht="14">
      <c r="AB1903" s="123"/>
      <c r="AC1903" s="124"/>
      <c r="AD1903" s="123"/>
      <c r="AE1903" s="124"/>
      <c r="AF1903" s="124"/>
      <c r="AG1903" s="124"/>
      <c r="AH1903" s="123"/>
      <c r="AI1903" s="123"/>
      <c r="AJ1903" s="123"/>
      <c r="AK1903" s="123"/>
      <c r="AL1903" s="123"/>
      <c r="AM1903" s="123"/>
      <c r="AN1903" s="123"/>
      <c r="AO1903" s="125"/>
      <c r="AP1903" s="126"/>
      <c r="AQ1903" s="125"/>
      <c r="AR1903" s="127"/>
      <c r="AS1903" s="83"/>
      <c r="AT1903" s="83"/>
      <c r="AU1903" s="83"/>
      <c r="AV1903" s="130"/>
    </row>
    <row r="1904" spans="28:48" ht="14">
      <c r="AB1904" s="123"/>
      <c r="AC1904" s="124"/>
      <c r="AD1904" s="123"/>
      <c r="AE1904" s="124"/>
      <c r="AF1904" s="124"/>
      <c r="AG1904" s="124"/>
      <c r="AH1904" s="123"/>
      <c r="AI1904" s="123"/>
      <c r="AJ1904" s="123"/>
      <c r="AK1904" s="123"/>
      <c r="AL1904" s="123"/>
      <c r="AM1904" s="123"/>
      <c r="AN1904" s="123"/>
      <c r="AO1904" s="125"/>
      <c r="AP1904" s="126"/>
      <c r="AQ1904" s="125"/>
      <c r="AR1904" s="127"/>
      <c r="AS1904" s="83"/>
      <c r="AT1904" s="83"/>
      <c r="AU1904" s="83"/>
      <c r="AV1904" s="130"/>
    </row>
    <row r="1905" spans="28:48" ht="14">
      <c r="AB1905" s="123"/>
      <c r="AC1905" s="124"/>
      <c r="AD1905" s="123"/>
      <c r="AE1905" s="124"/>
      <c r="AF1905" s="124"/>
      <c r="AG1905" s="124"/>
      <c r="AH1905" s="123"/>
      <c r="AI1905" s="123"/>
      <c r="AJ1905" s="123"/>
      <c r="AK1905" s="123"/>
      <c r="AL1905" s="123"/>
      <c r="AM1905" s="123"/>
      <c r="AN1905" s="123"/>
      <c r="AO1905" s="125"/>
      <c r="AP1905" s="126"/>
      <c r="AQ1905" s="125"/>
      <c r="AR1905" s="127"/>
      <c r="AS1905" s="83"/>
      <c r="AT1905" s="83"/>
      <c r="AU1905" s="83"/>
      <c r="AV1905" s="130"/>
    </row>
    <row r="1906" spans="28:48" ht="14">
      <c r="AB1906" s="123"/>
      <c r="AC1906" s="124"/>
      <c r="AD1906" s="123"/>
      <c r="AE1906" s="124"/>
      <c r="AF1906" s="124"/>
      <c r="AG1906" s="124"/>
      <c r="AH1906" s="123"/>
      <c r="AI1906" s="123"/>
      <c r="AJ1906" s="123"/>
      <c r="AK1906" s="123"/>
      <c r="AL1906" s="123"/>
      <c r="AM1906" s="123"/>
      <c r="AN1906" s="123"/>
      <c r="AO1906" s="125"/>
      <c r="AP1906" s="126"/>
      <c r="AQ1906" s="125"/>
      <c r="AR1906" s="127"/>
      <c r="AS1906" s="83"/>
      <c r="AT1906" s="83"/>
      <c r="AU1906" s="83"/>
      <c r="AV1906" s="130"/>
    </row>
    <row r="1907" spans="28:48" ht="14">
      <c r="AB1907" s="123"/>
      <c r="AC1907" s="124"/>
      <c r="AD1907" s="123"/>
      <c r="AE1907" s="124"/>
      <c r="AF1907" s="124"/>
      <c r="AG1907" s="124"/>
      <c r="AH1907" s="123"/>
      <c r="AI1907" s="123"/>
      <c r="AJ1907" s="123"/>
      <c r="AK1907" s="123"/>
      <c r="AL1907" s="123"/>
      <c r="AM1907" s="123"/>
      <c r="AN1907" s="123"/>
      <c r="AO1907" s="125"/>
      <c r="AP1907" s="126"/>
      <c r="AQ1907" s="125"/>
      <c r="AR1907" s="127"/>
      <c r="AS1907" s="83"/>
      <c r="AT1907" s="83"/>
      <c r="AU1907" s="83"/>
      <c r="AV1907" s="130"/>
    </row>
    <row r="1908" spans="28:48" ht="14">
      <c r="AB1908" s="123"/>
      <c r="AC1908" s="124"/>
      <c r="AD1908" s="123"/>
      <c r="AE1908" s="124"/>
      <c r="AF1908" s="124"/>
      <c r="AG1908" s="124"/>
      <c r="AH1908" s="123"/>
      <c r="AI1908" s="123"/>
      <c r="AJ1908" s="123"/>
      <c r="AK1908" s="123"/>
      <c r="AL1908" s="123"/>
      <c r="AM1908" s="123"/>
      <c r="AN1908" s="123"/>
      <c r="AO1908" s="125"/>
      <c r="AP1908" s="126"/>
      <c r="AQ1908" s="125"/>
      <c r="AR1908" s="127"/>
      <c r="AS1908" s="83"/>
      <c r="AT1908" s="83"/>
      <c r="AU1908" s="83"/>
      <c r="AV1908" s="130"/>
    </row>
    <row r="1909" spans="28:48" ht="14">
      <c r="AB1909" s="123"/>
      <c r="AC1909" s="124"/>
      <c r="AD1909" s="123"/>
      <c r="AE1909" s="124"/>
      <c r="AF1909" s="124"/>
      <c r="AG1909" s="124"/>
      <c r="AH1909" s="123"/>
      <c r="AI1909" s="123"/>
      <c r="AJ1909" s="123"/>
      <c r="AK1909" s="123"/>
      <c r="AL1909" s="123"/>
      <c r="AM1909" s="123"/>
      <c r="AN1909" s="123"/>
      <c r="AO1909" s="125"/>
      <c r="AP1909" s="126"/>
      <c r="AQ1909" s="125"/>
      <c r="AR1909" s="127"/>
      <c r="AS1909" s="83"/>
      <c r="AT1909" s="83"/>
      <c r="AU1909" s="83"/>
      <c r="AV1909" s="130"/>
    </row>
    <row r="1910" spans="28:48" ht="14">
      <c r="AB1910" s="123"/>
      <c r="AC1910" s="124"/>
      <c r="AD1910" s="123"/>
      <c r="AE1910" s="124"/>
      <c r="AF1910" s="124"/>
      <c r="AG1910" s="124"/>
      <c r="AH1910" s="123"/>
      <c r="AI1910" s="123"/>
      <c r="AJ1910" s="123"/>
      <c r="AK1910" s="123"/>
      <c r="AL1910" s="123"/>
      <c r="AM1910" s="123"/>
      <c r="AN1910" s="123"/>
      <c r="AO1910" s="125"/>
      <c r="AP1910" s="126"/>
      <c r="AQ1910" s="125"/>
      <c r="AR1910" s="127"/>
      <c r="AS1910" s="83"/>
      <c r="AT1910" s="83"/>
      <c r="AU1910" s="83"/>
      <c r="AV1910" s="130"/>
    </row>
    <row r="1911" spans="28:48" ht="14">
      <c r="AB1911" s="123"/>
      <c r="AC1911" s="124"/>
      <c r="AD1911" s="123"/>
      <c r="AE1911" s="124"/>
      <c r="AF1911" s="124"/>
      <c r="AG1911" s="124"/>
      <c r="AH1911" s="123"/>
      <c r="AI1911" s="123"/>
      <c r="AJ1911" s="123"/>
      <c r="AK1911" s="123"/>
      <c r="AL1911" s="123"/>
      <c r="AM1911" s="123"/>
      <c r="AN1911" s="123"/>
      <c r="AO1911" s="125"/>
      <c r="AP1911" s="126"/>
      <c r="AQ1911" s="125"/>
      <c r="AR1911" s="127"/>
      <c r="AS1911" s="83"/>
      <c r="AT1911" s="83"/>
      <c r="AU1911" s="83"/>
      <c r="AV1911" s="130"/>
    </row>
    <row r="1912" spans="28:48" ht="14">
      <c r="AB1912" s="123"/>
      <c r="AC1912" s="124"/>
      <c r="AD1912" s="123"/>
      <c r="AE1912" s="124"/>
      <c r="AF1912" s="124"/>
      <c r="AG1912" s="124"/>
      <c r="AH1912" s="123"/>
      <c r="AI1912" s="123"/>
      <c r="AJ1912" s="123"/>
      <c r="AK1912" s="123"/>
      <c r="AL1912" s="123"/>
      <c r="AM1912" s="123"/>
      <c r="AN1912" s="123"/>
      <c r="AO1912" s="125"/>
      <c r="AP1912" s="126"/>
      <c r="AQ1912" s="125"/>
      <c r="AR1912" s="127"/>
      <c r="AS1912" s="83"/>
      <c r="AT1912" s="83"/>
      <c r="AU1912" s="83"/>
      <c r="AV1912" s="130"/>
    </row>
    <row r="1913" spans="28:48" ht="14">
      <c r="AB1913" s="123"/>
      <c r="AC1913" s="124"/>
      <c r="AD1913" s="123"/>
      <c r="AE1913" s="124"/>
      <c r="AF1913" s="124"/>
      <c r="AG1913" s="124"/>
      <c r="AH1913" s="123"/>
      <c r="AI1913" s="123"/>
      <c r="AJ1913" s="123"/>
      <c r="AK1913" s="123"/>
      <c r="AL1913" s="123"/>
      <c r="AM1913" s="123"/>
      <c r="AN1913" s="123"/>
      <c r="AO1913" s="125"/>
      <c r="AP1913" s="126"/>
      <c r="AQ1913" s="125"/>
      <c r="AR1913" s="127"/>
      <c r="AS1913" s="83"/>
      <c r="AT1913" s="83"/>
      <c r="AU1913" s="83"/>
      <c r="AV1913" s="130"/>
    </row>
    <row r="1914" spans="28:48" ht="14">
      <c r="AB1914" s="123"/>
      <c r="AC1914" s="124"/>
      <c r="AD1914" s="123"/>
      <c r="AE1914" s="124"/>
      <c r="AF1914" s="124"/>
      <c r="AG1914" s="124"/>
      <c r="AH1914" s="123"/>
      <c r="AI1914" s="123"/>
      <c r="AJ1914" s="123"/>
      <c r="AK1914" s="123"/>
      <c r="AL1914" s="123"/>
      <c r="AM1914" s="123"/>
      <c r="AN1914" s="123"/>
      <c r="AO1914" s="125"/>
      <c r="AP1914" s="126"/>
      <c r="AQ1914" s="125"/>
      <c r="AR1914" s="127"/>
      <c r="AS1914" s="83"/>
      <c r="AT1914" s="83"/>
      <c r="AU1914" s="83"/>
      <c r="AV1914" s="130"/>
    </row>
    <row r="1915" spans="28:48" ht="14">
      <c r="AB1915" s="123"/>
      <c r="AC1915" s="124"/>
      <c r="AD1915" s="123"/>
      <c r="AE1915" s="124"/>
      <c r="AF1915" s="124"/>
      <c r="AG1915" s="124"/>
      <c r="AH1915" s="123"/>
      <c r="AI1915" s="123"/>
      <c r="AJ1915" s="123"/>
      <c r="AK1915" s="123"/>
      <c r="AL1915" s="123"/>
      <c r="AM1915" s="123"/>
      <c r="AN1915" s="123"/>
      <c r="AO1915" s="125"/>
      <c r="AP1915" s="126"/>
      <c r="AQ1915" s="125"/>
      <c r="AR1915" s="127"/>
      <c r="AS1915" s="83"/>
      <c r="AT1915" s="83"/>
      <c r="AU1915" s="83"/>
      <c r="AV1915" s="130"/>
    </row>
    <row r="1916" spans="28:48" ht="14">
      <c r="AB1916" s="123"/>
      <c r="AC1916" s="124"/>
      <c r="AD1916" s="123"/>
      <c r="AE1916" s="124"/>
      <c r="AF1916" s="124"/>
      <c r="AG1916" s="124"/>
      <c r="AH1916" s="123"/>
      <c r="AI1916" s="123"/>
      <c r="AJ1916" s="123"/>
      <c r="AK1916" s="123"/>
      <c r="AL1916" s="123"/>
      <c r="AM1916" s="123"/>
      <c r="AN1916" s="123"/>
      <c r="AO1916" s="125"/>
      <c r="AP1916" s="126"/>
      <c r="AQ1916" s="125"/>
      <c r="AR1916" s="127"/>
      <c r="AS1916" s="83"/>
      <c r="AT1916" s="83"/>
      <c r="AU1916" s="83"/>
      <c r="AV1916" s="130"/>
    </row>
    <row r="1917" spans="28:48" ht="14">
      <c r="AB1917" s="123"/>
      <c r="AC1917" s="124"/>
      <c r="AD1917" s="123"/>
      <c r="AE1917" s="124"/>
      <c r="AF1917" s="124"/>
      <c r="AG1917" s="124"/>
      <c r="AH1917" s="123"/>
      <c r="AI1917" s="123"/>
      <c r="AJ1917" s="123"/>
      <c r="AK1917" s="123"/>
      <c r="AL1917" s="123"/>
      <c r="AM1917" s="123"/>
      <c r="AN1917" s="123"/>
      <c r="AO1917" s="125"/>
      <c r="AP1917" s="126"/>
      <c r="AQ1917" s="125"/>
      <c r="AR1917" s="127"/>
      <c r="AS1917" s="83"/>
      <c r="AT1917" s="83"/>
      <c r="AU1917" s="83"/>
      <c r="AV1917" s="130"/>
    </row>
    <row r="1918" spans="28:48" ht="14">
      <c r="AB1918" s="123"/>
      <c r="AC1918" s="124"/>
      <c r="AD1918" s="123"/>
      <c r="AE1918" s="124"/>
      <c r="AF1918" s="124"/>
      <c r="AG1918" s="124"/>
      <c r="AH1918" s="123"/>
      <c r="AI1918" s="123"/>
      <c r="AJ1918" s="123"/>
      <c r="AK1918" s="123"/>
      <c r="AL1918" s="123"/>
      <c r="AM1918" s="123"/>
      <c r="AN1918" s="123"/>
      <c r="AO1918" s="125"/>
      <c r="AP1918" s="126"/>
      <c r="AQ1918" s="125"/>
      <c r="AR1918" s="127"/>
      <c r="AS1918" s="83"/>
      <c r="AT1918" s="83"/>
      <c r="AU1918" s="83"/>
      <c r="AV1918" s="130"/>
    </row>
    <row r="1919" spans="28:48" ht="14">
      <c r="AB1919" s="123"/>
      <c r="AC1919" s="124"/>
      <c r="AD1919" s="123"/>
      <c r="AE1919" s="124"/>
      <c r="AF1919" s="124"/>
      <c r="AG1919" s="124"/>
      <c r="AH1919" s="123"/>
      <c r="AI1919" s="123"/>
      <c r="AJ1919" s="123"/>
      <c r="AK1919" s="123"/>
      <c r="AL1919" s="123"/>
      <c r="AM1919" s="123"/>
      <c r="AN1919" s="123"/>
      <c r="AO1919" s="125"/>
      <c r="AP1919" s="126"/>
      <c r="AQ1919" s="125"/>
      <c r="AR1919" s="127"/>
      <c r="AS1919" s="83"/>
      <c r="AT1919" s="83"/>
      <c r="AU1919" s="83"/>
      <c r="AV1919" s="130"/>
    </row>
    <row r="1920" spans="28:48" ht="14">
      <c r="AB1920" s="123"/>
      <c r="AC1920" s="124"/>
      <c r="AD1920" s="123"/>
      <c r="AE1920" s="124"/>
      <c r="AF1920" s="124"/>
      <c r="AG1920" s="124"/>
      <c r="AH1920" s="123"/>
      <c r="AI1920" s="123"/>
      <c r="AJ1920" s="123"/>
      <c r="AK1920" s="123"/>
      <c r="AL1920" s="123"/>
      <c r="AM1920" s="123"/>
      <c r="AN1920" s="123"/>
      <c r="AO1920" s="125"/>
      <c r="AP1920" s="126"/>
      <c r="AQ1920" s="125"/>
      <c r="AR1920" s="127"/>
      <c r="AS1920" s="83"/>
      <c r="AT1920" s="83"/>
      <c r="AU1920" s="83"/>
      <c r="AV1920" s="130"/>
    </row>
    <row r="1921" spans="28:48" ht="14">
      <c r="AB1921" s="123"/>
      <c r="AC1921" s="124"/>
      <c r="AD1921" s="123"/>
      <c r="AE1921" s="124"/>
      <c r="AF1921" s="124"/>
      <c r="AG1921" s="124"/>
      <c r="AH1921" s="123"/>
      <c r="AI1921" s="123"/>
      <c r="AJ1921" s="123"/>
      <c r="AK1921" s="123"/>
      <c r="AL1921" s="123"/>
      <c r="AM1921" s="123"/>
      <c r="AN1921" s="123"/>
      <c r="AO1921" s="125"/>
      <c r="AP1921" s="126"/>
      <c r="AQ1921" s="125"/>
      <c r="AR1921" s="127"/>
      <c r="AS1921" s="83"/>
      <c r="AT1921" s="83"/>
      <c r="AU1921" s="83"/>
      <c r="AV1921" s="130"/>
    </row>
    <row r="1922" spans="28:48" ht="14">
      <c r="AB1922" s="123"/>
      <c r="AC1922" s="124"/>
      <c r="AD1922" s="123"/>
      <c r="AE1922" s="124"/>
      <c r="AF1922" s="124"/>
      <c r="AG1922" s="124"/>
      <c r="AH1922" s="123"/>
      <c r="AI1922" s="123"/>
      <c r="AJ1922" s="123"/>
      <c r="AK1922" s="123"/>
      <c r="AL1922" s="123"/>
      <c r="AM1922" s="123"/>
      <c r="AN1922" s="123"/>
      <c r="AO1922" s="125"/>
      <c r="AP1922" s="126"/>
      <c r="AQ1922" s="125"/>
      <c r="AR1922" s="127"/>
      <c r="AS1922" s="83"/>
      <c r="AT1922" s="83"/>
      <c r="AU1922" s="83"/>
      <c r="AV1922" s="130"/>
    </row>
    <row r="1923" spans="28:48" ht="14">
      <c r="AB1923" s="123"/>
      <c r="AC1923" s="124"/>
      <c r="AD1923" s="123"/>
      <c r="AE1923" s="124"/>
      <c r="AF1923" s="124"/>
      <c r="AG1923" s="124"/>
      <c r="AH1923" s="123"/>
      <c r="AI1923" s="123"/>
      <c r="AJ1923" s="123"/>
      <c r="AK1923" s="123"/>
      <c r="AL1923" s="123"/>
      <c r="AM1923" s="123"/>
      <c r="AN1923" s="123"/>
      <c r="AO1923" s="125"/>
      <c r="AP1923" s="126"/>
      <c r="AQ1923" s="125"/>
      <c r="AR1923" s="127"/>
      <c r="AS1923" s="83"/>
      <c r="AT1923" s="83"/>
      <c r="AU1923" s="83"/>
      <c r="AV1923" s="130"/>
    </row>
    <row r="1924" spans="28:48" ht="14">
      <c r="AB1924" s="123"/>
      <c r="AC1924" s="124"/>
      <c r="AD1924" s="123"/>
      <c r="AE1924" s="124"/>
      <c r="AF1924" s="124"/>
      <c r="AG1924" s="124"/>
      <c r="AH1924" s="123"/>
      <c r="AI1924" s="123"/>
      <c r="AJ1924" s="123"/>
      <c r="AK1924" s="123"/>
      <c r="AL1924" s="123"/>
      <c r="AM1924" s="123"/>
      <c r="AN1924" s="123"/>
      <c r="AO1924" s="125"/>
      <c r="AP1924" s="126"/>
      <c r="AQ1924" s="125"/>
      <c r="AR1924" s="127"/>
      <c r="AS1924" s="83"/>
      <c r="AT1924" s="83"/>
      <c r="AU1924" s="83"/>
      <c r="AV1924" s="130"/>
    </row>
    <row r="1925" spans="28:48" ht="14">
      <c r="AB1925" s="123"/>
      <c r="AC1925" s="124"/>
      <c r="AD1925" s="123"/>
      <c r="AE1925" s="124"/>
      <c r="AF1925" s="124"/>
      <c r="AG1925" s="124"/>
      <c r="AH1925" s="123"/>
      <c r="AI1925" s="123"/>
      <c r="AJ1925" s="123"/>
      <c r="AK1925" s="123"/>
      <c r="AL1925" s="123"/>
      <c r="AM1925" s="123"/>
      <c r="AN1925" s="123"/>
      <c r="AO1925" s="125"/>
      <c r="AP1925" s="126"/>
      <c r="AQ1925" s="125"/>
      <c r="AR1925" s="127"/>
      <c r="AS1925" s="83"/>
      <c r="AT1925" s="83"/>
      <c r="AU1925" s="83"/>
      <c r="AV1925" s="130"/>
    </row>
    <row r="1926" spans="28:48" ht="14">
      <c r="AB1926" s="123"/>
      <c r="AC1926" s="124"/>
      <c r="AD1926" s="123"/>
      <c r="AE1926" s="124"/>
      <c r="AF1926" s="124"/>
      <c r="AG1926" s="124"/>
      <c r="AH1926" s="123"/>
      <c r="AI1926" s="123"/>
      <c r="AJ1926" s="123"/>
      <c r="AK1926" s="123"/>
      <c r="AL1926" s="123"/>
      <c r="AM1926" s="123"/>
      <c r="AN1926" s="123"/>
      <c r="AO1926" s="125"/>
      <c r="AP1926" s="126"/>
      <c r="AQ1926" s="125"/>
      <c r="AR1926" s="127"/>
      <c r="AS1926" s="83"/>
      <c r="AT1926" s="83"/>
      <c r="AU1926" s="83"/>
      <c r="AV1926" s="130"/>
    </row>
    <row r="1927" spans="28:48" ht="14">
      <c r="AB1927" s="123"/>
      <c r="AC1927" s="124"/>
      <c r="AD1927" s="123"/>
      <c r="AE1927" s="124"/>
      <c r="AF1927" s="124"/>
      <c r="AG1927" s="124"/>
      <c r="AH1927" s="123"/>
      <c r="AI1927" s="123"/>
      <c r="AJ1927" s="123"/>
      <c r="AK1927" s="123"/>
      <c r="AL1927" s="123"/>
      <c r="AM1927" s="123"/>
      <c r="AN1927" s="123"/>
      <c r="AO1927" s="125"/>
      <c r="AP1927" s="126"/>
      <c r="AQ1927" s="125"/>
      <c r="AR1927" s="127"/>
      <c r="AS1927" s="83"/>
      <c r="AT1927" s="83"/>
      <c r="AU1927" s="83"/>
      <c r="AV1927" s="130"/>
    </row>
    <row r="1928" spans="28:48" ht="14">
      <c r="AB1928" s="123"/>
      <c r="AC1928" s="124"/>
      <c r="AD1928" s="123"/>
      <c r="AE1928" s="124"/>
      <c r="AF1928" s="124"/>
      <c r="AG1928" s="124"/>
      <c r="AH1928" s="123"/>
      <c r="AI1928" s="123"/>
      <c r="AJ1928" s="123"/>
      <c r="AK1928" s="123"/>
      <c r="AL1928" s="123"/>
      <c r="AM1928" s="123"/>
      <c r="AN1928" s="123"/>
      <c r="AO1928" s="125"/>
      <c r="AP1928" s="126"/>
      <c r="AQ1928" s="125"/>
      <c r="AR1928" s="127"/>
      <c r="AS1928" s="83"/>
      <c r="AT1928" s="83"/>
      <c r="AU1928" s="83"/>
      <c r="AV1928" s="130"/>
    </row>
    <row r="1929" spans="28:48" ht="14">
      <c r="AB1929" s="123"/>
      <c r="AC1929" s="124"/>
      <c r="AD1929" s="123"/>
      <c r="AE1929" s="124"/>
      <c r="AF1929" s="124"/>
      <c r="AG1929" s="124"/>
      <c r="AH1929" s="123"/>
      <c r="AI1929" s="123"/>
      <c r="AJ1929" s="123"/>
      <c r="AK1929" s="123"/>
      <c r="AL1929" s="123"/>
      <c r="AM1929" s="123"/>
      <c r="AN1929" s="123"/>
      <c r="AO1929" s="125"/>
      <c r="AP1929" s="126"/>
      <c r="AQ1929" s="125"/>
      <c r="AR1929" s="127"/>
      <c r="AS1929" s="83"/>
      <c r="AT1929" s="83"/>
      <c r="AU1929" s="83"/>
      <c r="AV1929" s="130"/>
    </row>
    <row r="1930" spans="28:48" ht="14">
      <c r="AB1930" s="123"/>
      <c r="AC1930" s="124"/>
      <c r="AD1930" s="123"/>
      <c r="AE1930" s="124"/>
      <c r="AF1930" s="124"/>
      <c r="AG1930" s="124"/>
      <c r="AH1930" s="123"/>
      <c r="AI1930" s="123"/>
      <c r="AJ1930" s="123"/>
      <c r="AK1930" s="123"/>
      <c r="AL1930" s="123"/>
      <c r="AM1930" s="123"/>
      <c r="AN1930" s="123"/>
      <c r="AO1930" s="125"/>
      <c r="AP1930" s="126"/>
      <c r="AQ1930" s="125"/>
      <c r="AR1930" s="127"/>
      <c r="AS1930" s="83"/>
      <c r="AT1930" s="83"/>
      <c r="AU1930" s="83"/>
      <c r="AV1930" s="130"/>
    </row>
    <row r="1931" spans="28:48" ht="14">
      <c r="AB1931" s="123"/>
      <c r="AC1931" s="124"/>
      <c r="AD1931" s="123"/>
      <c r="AE1931" s="124"/>
      <c r="AF1931" s="124"/>
      <c r="AG1931" s="124"/>
      <c r="AH1931" s="123"/>
      <c r="AI1931" s="123"/>
      <c r="AJ1931" s="123"/>
      <c r="AK1931" s="123"/>
      <c r="AL1931" s="123"/>
      <c r="AM1931" s="123"/>
      <c r="AN1931" s="123"/>
      <c r="AO1931" s="125"/>
      <c r="AP1931" s="126"/>
      <c r="AQ1931" s="125"/>
      <c r="AR1931" s="127"/>
      <c r="AS1931" s="83"/>
      <c r="AT1931" s="83"/>
      <c r="AU1931" s="83"/>
      <c r="AV1931" s="130"/>
    </row>
    <row r="1932" spans="28:48" ht="14">
      <c r="AB1932" s="123"/>
      <c r="AC1932" s="124"/>
      <c r="AD1932" s="123"/>
      <c r="AE1932" s="124"/>
      <c r="AF1932" s="124"/>
      <c r="AG1932" s="124"/>
      <c r="AH1932" s="123"/>
      <c r="AI1932" s="123"/>
      <c r="AJ1932" s="123"/>
      <c r="AK1932" s="123"/>
      <c r="AL1932" s="123"/>
      <c r="AM1932" s="123"/>
      <c r="AN1932" s="123"/>
      <c r="AO1932" s="125"/>
      <c r="AP1932" s="126"/>
      <c r="AQ1932" s="125"/>
      <c r="AR1932" s="127"/>
      <c r="AS1932" s="83"/>
      <c r="AT1932" s="83"/>
      <c r="AU1932" s="83"/>
      <c r="AV1932" s="130"/>
    </row>
    <row r="1933" spans="28:48" ht="14">
      <c r="AB1933" s="123"/>
      <c r="AC1933" s="124"/>
      <c r="AD1933" s="123"/>
      <c r="AE1933" s="124"/>
      <c r="AF1933" s="124"/>
      <c r="AG1933" s="124"/>
      <c r="AH1933" s="123"/>
      <c r="AI1933" s="123"/>
      <c r="AJ1933" s="123"/>
      <c r="AK1933" s="123"/>
      <c r="AL1933" s="123"/>
      <c r="AM1933" s="123"/>
      <c r="AN1933" s="123"/>
      <c r="AO1933" s="125"/>
      <c r="AP1933" s="126"/>
      <c r="AQ1933" s="125"/>
      <c r="AR1933" s="127"/>
      <c r="AS1933" s="83"/>
      <c r="AT1933" s="83"/>
      <c r="AU1933" s="83"/>
      <c r="AV1933" s="130"/>
    </row>
    <row r="1934" spans="28:48" ht="14">
      <c r="AB1934" s="123"/>
      <c r="AC1934" s="124"/>
      <c r="AD1934" s="123"/>
      <c r="AE1934" s="124"/>
      <c r="AF1934" s="124"/>
      <c r="AG1934" s="124"/>
      <c r="AH1934" s="123"/>
      <c r="AI1934" s="123"/>
      <c r="AJ1934" s="123"/>
      <c r="AK1934" s="123"/>
      <c r="AL1934" s="123"/>
      <c r="AM1934" s="123"/>
      <c r="AN1934" s="123"/>
      <c r="AO1934" s="125"/>
      <c r="AP1934" s="126"/>
      <c r="AQ1934" s="125"/>
      <c r="AR1934" s="127"/>
      <c r="AS1934" s="83"/>
      <c r="AT1934" s="83"/>
      <c r="AU1934" s="83"/>
      <c r="AV1934" s="130"/>
    </row>
    <row r="1935" spans="28:48" ht="14">
      <c r="AB1935" s="123"/>
      <c r="AC1935" s="124"/>
      <c r="AD1935" s="123"/>
      <c r="AE1935" s="124"/>
      <c r="AF1935" s="124"/>
      <c r="AG1935" s="124"/>
      <c r="AH1935" s="123"/>
      <c r="AI1935" s="123"/>
      <c r="AJ1935" s="123"/>
      <c r="AK1935" s="123"/>
      <c r="AL1935" s="123"/>
      <c r="AM1935" s="123"/>
      <c r="AN1935" s="123"/>
      <c r="AO1935" s="125"/>
      <c r="AP1935" s="126"/>
      <c r="AQ1935" s="125"/>
      <c r="AR1935" s="127"/>
      <c r="AS1935" s="83"/>
      <c r="AT1935" s="83"/>
      <c r="AU1935" s="83"/>
      <c r="AV1935" s="130"/>
    </row>
    <row r="1936" spans="28:48" ht="14">
      <c r="AB1936" s="123"/>
      <c r="AC1936" s="124"/>
      <c r="AD1936" s="123"/>
      <c r="AE1936" s="124"/>
      <c r="AF1936" s="124"/>
      <c r="AG1936" s="124"/>
      <c r="AH1936" s="123"/>
      <c r="AI1936" s="123"/>
      <c r="AJ1936" s="123"/>
      <c r="AK1936" s="123"/>
      <c r="AL1936" s="123"/>
      <c r="AM1936" s="123"/>
      <c r="AN1936" s="123"/>
      <c r="AO1936" s="125"/>
      <c r="AP1936" s="126"/>
      <c r="AQ1936" s="125"/>
      <c r="AR1936" s="127"/>
      <c r="AS1936" s="83"/>
      <c r="AT1936" s="83"/>
      <c r="AU1936" s="83"/>
      <c r="AV1936" s="130"/>
    </row>
    <row r="1937" spans="28:48" ht="14">
      <c r="AB1937" s="123"/>
      <c r="AC1937" s="124"/>
      <c r="AD1937" s="123"/>
      <c r="AE1937" s="124"/>
      <c r="AF1937" s="124"/>
      <c r="AG1937" s="124"/>
      <c r="AH1937" s="123"/>
      <c r="AI1937" s="123"/>
      <c r="AJ1937" s="123"/>
      <c r="AK1937" s="123"/>
      <c r="AL1937" s="123"/>
      <c r="AM1937" s="123"/>
      <c r="AN1937" s="123"/>
      <c r="AO1937" s="125"/>
      <c r="AP1937" s="126"/>
      <c r="AQ1937" s="125"/>
      <c r="AR1937" s="127"/>
      <c r="AS1937" s="83"/>
      <c r="AT1937" s="83"/>
      <c r="AU1937" s="83"/>
      <c r="AV1937" s="130"/>
    </row>
    <row r="1938" spans="28:48" ht="14">
      <c r="AB1938" s="123"/>
      <c r="AC1938" s="124"/>
      <c r="AD1938" s="123"/>
      <c r="AE1938" s="124"/>
      <c r="AF1938" s="124"/>
      <c r="AG1938" s="124"/>
      <c r="AH1938" s="123"/>
      <c r="AI1938" s="123"/>
      <c r="AJ1938" s="123"/>
      <c r="AK1938" s="123"/>
      <c r="AL1938" s="123"/>
      <c r="AM1938" s="123"/>
      <c r="AN1938" s="123"/>
      <c r="AO1938" s="125"/>
      <c r="AP1938" s="126"/>
      <c r="AQ1938" s="125"/>
      <c r="AR1938" s="127"/>
      <c r="AS1938" s="83"/>
      <c r="AT1938" s="83"/>
      <c r="AU1938" s="83"/>
      <c r="AV1938" s="130"/>
    </row>
    <row r="1939" spans="28:48" ht="14">
      <c r="AB1939" s="123"/>
      <c r="AC1939" s="124"/>
      <c r="AD1939" s="123"/>
      <c r="AE1939" s="124"/>
      <c r="AF1939" s="124"/>
      <c r="AG1939" s="124"/>
      <c r="AH1939" s="123"/>
      <c r="AI1939" s="123"/>
      <c r="AJ1939" s="123"/>
      <c r="AK1939" s="123"/>
      <c r="AL1939" s="123"/>
      <c r="AM1939" s="123"/>
      <c r="AN1939" s="123"/>
      <c r="AO1939" s="125"/>
      <c r="AP1939" s="126"/>
      <c r="AQ1939" s="125"/>
      <c r="AR1939" s="127"/>
      <c r="AS1939" s="83"/>
      <c r="AT1939" s="83"/>
      <c r="AU1939" s="83"/>
      <c r="AV1939" s="130"/>
    </row>
    <row r="1940" spans="28:48" ht="14">
      <c r="AB1940" s="123"/>
      <c r="AC1940" s="124"/>
      <c r="AD1940" s="123"/>
      <c r="AE1940" s="124"/>
      <c r="AF1940" s="124"/>
      <c r="AG1940" s="124"/>
      <c r="AH1940" s="123"/>
      <c r="AI1940" s="123"/>
      <c r="AJ1940" s="123"/>
      <c r="AK1940" s="123"/>
      <c r="AL1940" s="123"/>
      <c r="AM1940" s="123"/>
      <c r="AN1940" s="123"/>
      <c r="AO1940" s="125"/>
      <c r="AP1940" s="126"/>
      <c r="AQ1940" s="125"/>
      <c r="AR1940" s="127"/>
      <c r="AS1940" s="83"/>
      <c r="AT1940" s="83"/>
      <c r="AU1940" s="83"/>
      <c r="AV1940" s="130"/>
    </row>
    <row r="1941" spans="28:48" ht="14">
      <c r="AB1941" s="123"/>
      <c r="AC1941" s="124"/>
      <c r="AD1941" s="123"/>
      <c r="AE1941" s="124"/>
      <c r="AF1941" s="124"/>
      <c r="AG1941" s="124"/>
      <c r="AH1941" s="123"/>
      <c r="AI1941" s="123"/>
      <c r="AJ1941" s="123"/>
      <c r="AK1941" s="123"/>
      <c r="AL1941" s="123"/>
      <c r="AM1941" s="123"/>
      <c r="AN1941" s="123"/>
      <c r="AO1941" s="125"/>
      <c r="AP1941" s="126"/>
      <c r="AQ1941" s="125"/>
      <c r="AR1941" s="127"/>
      <c r="AS1941" s="83"/>
      <c r="AT1941" s="83"/>
      <c r="AU1941" s="83"/>
      <c r="AV1941" s="130"/>
    </row>
    <row r="1942" spans="28:48" ht="14">
      <c r="AB1942" s="123"/>
      <c r="AC1942" s="124"/>
      <c r="AD1942" s="123"/>
      <c r="AE1942" s="124"/>
      <c r="AF1942" s="124"/>
      <c r="AG1942" s="124"/>
      <c r="AH1942" s="123"/>
      <c r="AI1942" s="123"/>
      <c r="AJ1942" s="123"/>
      <c r="AK1942" s="123"/>
      <c r="AL1942" s="123"/>
      <c r="AM1942" s="123"/>
      <c r="AN1942" s="123"/>
      <c r="AO1942" s="125"/>
      <c r="AP1942" s="126"/>
      <c r="AQ1942" s="125"/>
      <c r="AR1942" s="127"/>
      <c r="AS1942" s="83"/>
      <c r="AT1942" s="83"/>
      <c r="AU1942" s="83"/>
      <c r="AV1942" s="130"/>
    </row>
  </sheetData>
  <sheetProtection formatCells="0" formatRows="0" insertColumns="0" insertRows="0" insertHyperlinks="0" deleteRows="0" sort="0" autoFilter="0" pivotTables="0"/>
  <dataConsolidate/>
  <customSheetViews>
    <customSheetView guid="{70BCCCD0-0555-4A3F-B704-23175ACFFA82}" scale="70" hiddenColumns="1">
      <pane ySplit="5" topLeftCell="A6" activePane="bottomLeft" state="frozen"/>
      <selection pane="bottomLeft" activeCell="C12" sqref="C12"/>
      <pageMargins left="0.28999999999999998" right="0.2" top="0.75" bottom="0.36" header="0.3" footer="0.3"/>
      <pageSetup paperSize="9" scale="45" orientation="landscape" r:id="rId1"/>
    </customSheetView>
  </customSheetViews>
  <mergeCells count="37">
    <mergeCell ref="S48:U48"/>
    <mergeCell ref="K46:U46"/>
    <mergeCell ref="Q47:R47"/>
    <mergeCell ref="Q48:R48"/>
    <mergeCell ref="L48:N48"/>
    <mergeCell ref="O48:P48"/>
    <mergeCell ref="AS3:AV3"/>
    <mergeCell ref="AS2:AV2"/>
    <mergeCell ref="AS4:AV4"/>
    <mergeCell ref="L47:N47"/>
    <mergeCell ref="O47:P47"/>
    <mergeCell ref="S47:U47"/>
    <mergeCell ref="Z7:AA7"/>
    <mergeCell ref="C5:D5"/>
    <mergeCell ref="C6:AD6"/>
    <mergeCell ref="AE6:AN6"/>
    <mergeCell ref="C7:K7"/>
    <mergeCell ref="C2:K4"/>
    <mergeCell ref="H5:N5"/>
    <mergeCell ref="L2:AQ4"/>
    <mergeCell ref="AO7:AV7"/>
    <mergeCell ref="AE7:AG7"/>
    <mergeCell ref="AB7:AD7"/>
    <mergeCell ref="O5:P5"/>
    <mergeCell ref="X7:Y7"/>
    <mergeCell ref="L7:S7"/>
    <mergeCell ref="T7:U7"/>
    <mergeCell ref="AO5:AV6"/>
    <mergeCell ref="AH7:AN7"/>
    <mergeCell ref="L50:N50"/>
    <mergeCell ref="O50:P50"/>
    <mergeCell ref="Q50:R50"/>
    <mergeCell ref="S50:U50"/>
    <mergeCell ref="Q49:R49"/>
    <mergeCell ref="L49:N49"/>
    <mergeCell ref="O49:P49"/>
    <mergeCell ref="S49:U49"/>
  </mergeCells>
  <conditionalFormatting sqref="AV9:AV1570">
    <cfRule type="cellIs" dxfId="45" priority="25" operator="equal">
      <formula>"Muy Alto"</formula>
    </cfRule>
    <cfRule type="cellIs" dxfId="44" priority="26" operator="equal">
      <formula>"Alto"</formula>
    </cfRule>
    <cfRule type="cellIs" dxfId="43" priority="27" operator="equal">
      <formula>"Medio"</formula>
    </cfRule>
    <cfRule type="cellIs" dxfId="42" priority="28" operator="equal">
      <formula>"Bajo"</formula>
    </cfRule>
  </conditionalFormatting>
  <conditionalFormatting sqref="V9">
    <cfRule type="cellIs" dxfId="41" priority="5" operator="equal">
      <formula>"Muy Alto"</formula>
    </cfRule>
    <cfRule type="cellIs" dxfId="40" priority="6" operator="equal">
      <formula>"Alto"</formula>
    </cfRule>
    <cfRule type="cellIs" dxfId="39" priority="7" operator="equal">
      <formula>"Medio"</formula>
    </cfRule>
    <cfRule type="cellIs" dxfId="38" priority="8" operator="equal">
      <formula>"Bajo"</formula>
    </cfRule>
  </conditionalFormatting>
  <conditionalFormatting sqref="W9">
    <cfRule type="cellIs" dxfId="37" priority="1" operator="equal">
      <formula>"Muy Alto"</formula>
    </cfRule>
    <cfRule type="cellIs" dxfId="36" priority="2" operator="equal">
      <formula>"Alto"</formula>
    </cfRule>
    <cfRule type="cellIs" dxfId="35" priority="3" operator="equal">
      <formula>"Medio"</formula>
    </cfRule>
    <cfRule type="cellIs" dxfId="34" priority="4" operator="equal">
      <formula>"Bajo"</formula>
    </cfRule>
  </conditionalFormatting>
  <dataValidations count="10">
    <dataValidation type="list" allowBlank="1" showInputMessage="1" showErrorMessage="1" sqref="H5:N5" xr:uid="{00000000-0002-0000-0000-000000000000}">
      <formula1>PROCESOS</formula1>
    </dataValidation>
    <dataValidation operator="notBetween" allowBlank="1" showInputMessage="1" showErrorMessage="1" sqref="AC9:AD32" xr:uid="{00000000-0002-0000-0000-000001000000}"/>
    <dataValidation type="list" allowBlank="1" showInputMessage="1" showErrorMessage="1" sqref="J9:J32" xr:uid="{00000000-0002-0000-0000-000002000000}">
      <formula1>FORMATO1</formula1>
    </dataValidation>
    <dataValidation type="list" allowBlank="1" showInputMessage="1" showErrorMessage="1" sqref="L9:L32" xr:uid="{00000000-0002-0000-0000-000003000000}">
      <formula1>FORMATO</formula1>
    </dataValidation>
    <dataValidation type="list" allowBlank="1" showInputMessage="1" showErrorMessage="1" sqref="N9:N32" xr:uid="{00000000-0002-0000-0000-000004000000}">
      <formula1>geo</formula1>
    </dataValidation>
    <dataValidation type="list" allowBlank="1" showInputMessage="1" showErrorMessage="1" sqref="Z9:Z32" xr:uid="{00000000-0002-0000-0000-000005000000}">
      <formula1>SINO</formula1>
    </dataValidation>
    <dataValidation type="list" allowBlank="1" showInputMessage="1" showErrorMessage="1" sqref="A9:A32" xr:uid="{00000000-0002-0000-0000-000006000000}">
      <formula1>INDIRECT($O$5)</formula1>
    </dataValidation>
    <dataValidation type="list" allowBlank="1" showInputMessage="1" showErrorMessage="1" sqref="M9:M32" xr:uid="{00000000-0002-0000-0000-000007000000}">
      <formula1>idioma</formula1>
    </dataValidation>
    <dataValidation type="list" allowBlank="1" showInputMessage="1" showErrorMessage="1" sqref="AG9:AG32" xr:uid="{00000000-0002-0000-0000-000008000000}">
      <formula1>INDIRECT(AF9)</formula1>
    </dataValidation>
    <dataValidation type="list" allowBlank="1" showInputMessage="1" showErrorMessage="1" sqref="E9:E32" xr:uid="{00000000-0002-0000-0000-000009000000}">
      <formula1>IF(D9&lt;&gt;"Información","ddddd",INDIRECT(B9))</formula1>
    </dataValidation>
  </dataValidations>
  <pageMargins left="0.35" right="0.2" top="0.92" bottom="0.36" header="0.3" footer="0.3"/>
  <pageSetup paperSize="14" scale="34" orientation="landscape" r:id="rId2"/>
  <drawing r:id="rId3"/>
  <legacyDrawing r:id="rId4"/>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A000000}">
          <x14:formula1>
            <xm:f>Indice!$A$2:$A$7</xm:f>
          </x14:formula1>
          <xm:sqref>D9:D32</xm:sqref>
        </x14:dataValidation>
        <x14:dataValidation type="list" allowBlank="1" showInputMessage="1" showErrorMessage="1" xr:uid="{00000000-0002-0000-0000-00000B000000}">
          <x14:formula1>
            <xm:f>Indice!$C$17:$C$21</xm:f>
          </x14:formula1>
          <xm:sqref>AO9:AO32</xm:sqref>
        </x14:dataValidation>
        <x14:dataValidation type="list" allowBlank="1" showInputMessage="1" showErrorMessage="1" xr:uid="{00000000-0002-0000-0000-00000C000000}">
          <x14:formula1>
            <xm:f>Indice!$B$2:$B$5</xm:f>
          </x14:formula1>
          <xm:sqref>AQ9:AQ32 AS9:AS32</xm:sqref>
        </x14:dataValidation>
        <x14:dataValidation type="list" allowBlank="1" showInputMessage="1" showErrorMessage="1" xr:uid="{00000000-0002-0000-0000-00000D000000}">
          <x14:formula1>
            <xm:f>Indice!$A$33:$A$34</xm:f>
          </x14:formula1>
          <xm:sqref>AE9:AE32 W9</xm:sqref>
        </x14:dataValidation>
        <x14:dataValidation type="list" allowBlank="1" showInputMessage="1" showErrorMessage="1" xr:uid="{00000000-0002-0000-0000-00000E000000}">
          <x14:formula1>
            <xm:f>Indice!$B$33:$B$37</xm:f>
          </x14:formula1>
          <xm:sqref>U9:U32 V10:W32</xm:sqref>
        </x14:dataValidation>
        <x14:dataValidation type="list" allowBlank="1" showInputMessage="1" showErrorMessage="1" xr:uid="{00000000-0002-0000-0000-00000F000000}">
          <x14:formula1>
            <xm:f>Indice!$B$40:$B$43</xm:f>
          </x14:formula1>
          <xm:sqref>AH9:AH32</xm:sqref>
        </x14:dataValidation>
        <x14:dataValidation type="list" allowBlank="1" showInputMessage="1" showErrorMessage="1" xr:uid="{00000000-0002-0000-0000-000010000000}">
          <x14:formula1>
            <xm:f>Indice!$C$33:$C$41</xm:f>
          </x14:formula1>
          <xm:sqref>AB9:AB32</xm:sqref>
        </x14:dataValidation>
        <x14:dataValidation type="list" allowBlank="1" showInputMessage="1" showErrorMessage="1" xr:uid="{00000000-0002-0000-0000-000011000000}">
          <x14:formula1>
            <xm:f>Indice!$B$33:$B$36</xm:f>
          </x14:formula1>
          <xm:sqref>U33:W45</xm:sqref>
        </x14:dataValidation>
        <x14:dataValidation type="list" allowBlank="1" showInputMessage="1" showErrorMessage="1" xr:uid="{00000000-0002-0000-0000-000012000000}">
          <x14:formula1>
            <xm:f>dependencas!$A$63:$A$113</xm:f>
          </x14:formula1>
          <xm:sqref>R9:R32</xm:sqref>
        </x14:dataValidation>
        <x14:dataValidation type="list" allowBlank="1" showInputMessage="1" showErrorMessage="1" xr:uid="{45028921-686D-45DA-9E51-B9979AA1FD52}">
          <x14:formula1>
            <xm:f>Indice!$A$36:$A$37</xm:f>
          </x14:formula1>
          <xm:sqref>V9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47"/>
  <sheetViews>
    <sheetView zoomScale="55" zoomScaleNormal="55" workbookViewId="0">
      <selection activeCell="A29" sqref="A29"/>
    </sheetView>
  </sheetViews>
  <sheetFormatPr baseColWidth="10" defaultRowHeight="14.5"/>
  <cols>
    <col min="1" max="1" width="5" customWidth="1"/>
    <col min="2" max="2" width="25.26953125" customWidth="1"/>
    <col min="3" max="3" width="28.26953125" customWidth="1"/>
    <col min="4" max="4" width="17.453125" customWidth="1"/>
    <col min="5" max="5" width="13.453125" customWidth="1"/>
    <col min="6" max="6" width="14.81640625" customWidth="1"/>
    <col min="9" max="9" width="21.26953125" customWidth="1"/>
    <col min="10" max="10" width="16.7265625" customWidth="1"/>
    <col min="11" max="11" width="17.26953125" customWidth="1"/>
    <col min="12" max="12" width="20.81640625" customWidth="1"/>
    <col min="13" max="13" width="18.26953125" customWidth="1"/>
    <col min="14" max="14" width="17.54296875" customWidth="1"/>
    <col min="15" max="15" width="16.453125" customWidth="1"/>
    <col min="16" max="16" width="15.54296875" customWidth="1"/>
    <col min="17" max="18" width="16.26953125" customWidth="1"/>
    <col min="19" max="19" width="15.54296875" customWidth="1"/>
    <col min="20" max="20" width="16.54296875" customWidth="1"/>
    <col min="21" max="21" width="16.453125" customWidth="1"/>
    <col min="22" max="22" width="10.453125" customWidth="1"/>
    <col min="23" max="23" width="16.81640625" customWidth="1"/>
    <col min="24" max="24" width="15.81640625" customWidth="1"/>
    <col min="25" max="25" width="15" customWidth="1"/>
    <col min="26" max="26" width="14.453125" customWidth="1"/>
    <col min="27" max="27" width="14.1796875" customWidth="1"/>
    <col min="28" max="28" width="24.26953125" customWidth="1"/>
  </cols>
  <sheetData>
    <row r="1" spans="2:28" ht="7.5" customHeight="1"/>
    <row r="2" spans="2:28" ht="6.75" customHeight="1"/>
    <row r="3" spans="2:28" ht="6.75" customHeight="1" thickBot="1"/>
    <row r="4" spans="2:28" ht="51.75" customHeight="1" thickBot="1">
      <c r="B4" s="361" t="s">
        <v>400</v>
      </c>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3"/>
    </row>
    <row r="5" spans="2:28" ht="15" thickBot="1">
      <c r="O5" s="364" t="s">
        <v>401</v>
      </c>
      <c r="P5" s="365"/>
      <c r="Q5" s="365"/>
      <c r="R5" s="365"/>
      <c r="S5" s="365"/>
      <c r="T5" s="366"/>
      <c r="U5" s="358" t="s">
        <v>402</v>
      </c>
      <c r="V5" s="359"/>
      <c r="W5" s="359"/>
      <c r="X5" s="359"/>
      <c r="Y5" s="359"/>
      <c r="Z5" s="359"/>
      <c r="AA5" s="359"/>
      <c r="AB5" s="360"/>
    </row>
    <row r="6" spans="2:28" ht="102.75" customHeight="1" thickBot="1">
      <c r="B6" s="86" t="s">
        <v>403</v>
      </c>
      <c r="C6" s="87" t="s">
        <v>404</v>
      </c>
      <c r="D6" s="87" t="s">
        <v>405</v>
      </c>
      <c r="E6" s="87" t="s">
        <v>376</v>
      </c>
      <c r="F6" s="99" t="s">
        <v>406</v>
      </c>
      <c r="G6" s="87" t="s">
        <v>407</v>
      </c>
      <c r="H6" s="87"/>
      <c r="I6" s="87" t="s">
        <v>408</v>
      </c>
      <c r="J6" s="87" t="s">
        <v>409</v>
      </c>
      <c r="K6" s="87" t="s">
        <v>410</v>
      </c>
      <c r="L6" s="87" t="s">
        <v>411</v>
      </c>
      <c r="M6" s="87" t="s">
        <v>412</v>
      </c>
      <c r="N6" s="91" t="s">
        <v>413</v>
      </c>
      <c r="O6" s="86" t="s">
        <v>414</v>
      </c>
      <c r="P6" s="87" t="s">
        <v>415</v>
      </c>
      <c r="Q6" s="87" t="s">
        <v>416</v>
      </c>
      <c r="R6" s="87" t="s">
        <v>417</v>
      </c>
      <c r="S6" s="87" t="s">
        <v>418</v>
      </c>
      <c r="T6" s="91" t="s">
        <v>419</v>
      </c>
      <c r="U6" s="86" t="s">
        <v>420</v>
      </c>
      <c r="V6" s="100"/>
      <c r="W6" s="87" t="s">
        <v>421</v>
      </c>
      <c r="X6" s="87" t="s">
        <v>422</v>
      </c>
      <c r="Y6" s="87" t="s">
        <v>423</v>
      </c>
      <c r="Z6" s="87" t="s">
        <v>424</v>
      </c>
      <c r="AA6" s="87" t="s">
        <v>425</v>
      </c>
      <c r="AB6" s="88" t="s">
        <v>426</v>
      </c>
    </row>
    <row r="7" spans="2:28" ht="73.5" customHeight="1">
      <c r="B7" s="150">
        <f>IF(INVENTARIO!H9="","",INVENTARIO!H9)</f>
        <v>0</v>
      </c>
      <c r="C7" s="85" t="str">
        <f>IF(INVENTARIO!K9="","",INVENTARIO!K9)</f>
        <v/>
      </c>
      <c r="D7" s="85" t="str">
        <f>IF(INVENTARIO!J9="","",INVENTARIO!J9)</f>
        <v/>
      </c>
      <c r="E7" s="85" t="str">
        <f>IF(INVENTARIO!L9="","",INVENTARIO!L9)</f>
        <v/>
      </c>
      <c r="F7" s="85" t="str">
        <f>IF(INVENTARIO!AA9="","",INVENTARIO!AA9)</f>
        <v/>
      </c>
      <c r="G7" s="85" t="str">
        <f>IF(INVENTARIO!M9="","",INVENTARIO!M9)</f>
        <v/>
      </c>
      <c r="H7" s="257">
        <f>INVENTARIO!AC9</f>
        <v>0</v>
      </c>
      <c r="I7" s="256" t="str">
        <f>IF(INVENTARIO!AC9="","",CONCATENATE(TEXT(H7,"dd-mm-yyyy")," - ",INVENTARIO!AD9))</f>
        <v/>
      </c>
      <c r="J7" s="85" t="str">
        <f>IF(INVENTARIO!AB9="","",INVENTARIO!AB9)</f>
        <v/>
      </c>
      <c r="K7" s="85">
        <f>IF(INVENTARIO!P9="","",INVENTARIO!P9)</f>
        <v>0</v>
      </c>
      <c r="L7" s="85" t="str">
        <f>IF(INVENTARIO!R9="","",INVENTARIO!R9)</f>
        <v/>
      </c>
      <c r="M7" s="85" t="str">
        <f>IF(INVENTARIO!N9="","",INVENTARIO!N9)</f>
        <v/>
      </c>
      <c r="N7" s="89" t="str">
        <f>IF(INVENTARIO!AH9="","",INVENTARIO!AH9)</f>
        <v/>
      </c>
      <c r="O7" s="90" t="str">
        <f>IF(INVENTARIO!AI9="","",INVENTARIO!AI9)</f>
        <v/>
      </c>
      <c r="P7" s="85" t="str">
        <f>IF(INVENTARIO!AJ9="","",INVENTARIO!AJ9)</f>
        <v/>
      </c>
      <c r="Q7" s="85" t="str">
        <f>IF(INVENTARIO!AK9="","",INVENTARIO!AK9)</f>
        <v/>
      </c>
      <c r="R7" s="85" t="str">
        <f>IF(INVENTARIO!AL9="","",INVENTARIO!AL9)</f>
        <v/>
      </c>
      <c r="S7" s="85" t="str">
        <f>IF(INVENTARIO!AM9="","",INVENTARIO!AM9)</f>
        <v/>
      </c>
      <c r="T7" s="89" t="str">
        <f>IF(INVENTARIO!AN9="","",INVENTARIO!AN9)</f>
        <v/>
      </c>
      <c r="U7" s="94" t="str">
        <f>IF(INVENTARIO!I9="","",IF(INVENTARIO!I9="#N/A","NO","SI"))</f>
        <v>SI</v>
      </c>
      <c r="V7" s="94" t="str">
        <f>INVENTARIO!I9</f>
        <v>-</v>
      </c>
      <c r="W7" s="94" t="str">
        <f>LEFT(V7,4)</f>
        <v>-</v>
      </c>
      <c r="X7" s="94" t="str">
        <f>RIGHT(V7,4)</f>
        <v>-</v>
      </c>
      <c r="Y7" s="94">
        <f>IF(V7="","",VLOOKUP(V7,TRD!$F$5:$G$677,2,FALSE))</f>
        <v>0</v>
      </c>
      <c r="Z7" s="94" t="str">
        <f>IF(V7="","",VLOOKUP(V7,TRD!$F$5:$T$677,5,FALSE))</f>
        <v xml:space="preserve">- - - </v>
      </c>
      <c r="AA7" s="94" t="str">
        <f>IF(V7="","",VLOOKUP(V7,TRD_ORI!$E:$S,10,FALSE))</f>
        <v xml:space="preserve">  </v>
      </c>
      <c r="AB7" s="94">
        <f>IF(V7="","",VLOOKUP(V7,TRD!F5:T677,15,FALSE))</f>
        <v>0</v>
      </c>
    </row>
    <row r="8" spans="2:28">
      <c r="B8" s="150">
        <f>IF(INVENTARIO!H10="","",INVENTARIO!H10)</f>
        <v>0</v>
      </c>
      <c r="C8" s="85" t="str">
        <f>IF(INVENTARIO!K10="","",INVENTARIO!K10)</f>
        <v/>
      </c>
      <c r="D8" s="85" t="str">
        <f>IF(INVENTARIO!J10="","",INVENTARIO!J10)</f>
        <v/>
      </c>
      <c r="E8" s="85" t="str">
        <f>IF(INVENTARIO!L10="","",INVENTARIO!L10)</f>
        <v/>
      </c>
      <c r="F8" s="85" t="str">
        <f>IF(INVENTARIO!AA10="","",INVENTARIO!AA10)</f>
        <v/>
      </c>
      <c r="G8" s="85" t="str">
        <f>IF(INVENTARIO!M10="","",INVENTARIO!M10)</f>
        <v/>
      </c>
      <c r="H8" s="256">
        <f>INVENTARIO!AC10</f>
        <v>0</v>
      </c>
      <c r="I8" s="256" t="str">
        <f>IF(INVENTARIO!AC10="","",CONCATENATE(TEXT(H8,"dd-mm-yyyy")," - ",INVENTARIO!AD10))</f>
        <v/>
      </c>
      <c r="J8" s="85" t="str">
        <f>IF(INVENTARIO!AB10="","",INVENTARIO!AB10)</f>
        <v/>
      </c>
      <c r="K8" s="85">
        <f>IF(INVENTARIO!P10="","",INVENTARIO!P10)</f>
        <v>0</v>
      </c>
      <c r="L8" s="85" t="str">
        <f>IF(INVENTARIO!R10="","",INVENTARIO!R10)</f>
        <v/>
      </c>
      <c r="M8" s="85" t="str">
        <f>IF(INVENTARIO!N10="","",INVENTARIO!N10)</f>
        <v/>
      </c>
      <c r="N8" s="89" t="str">
        <f>IF(INVENTARIO!AH10="","",INVENTARIO!AH10)</f>
        <v/>
      </c>
      <c r="O8" s="90" t="str">
        <f>IF(INVENTARIO!AI10="","",INVENTARIO!AI10)</f>
        <v/>
      </c>
      <c r="P8" s="85" t="str">
        <f>IF(INVENTARIO!AJ10="","",INVENTARIO!AJ10)</f>
        <v/>
      </c>
      <c r="Q8" s="85" t="str">
        <f>IF(INVENTARIO!AK10="","",INVENTARIO!AK10)</f>
        <v/>
      </c>
      <c r="R8" s="85" t="str">
        <f>IF(INVENTARIO!AL10="","",INVENTARIO!AL10)</f>
        <v/>
      </c>
      <c r="S8" s="85" t="str">
        <f>IF(INVENTARIO!AM10="","",INVENTARIO!AM10)</f>
        <v/>
      </c>
      <c r="T8" s="89" t="str">
        <f>IF(INVENTARIO!AN10="","",INVENTARIO!AN10)</f>
        <v/>
      </c>
      <c r="U8" s="94" t="str">
        <f>IF(INVENTARIO!I10="","",IF(INVENTARIO!I10="#N/A","NO","SI"))</f>
        <v>SI</v>
      </c>
      <c r="V8" s="94" t="str">
        <f>INVENTARIO!I10</f>
        <v>-</v>
      </c>
      <c r="W8" s="94" t="str">
        <f t="shared" ref="W8:W11" si="0">LEFT(V8,4)</f>
        <v>-</v>
      </c>
      <c r="X8" s="94" t="str">
        <f t="shared" ref="X8:X11" si="1">RIGHT(V8,4)</f>
        <v>-</v>
      </c>
      <c r="Y8" s="94">
        <f>IF(V8="","",VLOOKUP(V8,TRD!$F$5:$G$677,2,FALSE))</f>
        <v>0</v>
      </c>
      <c r="Z8" s="94" t="str">
        <f>IF(V8="","",VLOOKUP(V8,TRD!$F$5:$T$677,5,FALSE))</f>
        <v xml:space="preserve">- - - </v>
      </c>
      <c r="AA8" s="94" t="str">
        <f>IF(V8="","",VLOOKUP(V8,TRD_ORI!$E:$S,10,FALSE))</f>
        <v xml:space="preserve">  </v>
      </c>
      <c r="AB8" s="94">
        <f>IF(V8="","",VLOOKUP(V8,TRD!F6:T678,15,FALSE))</f>
        <v>0</v>
      </c>
    </row>
    <row r="9" spans="2:28">
      <c r="B9" s="150">
        <f>IF(INVENTARIO!H11="","",INVENTARIO!H11)</f>
        <v>0</v>
      </c>
      <c r="C9" s="85" t="str">
        <f>IF(INVENTARIO!K11="","",INVENTARIO!K11)</f>
        <v/>
      </c>
      <c r="D9" s="85" t="str">
        <f>IF(INVENTARIO!J11="","",INVENTARIO!J11)</f>
        <v/>
      </c>
      <c r="E9" s="85" t="str">
        <f>IF(INVENTARIO!L11="","",INVENTARIO!L11)</f>
        <v/>
      </c>
      <c r="F9" s="85" t="str">
        <f>IF(INVENTARIO!AA11="","",INVENTARIO!AA11)</f>
        <v/>
      </c>
      <c r="G9" s="85" t="str">
        <f>IF(INVENTARIO!M11="","",INVENTARIO!M11)</f>
        <v/>
      </c>
      <c r="H9" s="256">
        <f>INVENTARIO!AC11</f>
        <v>0</v>
      </c>
      <c r="I9" s="256" t="str">
        <f>IF(INVENTARIO!AC11="","",CONCATENATE(TEXT(H9,"dd-mm-yyyy")," - ",INVENTARIO!AD11))</f>
        <v/>
      </c>
      <c r="J9" s="85" t="str">
        <f>IF(INVENTARIO!AB11="","",INVENTARIO!AB11)</f>
        <v/>
      </c>
      <c r="K9" s="85">
        <f>IF(INVENTARIO!P11="","",INVENTARIO!P11)</f>
        <v>0</v>
      </c>
      <c r="L9" s="85" t="str">
        <f>IF(INVENTARIO!R11="","",INVENTARIO!R11)</f>
        <v/>
      </c>
      <c r="M9" s="85" t="str">
        <f>IF(INVENTARIO!N11="","",INVENTARIO!N11)</f>
        <v/>
      </c>
      <c r="N9" s="89" t="str">
        <f>IF(INVENTARIO!AH11="","",INVENTARIO!AH11)</f>
        <v/>
      </c>
      <c r="O9" s="90" t="str">
        <f>IF(INVENTARIO!AI11="","",INVENTARIO!AI11)</f>
        <v/>
      </c>
      <c r="P9" s="85" t="str">
        <f>IF(INVENTARIO!AJ11="","",INVENTARIO!AJ11)</f>
        <v/>
      </c>
      <c r="Q9" s="85" t="str">
        <f>IF(INVENTARIO!AK11="","",INVENTARIO!AK11)</f>
        <v/>
      </c>
      <c r="R9" s="85" t="str">
        <f>IF(INVENTARIO!AL11="","",INVENTARIO!AL11)</f>
        <v/>
      </c>
      <c r="S9" s="85" t="str">
        <f>IF(INVENTARIO!AM11="","",INVENTARIO!AM11)</f>
        <v/>
      </c>
      <c r="T9" s="89" t="str">
        <f>IF(INVENTARIO!AN11="","",INVENTARIO!AN11)</f>
        <v/>
      </c>
      <c r="U9" s="94" t="str">
        <f>IF(INVENTARIO!I11="","",IF(INVENTARIO!I11="#N/A","NO","SI"))</f>
        <v>SI</v>
      </c>
      <c r="V9" s="94" t="str">
        <f>INVENTARIO!I11</f>
        <v>-</v>
      </c>
      <c r="W9" s="94" t="str">
        <f t="shared" si="0"/>
        <v>-</v>
      </c>
      <c r="X9" s="94" t="str">
        <f t="shared" si="1"/>
        <v>-</v>
      </c>
      <c r="Y9" s="94">
        <f>IF(V9="","",VLOOKUP(V9,TRD!$F$5:$G$677,2,FALSE))</f>
        <v>0</v>
      </c>
      <c r="Z9" s="94" t="str">
        <f>IF(V9="","",VLOOKUP(V9,TRD!$F$5:$T$677,5,FALSE))</f>
        <v xml:space="preserve">- - - </v>
      </c>
      <c r="AA9" s="94" t="str">
        <f>IF(V9="","",VLOOKUP(V9,TRD_ORI!$E:$S,10,FALSE))</f>
        <v xml:space="preserve">  </v>
      </c>
      <c r="AB9" s="255">
        <f>IF(V9="","",VLOOKUP(V9,TRD!F7:T679,15,FALSE))</f>
        <v>0</v>
      </c>
    </row>
    <row r="10" spans="2:28">
      <c r="B10" s="150">
        <f>IF(INVENTARIO!H12="","",INVENTARIO!H12)</f>
        <v>0</v>
      </c>
      <c r="C10" s="85" t="str">
        <f>IF(INVENTARIO!K12="","",INVENTARIO!K12)</f>
        <v/>
      </c>
      <c r="D10" s="85" t="str">
        <f>IF(INVENTARIO!J12="","",INVENTARIO!J12)</f>
        <v/>
      </c>
      <c r="E10" s="85" t="str">
        <f>IF(INVENTARIO!L12="","",INVENTARIO!L12)</f>
        <v/>
      </c>
      <c r="F10" s="85" t="str">
        <f>IF(INVENTARIO!AA12="","",INVENTARIO!AA12)</f>
        <v/>
      </c>
      <c r="G10" s="85" t="str">
        <f>IF(INVENTARIO!M12="","",INVENTARIO!M12)</f>
        <v/>
      </c>
      <c r="H10" s="256">
        <f>INVENTARIO!AC12</f>
        <v>0</v>
      </c>
      <c r="I10" s="256" t="str">
        <f>IF(INVENTARIO!AC12="","",CONCATENATE(TEXT(H10,"dd-mm-yyyy")," - ",INVENTARIO!AD12))</f>
        <v/>
      </c>
      <c r="J10" s="85" t="str">
        <f>IF(INVENTARIO!AB12="","",INVENTARIO!AB12)</f>
        <v/>
      </c>
      <c r="K10" s="85">
        <f>IF(INVENTARIO!P12="","",INVENTARIO!P12)</f>
        <v>0</v>
      </c>
      <c r="L10" s="85" t="str">
        <f>IF(INVENTARIO!R12="","",INVENTARIO!R12)</f>
        <v/>
      </c>
      <c r="M10" s="85" t="str">
        <f>IF(INVENTARIO!N12="","",INVENTARIO!N12)</f>
        <v/>
      </c>
      <c r="N10" s="89" t="str">
        <f>IF(INVENTARIO!AH12="","",INVENTARIO!AH12)</f>
        <v/>
      </c>
      <c r="O10" s="90" t="str">
        <f>IF(INVENTARIO!AI12="","",INVENTARIO!AI12)</f>
        <v/>
      </c>
      <c r="P10" s="85" t="str">
        <f>IF(INVENTARIO!AJ12="","",INVENTARIO!AJ12)</f>
        <v/>
      </c>
      <c r="Q10" s="85" t="str">
        <f>IF(INVENTARIO!AK12="","",INVENTARIO!AK12)</f>
        <v/>
      </c>
      <c r="R10" s="85" t="str">
        <f>IF(INVENTARIO!AL12="","",INVENTARIO!AL12)</f>
        <v/>
      </c>
      <c r="S10" s="85" t="str">
        <f>IF(INVENTARIO!AM12="","",INVENTARIO!AM12)</f>
        <v/>
      </c>
      <c r="T10" s="89" t="str">
        <f>IF(INVENTARIO!AN12="","",INVENTARIO!AN12)</f>
        <v/>
      </c>
      <c r="U10" s="94" t="str">
        <f>IF(INVENTARIO!I12="","",IF(INVENTARIO!I12="#N/A","NO","SI"))</f>
        <v>SI</v>
      </c>
      <c r="V10" s="94" t="str">
        <f>INVENTARIO!I12</f>
        <v>-</v>
      </c>
      <c r="W10" s="94" t="str">
        <f t="shared" si="0"/>
        <v>-</v>
      </c>
      <c r="X10" s="94" t="str">
        <f t="shared" si="1"/>
        <v>-</v>
      </c>
      <c r="Y10" s="94">
        <f>IF(V10="","",VLOOKUP(V10,TRD!$F$5:$G$677,2,FALSE))</f>
        <v>0</v>
      </c>
      <c r="Z10" s="94" t="str">
        <f>IF(V10="","",VLOOKUP(V10,TRD!$F$5:$T$677,5,FALSE))</f>
        <v xml:space="preserve">- - - </v>
      </c>
      <c r="AA10" s="94" t="str">
        <f>IF(V10="","",VLOOKUP(V10,TRD_ORI!$E:$S,10,FALSE))</f>
        <v xml:space="preserve">  </v>
      </c>
      <c r="AB10" s="255">
        <f>IF(V10="","",VLOOKUP(V10,TRD!F8:T680,15,FALSE))</f>
        <v>0</v>
      </c>
    </row>
    <row r="11" spans="2:28">
      <c r="B11" s="150">
        <f>IF(INVENTARIO!H13="","",INVENTARIO!H13)</f>
        <v>0</v>
      </c>
      <c r="C11" s="85" t="str">
        <f>IF(INVENTARIO!K13="","",INVENTARIO!K13)</f>
        <v/>
      </c>
      <c r="D11" s="85" t="str">
        <f>IF(INVENTARIO!J13="","",INVENTARIO!J13)</f>
        <v/>
      </c>
      <c r="E11" s="85" t="str">
        <f>IF(INVENTARIO!L13="","",INVENTARIO!L13)</f>
        <v/>
      </c>
      <c r="F11" s="85" t="str">
        <f>IF(INVENTARIO!AA13="","",INVENTARIO!AA13)</f>
        <v/>
      </c>
      <c r="G11" s="85" t="str">
        <f>IF(INVENTARIO!M13="","",INVENTARIO!M13)</f>
        <v/>
      </c>
      <c r="H11" s="256">
        <f>INVENTARIO!AC13</f>
        <v>0</v>
      </c>
      <c r="I11" s="256" t="str">
        <f>IF(INVENTARIO!AC13="","",CONCATENATE(TEXT(H11,"dd-mm-yyyy")," - ",INVENTARIO!AD13))</f>
        <v/>
      </c>
      <c r="J11" s="85" t="str">
        <f>IF(INVENTARIO!AB13="","",INVENTARIO!AB13)</f>
        <v/>
      </c>
      <c r="K11" s="85">
        <f>IF(INVENTARIO!P13="","",INVENTARIO!P13)</f>
        <v>0</v>
      </c>
      <c r="L11" s="85" t="str">
        <f>IF(INVENTARIO!R13="","",INVENTARIO!R13)</f>
        <v/>
      </c>
      <c r="M11" s="85" t="str">
        <f>IF(INVENTARIO!N13="","",INVENTARIO!N13)</f>
        <v/>
      </c>
      <c r="N11" s="89" t="str">
        <f>IF(INVENTARIO!AH13="","",INVENTARIO!AH13)</f>
        <v/>
      </c>
      <c r="O11" s="90" t="str">
        <f>IF(INVENTARIO!AI13="","",INVENTARIO!AI13)</f>
        <v/>
      </c>
      <c r="P11" s="85" t="str">
        <f>IF(INVENTARIO!AJ13="","",INVENTARIO!AJ13)</f>
        <v/>
      </c>
      <c r="Q11" s="85" t="str">
        <f>IF(INVENTARIO!AK13="","",INVENTARIO!AK13)</f>
        <v/>
      </c>
      <c r="R11" s="85" t="str">
        <f>IF(INVENTARIO!AL13="","",INVENTARIO!AL13)</f>
        <v/>
      </c>
      <c r="S11" s="85" t="str">
        <f>IF(INVENTARIO!AM13="","",INVENTARIO!AM13)</f>
        <v/>
      </c>
      <c r="T11" s="89" t="str">
        <f>IF(INVENTARIO!AN13="","",INVENTARIO!AN13)</f>
        <v/>
      </c>
      <c r="U11" s="94" t="str">
        <f>IF(INVENTARIO!I13="","",IF(INVENTARIO!I13="#N/A","NO","SI"))</f>
        <v>SI</v>
      </c>
      <c r="V11" s="94" t="str">
        <f>INVENTARIO!I13</f>
        <v>-</v>
      </c>
      <c r="W11" s="94" t="str">
        <f t="shared" si="0"/>
        <v>-</v>
      </c>
      <c r="X11" s="94" t="str">
        <f t="shared" si="1"/>
        <v>-</v>
      </c>
      <c r="Y11" s="94">
        <f>IF(V11="","",VLOOKUP(V11,TRD!$F$5:$G$677,2,FALSE))</f>
        <v>0</v>
      </c>
      <c r="Z11" s="94" t="str">
        <f>IF(V11="","",VLOOKUP(V11,TRD!$F$5:$T$677,5,FALSE))</f>
        <v xml:space="preserve">- - - </v>
      </c>
      <c r="AA11" s="94" t="str">
        <f>IF(V11="","",VLOOKUP(V11,TRD_ORI!$E:$S,10,FALSE))</f>
        <v xml:space="preserve">  </v>
      </c>
      <c r="AB11" s="255">
        <f>IF(V11="","",VLOOKUP(V11,TRD!F9:T681,15,FALSE))</f>
        <v>0</v>
      </c>
    </row>
    <row r="12" spans="2:28">
      <c r="B12" s="150">
        <f>IF(INVENTARIO!H14="","",INVENTARIO!H14)</f>
        <v>0</v>
      </c>
      <c r="C12" s="85" t="str">
        <f>IF(INVENTARIO!K14="","",INVENTARIO!K14)</f>
        <v/>
      </c>
      <c r="D12" s="85" t="str">
        <f>IF(INVENTARIO!J14="","",INVENTARIO!J14)</f>
        <v/>
      </c>
      <c r="E12" s="85" t="str">
        <f>IF(INVENTARIO!L14="","",INVENTARIO!L14)</f>
        <v/>
      </c>
      <c r="F12" s="85" t="str">
        <f>IF(INVENTARIO!AA14="","",INVENTARIO!AA14)</f>
        <v/>
      </c>
      <c r="G12" s="85" t="str">
        <f>IF(INVENTARIO!M14="","",INVENTARIO!M14)</f>
        <v/>
      </c>
      <c r="H12" s="256">
        <f>INVENTARIO!AC14</f>
        <v>0</v>
      </c>
      <c r="I12" s="256" t="str">
        <f>IF(INVENTARIO!AC14="","",CONCATENATE(TEXT(H12,"dd-mm-yyyy")," - ",INVENTARIO!AD14))</f>
        <v/>
      </c>
      <c r="J12" s="85" t="str">
        <f>IF(INVENTARIO!AB14="","",INVENTARIO!AB14)</f>
        <v/>
      </c>
      <c r="K12" s="85">
        <f>IF(INVENTARIO!P14="","",INVENTARIO!P14)</f>
        <v>0</v>
      </c>
      <c r="L12" s="85" t="str">
        <f>IF(INVENTARIO!R14="","",INVENTARIO!R14)</f>
        <v/>
      </c>
      <c r="M12" s="85" t="str">
        <f>IF(INVENTARIO!N14="","",INVENTARIO!N14)</f>
        <v/>
      </c>
      <c r="N12" s="89" t="str">
        <f>IF(INVENTARIO!AH14="","",INVENTARIO!AH14)</f>
        <v/>
      </c>
      <c r="O12" s="90" t="str">
        <f>IF(INVENTARIO!AI14="","",INVENTARIO!AI14)</f>
        <v/>
      </c>
      <c r="P12" s="85" t="str">
        <f>IF(INVENTARIO!AJ14="","",INVENTARIO!AJ14)</f>
        <v/>
      </c>
      <c r="Q12" s="85" t="str">
        <f>IF(INVENTARIO!AK14="","",INVENTARIO!AK14)</f>
        <v/>
      </c>
      <c r="R12" s="85" t="str">
        <f>IF(INVENTARIO!AL14="","",INVENTARIO!AL14)</f>
        <v/>
      </c>
      <c r="S12" s="85" t="str">
        <f>IF(INVENTARIO!AM14="","",INVENTARIO!AM14)</f>
        <v/>
      </c>
      <c r="T12" s="89" t="str">
        <f>IF(INVENTARIO!AN14="","",INVENTARIO!AN14)</f>
        <v/>
      </c>
      <c r="U12" s="94" t="str">
        <f>IF(INVENTARIO!I14="","",IF(INVENTARIO!I14="#N/A","NO","SI"))</f>
        <v>SI</v>
      </c>
      <c r="V12" s="94" t="str">
        <f>INVENTARIO!I14</f>
        <v>-</v>
      </c>
      <c r="W12" s="94" t="str">
        <f t="shared" ref="W12:W35" si="2">LEFT(V12,4)</f>
        <v>-</v>
      </c>
      <c r="X12" s="94" t="str">
        <f t="shared" ref="X12:X35" si="3">RIGHT(V12,4)</f>
        <v>-</v>
      </c>
      <c r="Y12" s="94">
        <f>IF(V12="","",VLOOKUP(V12,TRD!$F$5:$G$677,2,FALSE))</f>
        <v>0</v>
      </c>
      <c r="Z12" s="94" t="str">
        <f>IF(V12="","",VLOOKUP(V12,TRD!$F$5:$T$677,5,FALSE))</f>
        <v xml:space="preserve">- - - </v>
      </c>
      <c r="AA12" s="94" t="str">
        <f>IF(V12="","",VLOOKUP(V12,TRD_ORI!$E:$S,10,FALSE))</f>
        <v xml:space="preserve">  </v>
      </c>
      <c r="AB12" s="255">
        <f>IF(V12="","",VLOOKUP(V12,TRD!F10:T682,15,FALSE))</f>
        <v>0</v>
      </c>
    </row>
    <row r="13" spans="2:28">
      <c r="B13" s="150">
        <f>IF(INVENTARIO!H15="","",INVENTARIO!H15)</f>
        <v>0</v>
      </c>
      <c r="C13" s="85" t="str">
        <f>IF(INVENTARIO!K15="","",INVENTARIO!K15)</f>
        <v/>
      </c>
      <c r="D13" s="85" t="str">
        <f>IF(INVENTARIO!J15="","",INVENTARIO!J15)</f>
        <v/>
      </c>
      <c r="E13" s="85" t="str">
        <f>IF(INVENTARIO!L15="","",INVENTARIO!L15)</f>
        <v/>
      </c>
      <c r="F13" s="85" t="str">
        <f>IF(INVENTARIO!AA15="","",INVENTARIO!AA15)</f>
        <v/>
      </c>
      <c r="G13" s="85" t="str">
        <f>IF(INVENTARIO!M15="","",INVENTARIO!M15)</f>
        <v/>
      </c>
      <c r="H13" s="256">
        <f>INVENTARIO!AC15</f>
        <v>0</v>
      </c>
      <c r="I13" s="256" t="str">
        <f>IF(INVENTARIO!AC15="","",CONCATENATE(TEXT(H13,"dd-mm-yyyy")," - ",INVENTARIO!AD15))</f>
        <v/>
      </c>
      <c r="J13" s="85" t="str">
        <f>IF(INVENTARIO!AB15="","",INVENTARIO!AB15)</f>
        <v/>
      </c>
      <c r="K13" s="85">
        <f>IF(INVENTARIO!P15="","",INVENTARIO!P15)</f>
        <v>0</v>
      </c>
      <c r="L13" s="85" t="str">
        <f>IF(INVENTARIO!R15="","",INVENTARIO!R15)</f>
        <v/>
      </c>
      <c r="M13" s="85" t="str">
        <f>IF(INVENTARIO!N15="","",INVENTARIO!N15)</f>
        <v/>
      </c>
      <c r="N13" s="89" t="str">
        <f>IF(INVENTARIO!AH15="","",INVENTARIO!AH15)</f>
        <v/>
      </c>
      <c r="O13" s="90" t="str">
        <f>IF(INVENTARIO!AI15="","",INVENTARIO!AI15)</f>
        <v/>
      </c>
      <c r="P13" s="85" t="str">
        <f>IF(INVENTARIO!AJ15="","",INVENTARIO!AJ15)</f>
        <v/>
      </c>
      <c r="Q13" s="85" t="str">
        <f>IF(INVENTARIO!AK15="","",INVENTARIO!AK15)</f>
        <v/>
      </c>
      <c r="R13" s="85" t="str">
        <f>IF(INVENTARIO!AL15="","",INVENTARIO!AL15)</f>
        <v/>
      </c>
      <c r="S13" s="85" t="str">
        <f>IF(INVENTARIO!AM15="","",INVENTARIO!AM15)</f>
        <v/>
      </c>
      <c r="T13" s="89" t="str">
        <f>IF(INVENTARIO!AN15="","",INVENTARIO!AN15)</f>
        <v/>
      </c>
      <c r="U13" s="94" t="str">
        <f>IF(INVENTARIO!I15="","",IF(INVENTARIO!I15="#N/A","NO","SI"))</f>
        <v>SI</v>
      </c>
      <c r="V13" s="94" t="str">
        <f>INVENTARIO!I15</f>
        <v>-</v>
      </c>
      <c r="W13" s="94" t="str">
        <f t="shared" si="2"/>
        <v>-</v>
      </c>
      <c r="X13" s="94" t="str">
        <f t="shared" si="3"/>
        <v>-</v>
      </c>
      <c r="Y13" s="94">
        <f>IF(V13="","",VLOOKUP(V13,TRD!$F$5:$G$677,2,FALSE))</f>
        <v>0</v>
      </c>
      <c r="Z13" s="94" t="str">
        <f>IF(V13="","",VLOOKUP(V13,TRD!$F$5:$T$677,5,FALSE))</f>
        <v xml:space="preserve">- - - </v>
      </c>
      <c r="AA13" s="94" t="str">
        <f>IF(V13="","",VLOOKUP(V13,TRD_ORI!$E:$S,10,FALSE))</f>
        <v xml:space="preserve">  </v>
      </c>
      <c r="AB13" s="255">
        <f>IF(V13="","",VLOOKUP(V13,TRD!F11:T683,15,FALSE))</f>
        <v>0</v>
      </c>
    </row>
    <row r="14" spans="2:28">
      <c r="B14" s="150">
        <f>IF(INVENTARIO!H16="","",INVENTARIO!H16)</f>
        <v>0</v>
      </c>
      <c r="C14" s="85" t="str">
        <f>IF(INVENTARIO!K16="","",INVENTARIO!K16)</f>
        <v/>
      </c>
      <c r="D14" s="85" t="str">
        <f>IF(INVENTARIO!J16="","",INVENTARIO!J16)</f>
        <v/>
      </c>
      <c r="E14" s="85" t="str">
        <f>IF(INVENTARIO!L16="","",INVENTARIO!L16)</f>
        <v/>
      </c>
      <c r="F14" s="85" t="str">
        <f>IF(INVENTARIO!AA16="","",INVENTARIO!AA16)</f>
        <v/>
      </c>
      <c r="G14" s="85" t="str">
        <f>IF(INVENTARIO!M16="","",INVENTARIO!M16)</f>
        <v/>
      </c>
      <c r="H14" s="256">
        <f>INVENTARIO!AC16</f>
        <v>0</v>
      </c>
      <c r="I14" s="256" t="str">
        <f>IF(INVENTARIO!AC16="","",CONCATENATE(TEXT(H14,"dd-mm-yyyy")," - ",INVENTARIO!AD16))</f>
        <v/>
      </c>
      <c r="J14" s="85" t="str">
        <f>IF(INVENTARIO!AB16="","",INVENTARIO!AB16)</f>
        <v/>
      </c>
      <c r="K14" s="85">
        <f>IF(INVENTARIO!P16="","",INVENTARIO!P16)</f>
        <v>0</v>
      </c>
      <c r="L14" s="85" t="str">
        <f>IF(INVENTARIO!R16="","",INVENTARIO!R16)</f>
        <v/>
      </c>
      <c r="M14" s="85" t="str">
        <f>IF(INVENTARIO!N16="","",INVENTARIO!N16)</f>
        <v/>
      </c>
      <c r="N14" s="89" t="str">
        <f>IF(INVENTARIO!AH16="","",INVENTARIO!AH16)</f>
        <v/>
      </c>
      <c r="O14" s="90" t="str">
        <f>IF(INVENTARIO!AI16="","",INVENTARIO!AI16)</f>
        <v/>
      </c>
      <c r="P14" s="85" t="str">
        <f>IF(INVENTARIO!AJ16="","",INVENTARIO!AJ16)</f>
        <v/>
      </c>
      <c r="Q14" s="85" t="str">
        <f>IF(INVENTARIO!AK16="","",INVENTARIO!AK16)</f>
        <v/>
      </c>
      <c r="R14" s="85" t="str">
        <f>IF(INVENTARIO!AL16="","",INVENTARIO!AL16)</f>
        <v/>
      </c>
      <c r="S14" s="85" t="str">
        <f>IF(INVENTARIO!AM16="","",INVENTARIO!AM16)</f>
        <v/>
      </c>
      <c r="T14" s="89" t="str">
        <f>IF(INVENTARIO!AN16="","",INVENTARIO!AN16)</f>
        <v/>
      </c>
      <c r="U14" s="94" t="str">
        <f>IF(INVENTARIO!I16="","",IF(INVENTARIO!I16="#N/A","NO","SI"))</f>
        <v>SI</v>
      </c>
      <c r="V14" s="94" t="str">
        <f>INVENTARIO!I16</f>
        <v>-</v>
      </c>
      <c r="W14" s="94" t="str">
        <f t="shared" si="2"/>
        <v>-</v>
      </c>
      <c r="X14" s="94" t="str">
        <f t="shared" si="3"/>
        <v>-</v>
      </c>
      <c r="Y14" s="94">
        <f>IF(V14="","",VLOOKUP(V14,TRD!$F$5:$G$677,2,FALSE))</f>
        <v>0</v>
      </c>
      <c r="Z14" s="94" t="str">
        <f>IF(V14="","",VLOOKUP(V14,TRD!$F$5:$T$677,5,FALSE))</f>
        <v xml:space="preserve">- - - </v>
      </c>
      <c r="AA14" s="94" t="str">
        <f>IF(V14="","",VLOOKUP(V14,TRD_ORI!$E:$S,10,FALSE))</f>
        <v xml:space="preserve">  </v>
      </c>
      <c r="AB14" s="255">
        <f>IF(V14="","",VLOOKUP(V14,TRD!F12:T684,15,FALSE))</f>
        <v>0</v>
      </c>
    </row>
    <row r="15" spans="2:28">
      <c r="B15" s="150">
        <f>IF(INVENTARIO!H17="","",INVENTARIO!H17)</f>
        <v>0</v>
      </c>
      <c r="C15" s="85" t="str">
        <f>IF(INVENTARIO!K17="","",INVENTARIO!K17)</f>
        <v/>
      </c>
      <c r="D15" s="85" t="str">
        <f>IF(INVENTARIO!J17="","",INVENTARIO!J17)</f>
        <v/>
      </c>
      <c r="E15" s="85" t="str">
        <f>IF(INVENTARIO!L17="","",INVENTARIO!L17)</f>
        <v/>
      </c>
      <c r="F15" s="85" t="str">
        <f>IF(INVENTARIO!AA17="","",INVENTARIO!AA17)</f>
        <v/>
      </c>
      <c r="G15" s="85" t="str">
        <f>IF(INVENTARIO!M17="","",INVENTARIO!M17)</f>
        <v/>
      </c>
      <c r="H15" s="256">
        <f>INVENTARIO!AC17</f>
        <v>0</v>
      </c>
      <c r="I15" s="256" t="str">
        <f>IF(INVENTARIO!AC17="","",CONCATENATE(TEXT(H15,"dd-mm-yyyy")," - ",INVENTARIO!AD17))</f>
        <v/>
      </c>
      <c r="J15" s="85" t="str">
        <f>IF(INVENTARIO!AB17="","",INVENTARIO!AB17)</f>
        <v/>
      </c>
      <c r="K15" s="85">
        <f>IF(INVENTARIO!P17="","",INVENTARIO!P17)</f>
        <v>0</v>
      </c>
      <c r="L15" s="85" t="str">
        <f>IF(INVENTARIO!R17="","",INVENTARIO!R17)</f>
        <v/>
      </c>
      <c r="M15" s="85" t="str">
        <f>IF(INVENTARIO!N17="","",INVENTARIO!N17)</f>
        <v/>
      </c>
      <c r="N15" s="89" t="str">
        <f>IF(INVENTARIO!AH17="","",INVENTARIO!AH17)</f>
        <v/>
      </c>
      <c r="O15" s="90" t="str">
        <f>IF(INVENTARIO!AI17="","",INVENTARIO!AI17)</f>
        <v/>
      </c>
      <c r="P15" s="85" t="str">
        <f>IF(INVENTARIO!AJ17="","",INVENTARIO!AJ17)</f>
        <v/>
      </c>
      <c r="Q15" s="85" t="str">
        <f>IF(INVENTARIO!AK17="","",INVENTARIO!AK17)</f>
        <v/>
      </c>
      <c r="R15" s="85" t="str">
        <f>IF(INVENTARIO!AL17="","",INVENTARIO!AL17)</f>
        <v/>
      </c>
      <c r="S15" s="85" t="str">
        <f>IF(INVENTARIO!AM17="","",INVENTARIO!AM17)</f>
        <v/>
      </c>
      <c r="T15" s="89" t="str">
        <f>IF(INVENTARIO!AN17="","",INVENTARIO!AN17)</f>
        <v/>
      </c>
      <c r="U15" s="94" t="str">
        <f>IF(INVENTARIO!I17="","",IF(INVENTARIO!I17="#N/A","NO","SI"))</f>
        <v>SI</v>
      </c>
      <c r="V15" s="94" t="str">
        <f>INVENTARIO!I17</f>
        <v>-</v>
      </c>
      <c r="W15" s="94" t="str">
        <f t="shared" si="2"/>
        <v>-</v>
      </c>
      <c r="X15" s="94" t="str">
        <f t="shared" si="3"/>
        <v>-</v>
      </c>
      <c r="Y15" s="94">
        <f>IF(V15="","",VLOOKUP(V15,TRD!$F$5:$G$677,2,FALSE))</f>
        <v>0</v>
      </c>
      <c r="Z15" s="94" t="str">
        <f>IF(V15="","",VLOOKUP(V15,TRD!$F$5:$T$677,5,FALSE))</f>
        <v xml:space="preserve">- - - </v>
      </c>
      <c r="AA15" s="94" t="str">
        <f>IF(V15="","",VLOOKUP(V15,TRD_ORI!$E:$S,10,FALSE))</f>
        <v xml:space="preserve">  </v>
      </c>
      <c r="AB15" s="255">
        <f>IF(V15="","",VLOOKUP(V15,TRD!F13:T685,15,FALSE))</f>
        <v>0</v>
      </c>
    </row>
    <row r="16" spans="2:28">
      <c r="B16" s="150">
        <f>IF(INVENTARIO!H18="","",INVENTARIO!H18)</f>
        <v>0</v>
      </c>
      <c r="C16" s="85" t="str">
        <f>IF(INVENTARIO!K18="","",INVENTARIO!K18)</f>
        <v/>
      </c>
      <c r="D16" s="85" t="str">
        <f>IF(INVENTARIO!J18="","",INVENTARIO!J18)</f>
        <v/>
      </c>
      <c r="E16" s="85" t="str">
        <f>IF(INVENTARIO!L18="","",INVENTARIO!L18)</f>
        <v/>
      </c>
      <c r="F16" s="85" t="str">
        <f>IF(INVENTARIO!AA18="","",INVENTARIO!AA18)</f>
        <v/>
      </c>
      <c r="G16" s="85" t="str">
        <f>IF(INVENTARIO!M18="","",INVENTARIO!M18)</f>
        <v/>
      </c>
      <c r="H16" s="256">
        <f>INVENTARIO!AC18</f>
        <v>0</v>
      </c>
      <c r="I16" s="256" t="str">
        <f>IF(INVENTARIO!AC18="","",CONCATENATE(TEXT(H16,"dd-mm-yyyy")," - ",INVENTARIO!AD18))</f>
        <v/>
      </c>
      <c r="J16" s="85" t="str">
        <f>IF(INVENTARIO!AB18="","",INVENTARIO!AB18)</f>
        <v/>
      </c>
      <c r="K16" s="85">
        <f>IF(INVENTARIO!P18="","",INVENTARIO!P18)</f>
        <v>0</v>
      </c>
      <c r="L16" s="85" t="str">
        <f>IF(INVENTARIO!R18="","",INVENTARIO!R18)</f>
        <v/>
      </c>
      <c r="M16" s="85" t="str">
        <f>IF(INVENTARIO!N18="","",INVENTARIO!N18)</f>
        <v/>
      </c>
      <c r="N16" s="89" t="str">
        <f>IF(INVENTARIO!AH18="","",INVENTARIO!AH18)</f>
        <v/>
      </c>
      <c r="O16" s="90" t="str">
        <f>IF(INVENTARIO!AI18="","",INVENTARIO!AI18)</f>
        <v/>
      </c>
      <c r="P16" s="85" t="str">
        <f>IF(INVENTARIO!AJ18="","",INVENTARIO!AJ18)</f>
        <v/>
      </c>
      <c r="Q16" s="85" t="str">
        <f>IF(INVENTARIO!AK18="","",INVENTARIO!AK18)</f>
        <v/>
      </c>
      <c r="R16" s="85" t="str">
        <f>IF(INVENTARIO!AL18="","",INVENTARIO!AL18)</f>
        <v/>
      </c>
      <c r="S16" s="85" t="str">
        <f>IF(INVENTARIO!AM18="","",INVENTARIO!AM18)</f>
        <v/>
      </c>
      <c r="T16" s="89" t="str">
        <f>IF(INVENTARIO!AN18="","",INVENTARIO!AN18)</f>
        <v/>
      </c>
      <c r="U16" s="94" t="str">
        <f>IF(INVENTARIO!I18="","",IF(INVENTARIO!I18="#N/A","NO","SI"))</f>
        <v>SI</v>
      </c>
      <c r="V16" s="94" t="str">
        <f>INVENTARIO!I18</f>
        <v>-</v>
      </c>
      <c r="W16" s="94" t="str">
        <f t="shared" si="2"/>
        <v>-</v>
      </c>
      <c r="X16" s="94" t="str">
        <f t="shared" si="3"/>
        <v>-</v>
      </c>
      <c r="Y16" s="94">
        <f>IF(V16="","",VLOOKUP(V16,TRD!$F$5:$G$677,2,FALSE))</f>
        <v>0</v>
      </c>
      <c r="Z16" s="94" t="str">
        <f>IF(V16="","",VLOOKUP(V16,TRD!$F$5:$T$677,5,FALSE))</f>
        <v xml:space="preserve">- - - </v>
      </c>
      <c r="AA16" s="94" t="str">
        <f>IF(V16="","",VLOOKUP(V16,TRD_ORI!$E:$S,10,FALSE))</f>
        <v xml:space="preserve">  </v>
      </c>
      <c r="AB16" s="255">
        <f>IF(V16="","",VLOOKUP(V16,TRD!F14:T686,15,FALSE))</f>
        <v>0</v>
      </c>
    </row>
    <row r="17" spans="2:28">
      <c r="B17" s="150">
        <f>IF(INVENTARIO!H19="","",INVENTARIO!H19)</f>
        <v>0</v>
      </c>
      <c r="C17" s="85" t="str">
        <f>IF(INVENTARIO!K19="","",INVENTARIO!K19)</f>
        <v/>
      </c>
      <c r="D17" s="85" t="str">
        <f>IF(INVENTARIO!J19="","",INVENTARIO!J19)</f>
        <v/>
      </c>
      <c r="E17" s="85" t="str">
        <f>IF(INVENTARIO!L19="","",INVENTARIO!L19)</f>
        <v/>
      </c>
      <c r="F17" s="85" t="str">
        <f>IF(INVENTARIO!AA19="","",INVENTARIO!AA19)</f>
        <v/>
      </c>
      <c r="G17" s="85" t="str">
        <f>IF(INVENTARIO!M19="","",INVENTARIO!M19)</f>
        <v/>
      </c>
      <c r="H17" s="256">
        <f>INVENTARIO!AC19</f>
        <v>0</v>
      </c>
      <c r="I17" s="256" t="str">
        <f>IF(INVENTARIO!AC19="","",CONCATENATE(TEXT(H17,"dd-mm-yyyy")," - ",INVENTARIO!AD19))</f>
        <v/>
      </c>
      <c r="J17" s="85" t="str">
        <f>IF(INVENTARIO!AB19="","",INVENTARIO!AB19)</f>
        <v/>
      </c>
      <c r="K17" s="85">
        <f>IF(INVENTARIO!P19="","",INVENTARIO!P19)</f>
        <v>0</v>
      </c>
      <c r="L17" s="85" t="str">
        <f>IF(INVENTARIO!R19="","",INVENTARIO!R19)</f>
        <v/>
      </c>
      <c r="M17" s="85" t="str">
        <f>IF(INVENTARIO!N19="","",INVENTARIO!N19)</f>
        <v/>
      </c>
      <c r="N17" s="89" t="str">
        <f>IF(INVENTARIO!AH19="","",INVENTARIO!AH19)</f>
        <v/>
      </c>
      <c r="O17" s="90" t="str">
        <f>IF(INVENTARIO!AI19="","",INVENTARIO!AI19)</f>
        <v/>
      </c>
      <c r="P17" s="85" t="str">
        <f>IF(INVENTARIO!AJ19="","",INVENTARIO!AJ19)</f>
        <v/>
      </c>
      <c r="Q17" s="85" t="str">
        <f>IF(INVENTARIO!AK19="","",INVENTARIO!AK19)</f>
        <v/>
      </c>
      <c r="R17" s="85" t="str">
        <f>IF(INVENTARIO!AL19="","",INVENTARIO!AL19)</f>
        <v/>
      </c>
      <c r="S17" s="85" t="str">
        <f>IF(INVENTARIO!AM19="","",INVENTARIO!AM19)</f>
        <v/>
      </c>
      <c r="T17" s="89" t="str">
        <f>IF(INVENTARIO!AN19="","",INVENTARIO!AN19)</f>
        <v/>
      </c>
      <c r="U17" s="94" t="str">
        <f>IF(INVENTARIO!I19="","",IF(INVENTARIO!I19="#N/A","NO","SI"))</f>
        <v>SI</v>
      </c>
      <c r="V17" s="94" t="str">
        <f>INVENTARIO!I19</f>
        <v>-</v>
      </c>
      <c r="W17" s="94" t="str">
        <f t="shared" si="2"/>
        <v>-</v>
      </c>
      <c r="X17" s="94" t="str">
        <f t="shared" si="3"/>
        <v>-</v>
      </c>
      <c r="Y17" s="94">
        <f>IF(V17="","",VLOOKUP(V17,TRD!$F$5:$G$677,2,FALSE))</f>
        <v>0</v>
      </c>
      <c r="Z17" s="94" t="str">
        <f>IF(V17="","",VLOOKUP(V17,TRD!$F$5:$T$677,5,FALSE))</f>
        <v xml:space="preserve">- - - </v>
      </c>
      <c r="AA17" s="94" t="str">
        <f>IF(V17="","",VLOOKUP(V17,TRD_ORI!$E:$S,10,FALSE))</f>
        <v xml:space="preserve">  </v>
      </c>
      <c r="AB17" s="255">
        <f>IF(V17="","",VLOOKUP(V17,TRD!F15:T687,15,FALSE))</f>
        <v>0</v>
      </c>
    </row>
    <row r="18" spans="2:28">
      <c r="B18" s="150">
        <f>IF(INVENTARIO!H20="","",INVENTARIO!H20)</f>
        <v>0</v>
      </c>
      <c r="C18" s="85" t="str">
        <f>IF(INVENTARIO!K20="","",INVENTARIO!K20)</f>
        <v/>
      </c>
      <c r="D18" s="85" t="str">
        <f>IF(INVENTARIO!J20="","",INVENTARIO!J20)</f>
        <v/>
      </c>
      <c r="E18" s="85" t="str">
        <f>IF(INVENTARIO!L20="","",INVENTARIO!L20)</f>
        <v/>
      </c>
      <c r="F18" s="85" t="str">
        <f>IF(INVENTARIO!AA20="","",INVENTARIO!AA20)</f>
        <v/>
      </c>
      <c r="G18" s="85" t="str">
        <f>IF(INVENTARIO!M20="","",INVENTARIO!M20)</f>
        <v/>
      </c>
      <c r="H18" s="256">
        <f>INVENTARIO!AC20</f>
        <v>0</v>
      </c>
      <c r="I18" s="256" t="str">
        <f>IF(INVENTARIO!AC20="","",CONCATENATE(TEXT(H18,"dd-mm-yyyy")," - ",INVENTARIO!AD20))</f>
        <v/>
      </c>
      <c r="J18" s="85" t="str">
        <f>IF(INVENTARIO!AB20="","",INVENTARIO!AB20)</f>
        <v/>
      </c>
      <c r="K18" s="85">
        <f>IF(INVENTARIO!P20="","",INVENTARIO!P20)</f>
        <v>0</v>
      </c>
      <c r="L18" s="85" t="str">
        <f>IF(INVENTARIO!R20="","",INVENTARIO!R20)</f>
        <v/>
      </c>
      <c r="M18" s="85" t="str">
        <f>IF(INVENTARIO!N20="","",INVENTARIO!N20)</f>
        <v/>
      </c>
      <c r="N18" s="89" t="str">
        <f>IF(INVENTARIO!AH20="","",INVENTARIO!AH20)</f>
        <v/>
      </c>
      <c r="O18" s="90" t="str">
        <f>IF(INVENTARIO!AI20="","",INVENTARIO!AI20)</f>
        <v/>
      </c>
      <c r="P18" s="85" t="str">
        <f>IF(INVENTARIO!AJ20="","",INVENTARIO!AJ20)</f>
        <v/>
      </c>
      <c r="Q18" s="85" t="str">
        <f>IF(INVENTARIO!AK20="","",INVENTARIO!AK20)</f>
        <v/>
      </c>
      <c r="R18" s="85" t="str">
        <f>IF(INVENTARIO!AL20="","",INVENTARIO!AL20)</f>
        <v/>
      </c>
      <c r="S18" s="85" t="str">
        <f>IF(INVENTARIO!AM20="","",INVENTARIO!AM20)</f>
        <v/>
      </c>
      <c r="T18" s="89" t="str">
        <f>IF(INVENTARIO!AN20="","",INVENTARIO!AN20)</f>
        <v/>
      </c>
      <c r="U18" s="94" t="str">
        <f>IF(INVENTARIO!I20="","",IF(INVENTARIO!I20="#N/A","NO","SI"))</f>
        <v>SI</v>
      </c>
      <c r="V18" s="94" t="str">
        <f>INVENTARIO!I20</f>
        <v>-</v>
      </c>
      <c r="W18" s="94" t="str">
        <f t="shared" si="2"/>
        <v>-</v>
      </c>
      <c r="X18" s="94" t="str">
        <f t="shared" si="3"/>
        <v>-</v>
      </c>
      <c r="Y18" s="94">
        <f>IF(V18="","",VLOOKUP(V18,TRD!$F$5:$G$677,2,FALSE))</f>
        <v>0</v>
      </c>
      <c r="Z18" s="94" t="str">
        <f>IF(V18="","",VLOOKUP(V18,TRD!$F$5:$T$677,5,FALSE))</f>
        <v xml:space="preserve">- - - </v>
      </c>
      <c r="AA18" s="94" t="str">
        <f>IF(V18="","",VLOOKUP(V18,TRD_ORI!$E:$S,10,FALSE))</f>
        <v xml:space="preserve">  </v>
      </c>
      <c r="AB18" s="255">
        <f>IF(V18="","",VLOOKUP(V18,TRD!F16:T688,15,FALSE))</f>
        <v>0</v>
      </c>
    </row>
    <row r="19" spans="2:28">
      <c r="B19" s="150">
        <f>IF(INVENTARIO!H21="","",INVENTARIO!H21)</f>
        <v>0</v>
      </c>
      <c r="C19" s="85" t="str">
        <f>IF(INVENTARIO!K21="","",INVENTARIO!K21)</f>
        <v/>
      </c>
      <c r="D19" s="85" t="str">
        <f>IF(INVENTARIO!J21="","",INVENTARIO!J21)</f>
        <v/>
      </c>
      <c r="E19" s="85" t="str">
        <f>IF(INVENTARIO!L21="","",INVENTARIO!L21)</f>
        <v/>
      </c>
      <c r="F19" s="85" t="str">
        <f>IF(INVENTARIO!AA21="","",INVENTARIO!AA21)</f>
        <v/>
      </c>
      <c r="G19" s="85" t="str">
        <f>IF(INVENTARIO!M21="","",INVENTARIO!M21)</f>
        <v/>
      </c>
      <c r="H19" s="256">
        <f>INVENTARIO!AC21</f>
        <v>0</v>
      </c>
      <c r="I19" s="256" t="str">
        <f>IF(INVENTARIO!AC21="","",CONCATENATE(TEXT(H19,"dd-mm-yyyy")," - ",INVENTARIO!AD21))</f>
        <v/>
      </c>
      <c r="J19" s="85" t="str">
        <f>IF(INVENTARIO!AB21="","",INVENTARIO!AB21)</f>
        <v/>
      </c>
      <c r="K19" s="85">
        <f>IF(INVENTARIO!P21="","",INVENTARIO!P21)</f>
        <v>0</v>
      </c>
      <c r="L19" s="85" t="str">
        <f>IF(INVENTARIO!R21="","",INVENTARIO!R21)</f>
        <v/>
      </c>
      <c r="M19" s="85" t="str">
        <f>IF(INVENTARIO!N21="","",INVENTARIO!N21)</f>
        <v/>
      </c>
      <c r="N19" s="89" t="str">
        <f>IF(INVENTARIO!AH21="","",INVENTARIO!AH21)</f>
        <v/>
      </c>
      <c r="O19" s="90" t="str">
        <f>IF(INVENTARIO!AI21="","",INVENTARIO!AI21)</f>
        <v/>
      </c>
      <c r="P19" s="85" t="str">
        <f>IF(INVENTARIO!AJ21="","",INVENTARIO!AJ21)</f>
        <v/>
      </c>
      <c r="Q19" s="85" t="str">
        <f>IF(INVENTARIO!AK21="","",INVENTARIO!AK21)</f>
        <v/>
      </c>
      <c r="R19" s="85" t="str">
        <f>IF(INVENTARIO!AL21="","",INVENTARIO!AL21)</f>
        <v/>
      </c>
      <c r="S19" s="85" t="str">
        <f>IF(INVENTARIO!AM21="","",INVENTARIO!AM21)</f>
        <v/>
      </c>
      <c r="T19" s="89" t="str">
        <f>IF(INVENTARIO!AN21="","",INVENTARIO!AN21)</f>
        <v/>
      </c>
      <c r="U19" s="94" t="str">
        <f>IF(INVENTARIO!I21="","",IF(INVENTARIO!I21="#N/A","NO","SI"))</f>
        <v>SI</v>
      </c>
      <c r="V19" s="94" t="str">
        <f>INVENTARIO!I21</f>
        <v>-</v>
      </c>
      <c r="W19" s="94" t="str">
        <f t="shared" si="2"/>
        <v>-</v>
      </c>
      <c r="X19" s="94" t="str">
        <f t="shared" si="3"/>
        <v>-</v>
      </c>
      <c r="Y19" s="94">
        <f>IF(V19="","",VLOOKUP(V19,TRD!$F$5:$G$677,2,FALSE))</f>
        <v>0</v>
      </c>
      <c r="Z19" s="94" t="str">
        <f>IF(V19="","",VLOOKUP(V19,TRD!$F$5:$T$677,5,FALSE))</f>
        <v xml:space="preserve">- - - </v>
      </c>
      <c r="AA19" s="94" t="str">
        <f>IF(V19="","",VLOOKUP(V19,TRD_ORI!$E:$S,10,FALSE))</f>
        <v xml:space="preserve">  </v>
      </c>
      <c r="AB19" s="255">
        <f>IF(V19="","",VLOOKUP(V19,TRD!F17:T689,15,FALSE))</f>
        <v>0</v>
      </c>
    </row>
    <row r="20" spans="2:28">
      <c r="B20" s="150">
        <f>IF(INVENTARIO!H22="","",INVENTARIO!H22)</f>
        <v>0</v>
      </c>
      <c r="C20" s="85" t="str">
        <f>IF(INVENTARIO!K22="","",INVENTARIO!K22)</f>
        <v/>
      </c>
      <c r="D20" s="85" t="str">
        <f>IF(INVENTARIO!J22="","",INVENTARIO!J22)</f>
        <v/>
      </c>
      <c r="E20" s="85" t="str">
        <f>IF(INVENTARIO!L22="","",INVENTARIO!L22)</f>
        <v/>
      </c>
      <c r="F20" s="85" t="str">
        <f>IF(INVENTARIO!AA22="","",INVENTARIO!AA22)</f>
        <v/>
      </c>
      <c r="G20" s="85" t="str">
        <f>IF(INVENTARIO!M22="","",INVENTARIO!M22)</f>
        <v/>
      </c>
      <c r="H20" s="256">
        <f>INVENTARIO!AC22</f>
        <v>0</v>
      </c>
      <c r="I20" s="256" t="str">
        <f>IF(INVENTARIO!AC22="","",CONCATENATE(TEXT(H20,"dd-mm-yyyy")," - ",INVENTARIO!AD22))</f>
        <v/>
      </c>
      <c r="J20" s="85" t="str">
        <f>IF(INVENTARIO!AB22="","",INVENTARIO!AB22)</f>
        <v/>
      </c>
      <c r="K20" s="85">
        <f>IF(INVENTARIO!P22="","",INVENTARIO!P22)</f>
        <v>0</v>
      </c>
      <c r="L20" s="85" t="str">
        <f>IF(INVENTARIO!R22="","",INVENTARIO!R22)</f>
        <v/>
      </c>
      <c r="M20" s="85" t="str">
        <f>IF(INVENTARIO!N22="","",INVENTARIO!N22)</f>
        <v/>
      </c>
      <c r="N20" s="89" t="str">
        <f>IF(INVENTARIO!AH22="","",INVENTARIO!AH22)</f>
        <v/>
      </c>
      <c r="O20" s="90" t="str">
        <f>IF(INVENTARIO!AI22="","",INVENTARIO!AI22)</f>
        <v/>
      </c>
      <c r="P20" s="85" t="str">
        <f>IF(INVENTARIO!AJ22="","",INVENTARIO!AJ22)</f>
        <v/>
      </c>
      <c r="Q20" s="85" t="str">
        <f>IF(INVENTARIO!AK22="","",INVENTARIO!AK22)</f>
        <v/>
      </c>
      <c r="R20" s="85" t="str">
        <f>IF(INVENTARIO!AL22="","",INVENTARIO!AL22)</f>
        <v/>
      </c>
      <c r="S20" s="85" t="str">
        <f>IF(INVENTARIO!AM22="","",INVENTARIO!AM22)</f>
        <v/>
      </c>
      <c r="T20" s="89" t="str">
        <f>IF(INVENTARIO!AN22="","",INVENTARIO!AN22)</f>
        <v/>
      </c>
      <c r="U20" s="94" t="str">
        <f>IF(INVENTARIO!I22="","",IF(INVENTARIO!I22="#N/A","NO","SI"))</f>
        <v>SI</v>
      </c>
      <c r="V20" s="94" t="str">
        <f>INVENTARIO!I22</f>
        <v>-</v>
      </c>
      <c r="W20" s="94" t="str">
        <f t="shared" si="2"/>
        <v>-</v>
      </c>
      <c r="X20" s="94" t="str">
        <f t="shared" si="3"/>
        <v>-</v>
      </c>
      <c r="Y20" s="94">
        <f>IF(V20="","",VLOOKUP(V20,TRD!$F$5:$G$677,2,FALSE))</f>
        <v>0</v>
      </c>
      <c r="Z20" s="94" t="str">
        <f>IF(V20="","",VLOOKUP(V20,TRD!$F$5:$T$677,5,FALSE))</f>
        <v xml:space="preserve">- - - </v>
      </c>
      <c r="AA20" s="94" t="str">
        <f>IF(V20="","",VLOOKUP(V20,TRD_ORI!$E:$S,10,FALSE))</f>
        <v xml:space="preserve">  </v>
      </c>
      <c r="AB20" s="255">
        <f>IF(V20="","",VLOOKUP(V20,TRD!F18:T690,15,FALSE))</f>
        <v>0</v>
      </c>
    </row>
    <row r="21" spans="2:28">
      <c r="B21" s="150">
        <f>IF(INVENTARIO!H23="","",INVENTARIO!H23)</f>
        <v>0</v>
      </c>
      <c r="C21" s="85" t="str">
        <f>IF(INVENTARIO!K23="","",INVENTARIO!K23)</f>
        <v/>
      </c>
      <c r="D21" s="85" t="str">
        <f>IF(INVENTARIO!J23="","",INVENTARIO!J23)</f>
        <v/>
      </c>
      <c r="E21" s="85" t="str">
        <f>IF(INVENTARIO!L23="","",INVENTARIO!L23)</f>
        <v/>
      </c>
      <c r="F21" s="85" t="str">
        <f>IF(INVENTARIO!AA23="","",INVENTARIO!AA23)</f>
        <v/>
      </c>
      <c r="G21" s="85" t="str">
        <f>IF(INVENTARIO!M23="","",INVENTARIO!M23)</f>
        <v/>
      </c>
      <c r="H21" s="256">
        <f>INVENTARIO!AC23</f>
        <v>0</v>
      </c>
      <c r="I21" s="256" t="str">
        <f>IF(INVENTARIO!AC23="","",CONCATENATE(TEXT(H21,"dd-mm-yyyy")," - ",INVENTARIO!AD23))</f>
        <v/>
      </c>
      <c r="J21" s="85" t="str">
        <f>IF(INVENTARIO!AB23="","",INVENTARIO!AB23)</f>
        <v/>
      </c>
      <c r="K21" s="85">
        <f>IF(INVENTARIO!P23="","",INVENTARIO!P23)</f>
        <v>0</v>
      </c>
      <c r="L21" s="85" t="str">
        <f>IF(INVENTARIO!R23="","",INVENTARIO!R23)</f>
        <v/>
      </c>
      <c r="M21" s="85" t="str">
        <f>IF(INVENTARIO!N23="","",INVENTARIO!N23)</f>
        <v/>
      </c>
      <c r="N21" s="89" t="str">
        <f>IF(INVENTARIO!AH23="","",INVENTARIO!AH23)</f>
        <v/>
      </c>
      <c r="O21" s="90" t="str">
        <f>IF(INVENTARIO!AI23="","",INVENTARIO!AI23)</f>
        <v/>
      </c>
      <c r="P21" s="85" t="str">
        <f>IF(INVENTARIO!AJ23="","",INVENTARIO!AJ23)</f>
        <v/>
      </c>
      <c r="Q21" s="85" t="str">
        <f>IF(INVENTARIO!AK23="","",INVENTARIO!AK23)</f>
        <v/>
      </c>
      <c r="R21" s="85" t="str">
        <f>IF(INVENTARIO!AL23="","",INVENTARIO!AL23)</f>
        <v/>
      </c>
      <c r="S21" s="85" t="str">
        <f>IF(INVENTARIO!AM23="","",INVENTARIO!AM23)</f>
        <v/>
      </c>
      <c r="T21" s="89" t="str">
        <f>IF(INVENTARIO!AN23="","",INVENTARIO!AN23)</f>
        <v/>
      </c>
      <c r="U21" s="94" t="str">
        <f>IF(INVENTARIO!I23="","",IF(INVENTARIO!I23="#N/A","NO","SI"))</f>
        <v>SI</v>
      </c>
      <c r="V21" s="94" t="str">
        <f>INVENTARIO!I23</f>
        <v>-</v>
      </c>
      <c r="W21" s="94" t="str">
        <f t="shared" si="2"/>
        <v>-</v>
      </c>
      <c r="X21" s="94" t="str">
        <f t="shared" si="3"/>
        <v>-</v>
      </c>
      <c r="Y21" s="94">
        <f>IF(V21="","",VLOOKUP(V21,TRD!$F$5:$G$677,2,FALSE))</f>
        <v>0</v>
      </c>
      <c r="Z21" s="94" t="str">
        <f>IF(V21="","",VLOOKUP(V21,TRD!$F$5:$T$677,5,FALSE))</f>
        <v xml:space="preserve">- - - </v>
      </c>
      <c r="AA21" s="94" t="str">
        <f>IF(V21="","",VLOOKUP(V21,TRD_ORI!$E:$S,10,FALSE))</f>
        <v xml:space="preserve">  </v>
      </c>
      <c r="AB21" s="255">
        <f>IF(V21="","",VLOOKUP(V21,TRD!F19:T691,15,FALSE))</f>
        <v>0</v>
      </c>
    </row>
    <row r="22" spans="2:28">
      <c r="B22" s="150">
        <f>IF(INVENTARIO!H24="","",INVENTARIO!H24)</f>
        <v>0</v>
      </c>
      <c r="C22" s="85" t="str">
        <f>IF(INVENTARIO!K24="","",INVENTARIO!K24)</f>
        <v/>
      </c>
      <c r="D22" s="85" t="str">
        <f>IF(INVENTARIO!J24="","",INVENTARIO!J24)</f>
        <v/>
      </c>
      <c r="E22" s="85" t="str">
        <f>IF(INVENTARIO!L24="","",INVENTARIO!L24)</f>
        <v/>
      </c>
      <c r="F22" s="85" t="str">
        <f>IF(INVENTARIO!AA24="","",INVENTARIO!AA24)</f>
        <v/>
      </c>
      <c r="G22" s="85" t="str">
        <f>IF(INVENTARIO!M24="","",INVENTARIO!M24)</f>
        <v/>
      </c>
      <c r="H22" s="256">
        <f>INVENTARIO!AC24</f>
        <v>0</v>
      </c>
      <c r="I22" s="256" t="str">
        <f>IF(INVENTARIO!AC24="","",CONCATENATE(TEXT(H22,"dd-mm-yyyy")," - ",INVENTARIO!AD24))</f>
        <v/>
      </c>
      <c r="J22" s="85" t="str">
        <f>IF(INVENTARIO!AB24="","",INVENTARIO!AB24)</f>
        <v/>
      </c>
      <c r="K22" s="85">
        <f>IF(INVENTARIO!P24="","",INVENTARIO!P24)</f>
        <v>0</v>
      </c>
      <c r="L22" s="85" t="str">
        <f>IF(INVENTARIO!R24="","",INVENTARIO!R24)</f>
        <v/>
      </c>
      <c r="M22" s="85" t="str">
        <f>IF(INVENTARIO!N24="","",INVENTARIO!N24)</f>
        <v/>
      </c>
      <c r="N22" s="89" t="str">
        <f>IF(INVENTARIO!AH24="","",INVENTARIO!AH24)</f>
        <v/>
      </c>
      <c r="O22" s="90" t="str">
        <f>IF(INVENTARIO!AI24="","",INVENTARIO!AI24)</f>
        <v/>
      </c>
      <c r="P22" s="85" t="str">
        <f>IF(INVENTARIO!AJ24="","",INVENTARIO!AJ24)</f>
        <v/>
      </c>
      <c r="Q22" s="85" t="str">
        <f>IF(INVENTARIO!AK24="","",INVENTARIO!AK24)</f>
        <v/>
      </c>
      <c r="R22" s="85" t="str">
        <f>IF(INVENTARIO!AL24="","",INVENTARIO!AL24)</f>
        <v/>
      </c>
      <c r="S22" s="85" t="str">
        <f>IF(INVENTARIO!AM24="","",INVENTARIO!AM24)</f>
        <v/>
      </c>
      <c r="T22" s="89" t="str">
        <f>IF(INVENTARIO!AN24="","",INVENTARIO!AN24)</f>
        <v/>
      </c>
      <c r="U22" s="94" t="str">
        <f>IF(INVENTARIO!I24="","",IF(INVENTARIO!I24="#N/A","NO","SI"))</f>
        <v>SI</v>
      </c>
      <c r="V22" s="94" t="str">
        <f>INVENTARIO!I24</f>
        <v>-</v>
      </c>
      <c r="W22" s="94" t="str">
        <f t="shared" si="2"/>
        <v>-</v>
      </c>
      <c r="X22" s="94" t="str">
        <f t="shared" si="3"/>
        <v>-</v>
      </c>
      <c r="Y22" s="94">
        <f>IF(V22="","",VLOOKUP(V22,TRD!$F$5:$G$677,2,FALSE))</f>
        <v>0</v>
      </c>
      <c r="Z22" s="94" t="str">
        <f>IF(V22="","",VLOOKUP(V22,TRD!$F$5:$T$677,5,FALSE))</f>
        <v xml:space="preserve">- - - </v>
      </c>
      <c r="AA22" s="94" t="str">
        <f>IF(V22="","",VLOOKUP(V22,TRD_ORI!$E:$S,10,FALSE))</f>
        <v xml:space="preserve">  </v>
      </c>
      <c r="AB22" s="255">
        <f>IF(V22="","",VLOOKUP(V22,TRD!F20:T692,15,FALSE))</f>
        <v>0</v>
      </c>
    </row>
    <row r="23" spans="2:28">
      <c r="B23" s="150">
        <f>IF(INVENTARIO!H25="","",INVENTARIO!H25)</f>
        <v>0</v>
      </c>
      <c r="C23" s="85" t="str">
        <f>IF(INVENTARIO!K25="","",INVENTARIO!K25)</f>
        <v/>
      </c>
      <c r="D23" s="85" t="str">
        <f>IF(INVENTARIO!J25="","",INVENTARIO!J25)</f>
        <v/>
      </c>
      <c r="E23" s="85" t="str">
        <f>IF(INVENTARIO!L25="","",INVENTARIO!L25)</f>
        <v/>
      </c>
      <c r="F23" s="85" t="str">
        <f>IF(INVENTARIO!AA25="","",INVENTARIO!AA25)</f>
        <v/>
      </c>
      <c r="G23" s="85" t="str">
        <f>IF(INVENTARIO!M25="","",INVENTARIO!M25)</f>
        <v/>
      </c>
      <c r="H23" s="256">
        <f>INVENTARIO!AC25</f>
        <v>0</v>
      </c>
      <c r="I23" s="256" t="str">
        <f>IF(INVENTARIO!AC25="","",CONCATENATE(TEXT(H23,"dd-mm-yyyy")," - ",INVENTARIO!AD25))</f>
        <v/>
      </c>
      <c r="J23" s="85" t="str">
        <f>IF(INVENTARIO!AB25="","",INVENTARIO!AB25)</f>
        <v/>
      </c>
      <c r="K23" s="85">
        <f>IF(INVENTARIO!P25="","",INVENTARIO!P25)</f>
        <v>0</v>
      </c>
      <c r="L23" s="85" t="str">
        <f>IF(INVENTARIO!R25="","",INVENTARIO!R25)</f>
        <v/>
      </c>
      <c r="M23" s="85" t="str">
        <f>IF(INVENTARIO!N25="","",INVENTARIO!N25)</f>
        <v/>
      </c>
      <c r="N23" s="89" t="str">
        <f>IF(INVENTARIO!AH25="","",INVENTARIO!AH25)</f>
        <v/>
      </c>
      <c r="O23" s="90" t="str">
        <f>IF(INVENTARIO!AI25="","",INVENTARIO!AI25)</f>
        <v/>
      </c>
      <c r="P23" s="85" t="str">
        <f>IF(INVENTARIO!AJ25="","",INVENTARIO!AJ25)</f>
        <v/>
      </c>
      <c r="Q23" s="85" t="str">
        <f>IF(INVENTARIO!AK25="","",INVENTARIO!AK25)</f>
        <v/>
      </c>
      <c r="R23" s="85" t="str">
        <f>IF(INVENTARIO!AL25="","",INVENTARIO!AL25)</f>
        <v/>
      </c>
      <c r="S23" s="85" t="str">
        <f>IF(INVENTARIO!AM25="","",INVENTARIO!AM25)</f>
        <v/>
      </c>
      <c r="T23" s="89" t="str">
        <f>IF(INVENTARIO!AN25="","",INVENTARIO!AN25)</f>
        <v/>
      </c>
      <c r="U23" s="94" t="str">
        <f>IF(INVENTARIO!I25="","",IF(INVENTARIO!I25="#N/A","NO","SI"))</f>
        <v>SI</v>
      </c>
      <c r="V23" s="94" t="str">
        <f>INVENTARIO!I25</f>
        <v>-</v>
      </c>
      <c r="W23" s="94" t="str">
        <f t="shared" si="2"/>
        <v>-</v>
      </c>
      <c r="X23" s="94" t="str">
        <f t="shared" si="3"/>
        <v>-</v>
      </c>
      <c r="Y23" s="94">
        <f>IF(V23="","",VLOOKUP(V23,TRD!$F$5:$G$677,2,FALSE))</f>
        <v>0</v>
      </c>
      <c r="Z23" s="94" t="str">
        <f>IF(V23="","",VLOOKUP(V23,TRD!$F$5:$T$677,5,FALSE))</f>
        <v xml:space="preserve">- - - </v>
      </c>
      <c r="AA23" s="94" t="str">
        <f>IF(V23="","",VLOOKUP(V23,TRD_ORI!$E:$S,10,FALSE))</f>
        <v xml:space="preserve">  </v>
      </c>
      <c r="AB23" s="255">
        <f>IF(V23="","",VLOOKUP(V23,TRD!F21:T693,15,FALSE))</f>
        <v>0</v>
      </c>
    </row>
    <row r="24" spans="2:28">
      <c r="B24" s="150">
        <f>IF(INVENTARIO!H26="","",INVENTARIO!H26)</f>
        <v>0</v>
      </c>
      <c r="C24" s="85" t="str">
        <f>IF(INVENTARIO!K26="","",INVENTARIO!K26)</f>
        <v/>
      </c>
      <c r="D24" s="85" t="str">
        <f>IF(INVENTARIO!J26="","",INVENTARIO!J26)</f>
        <v/>
      </c>
      <c r="E24" s="85" t="str">
        <f>IF(INVENTARIO!L26="","",INVENTARIO!L26)</f>
        <v/>
      </c>
      <c r="F24" s="85" t="str">
        <f>IF(INVENTARIO!AA26="","",INVENTARIO!AA26)</f>
        <v/>
      </c>
      <c r="G24" s="85" t="str">
        <f>IF(INVENTARIO!M26="","",INVENTARIO!M26)</f>
        <v/>
      </c>
      <c r="H24" s="256">
        <f>INVENTARIO!AC26</f>
        <v>0</v>
      </c>
      <c r="I24" s="256" t="str">
        <f>IF(INVENTARIO!AC26="","",CONCATENATE(TEXT(H24,"dd-mm-yyyy")," - ",INVENTARIO!AD26))</f>
        <v/>
      </c>
      <c r="J24" s="85" t="str">
        <f>IF(INVENTARIO!AB26="","",INVENTARIO!AB26)</f>
        <v/>
      </c>
      <c r="K24" s="85">
        <f>IF(INVENTARIO!P26="","",INVENTARIO!P26)</f>
        <v>0</v>
      </c>
      <c r="L24" s="85" t="str">
        <f>IF(INVENTARIO!R26="","",INVENTARIO!R26)</f>
        <v/>
      </c>
      <c r="M24" s="85" t="str">
        <f>IF(INVENTARIO!N26="","",INVENTARIO!N26)</f>
        <v/>
      </c>
      <c r="N24" s="89" t="str">
        <f>IF(INVENTARIO!AH26="","",INVENTARIO!AH26)</f>
        <v/>
      </c>
      <c r="O24" s="90" t="str">
        <f>IF(INVENTARIO!AI26="","",INVENTARIO!AI26)</f>
        <v/>
      </c>
      <c r="P24" s="85" t="str">
        <f>IF(INVENTARIO!AJ26="","",INVENTARIO!AJ26)</f>
        <v/>
      </c>
      <c r="Q24" s="85" t="str">
        <f>IF(INVENTARIO!AK26="","",INVENTARIO!AK26)</f>
        <v/>
      </c>
      <c r="R24" s="85" t="str">
        <f>IF(INVENTARIO!AL26="","",INVENTARIO!AL26)</f>
        <v/>
      </c>
      <c r="S24" s="85" t="str">
        <f>IF(INVENTARIO!AM26="","",INVENTARIO!AM26)</f>
        <v/>
      </c>
      <c r="T24" s="89" t="str">
        <f>IF(INVENTARIO!AN26="","",INVENTARIO!AN26)</f>
        <v/>
      </c>
      <c r="U24" s="94" t="str">
        <f>IF(INVENTARIO!I26="","",IF(INVENTARIO!I26="#N/A","NO","SI"))</f>
        <v>SI</v>
      </c>
      <c r="V24" s="94" t="str">
        <f>INVENTARIO!I26</f>
        <v>-</v>
      </c>
      <c r="W24" s="94" t="str">
        <f t="shared" si="2"/>
        <v>-</v>
      </c>
      <c r="X24" s="94" t="str">
        <f t="shared" si="3"/>
        <v>-</v>
      </c>
      <c r="Y24" s="94">
        <f>IF(V24="","",VLOOKUP(V24,TRD!$F$5:$G$677,2,FALSE))</f>
        <v>0</v>
      </c>
      <c r="Z24" s="94" t="str">
        <f>IF(V24="","",VLOOKUP(V24,TRD!$F$5:$T$677,5,FALSE))</f>
        <v xml:space="preserve">- - - </v>
      </c>
      <c r="AA24" s="94" t="str">
        <f>IF(V24="","",VLOOKUP(V24,TRD_ORI!$E:$S,10,FALSE))</f>
        <v xml:space="preserve">  </v>
      </c>
      <c r="AB24" s="255">
        <f>IF(V24="","",VLOOKUP(V24,TRD!F22:T694,15,FALSE))</f>
        <v>0</v>
      </c>
    </row>
    <row r="25" spans="2:28">
      <c r="B25" s="150">
        <f>IF(INVENTARIO!H27="","",INVENTARIO!H27)</f>
        <v>0</v>
      </c>
      <c r="C25" s="85" t="str">
        <f>IF(INVENTARIO!K27="","",INVENTARIO!K27)</f>
        <v/>
      </c>
      <c r="D25" s="85" t="str">
        <f>IF(INVENTARIO!J27="","",INVENTARIO!J27)</f>
        <v/>
      </c>
      <c r="E25" s="85" t="str">
        <f>IF(INVENTARIO!L27="","",INVENTARIO!L27)</f>
        <v/>
      </c>
      <c r="F25" s="85" t="str">
        <f>IF(INVENTARIO!AA27="","",INVENTARIO!AA27)</f>
        <v/>
      </c>
      <c r="G25" s="85" t="str">
        <f>IF(INVENTARIO!M27="","",INVENTARIO!M27)</f>
        <v/>
      </c>
      <c r="H25" s="256">
        <f>INVENTARIO!AC27</f>
        <v>0</v>
      </c>
      <c r="I25" s="256" t="str">
        <f>IF(INVENTARIO!AC27="","",CONCATENATE(TEXT(H25,"dd-mm-yyyy")," - ",INVENTARIO!AD27))</f>
        <v/>
      </c>
      <c r="J25" s="85" t="str">
        <f>IF(INVENTARIO!AB27="","",INVENTARIO!AB27)</f>
        <v/>
      </c>
      <c r="K25" s="85">
        <f>IF(INVENTARIO!P27="","",INVENTARIO!P27)</f>
        <v>0</v>
      </c>
      <c r="L25" s="85" t="str">
        <f>IF(INVENTARIO!R27="","",INVENTARIO!R27)</f>
        <v/>
      </c>
      <c r="M25" s="85" t="str">
        <f>IF(INVENTARIO!N27="","",INVENTARIO!N27)</f>
        <v/>
      </c>
      <c r="N25" s="89" t="str">
        <f>IF(INVENTARIO!AH27="","",INVENTARIO!AH27)</f>
        <v/>
      </c>
      <c r="O25" s="90" t="str">
        <f>IF(INVENTARIO!AI27="","",INVENTARIO!AI27)</f>
        <v/>
      </c>
      <c r="P25" s="85" t="str">
        <f>IF(INVENTARIO!AJ27="","",INVENTARIO!AJ27)</f>
        <v/>
      </c>
      <c r="Q25" s="85" t="str">
        <f>IF(INVENTARIO!AK27="","",INVENTARIO!AK27)</f>
        <v/>
      </c>
      <c r="R25" s="85" t="str">
        <f>IF(INVENTARIO!AL27="","",INVENTARIO!AL27)</f>
        <v/>
      </c>
      <c r="S25" s="85" t="str">
        <f>IF(INVENTARIO!AM27="","",INVENTARIO!AM27)</f>
        <v/>
      </c>
      <c r="T25" s="89" t="str">
        <f>IF(INVENTARIO!AN27="","",INVENTARIO!AN27)</f>
        <v/>
      </c>
      <c r="U25" s="94" t="str">
        <f>IF(INVENTARIO!I27="","",IF(INVENTARIO!I27="#N/A","NO","SI"))</f>
        <v>SI</v>
      </c>
      <c r="V25" s="94" t="str">
        <f>INVENTARIO!I27</f>
        <v>-</v>
      </c>
      <c r="W25" s="94" t="str">
        <f t="shared" si="2"/>
        <v>-</v>
      </c>
      <c r="X25" s="94" t="str">
        <f t="shared" si="3"/>
        <v>-</v>
      </c>
      <c r="Y25" s="94">
        <f>IF(V25="","",VLOOKUP(V25,TRD!$F$5:$G$677,2,FALSE))</f>
        <v>0</v>
      </c>
      <c r="Z25" s="94" t="str">
        <f>IF(V25="","",VLOOKUP(V25,TRD!$F$5:$T$677,5,FALSE))</f>
        <v xml:space="preserve">- - - </v>
      </c>
      <c r="AA25" s="94" t="str">
        <f>IF(V25="","",VLOOKUP(V25,TRD_ORI!$E:$S,10,FALSE))</f>
        <v xml:space="preserve">  </v>
      </c>
      <c r="AB25" s="255">
        <f>IF(V25="","",VLOOKUP(V25,TRD!F23:T695,15,FALSE))</f>
        <v>0</v>
      </c>
    </row>
    <row r="26" spans="2:28">
      <c r="B26" s="150">
        <f>IF(INVENTARIO!H28="","",INVENTARIO!H28)</f>
        <v>0</v>
      </c>
      <c r="C26" s="85" t="str">
        <f>IF(INVENTARIO!K28="","",INVENTARIO!K28)</f>
        <v/>
      </c>
      <c r="D26" s="85" t="str">
        <f>IF(INVENTARIO!J28="","",INVENTARIO!J28)</f>
        <v/>
      </c>
      <c r="E26" s="85" t="str">
        <f>IF(INVENTARIO!L28="","",INVENTARIO!L28)</f>
        <v/>
      </c>
      <c r="F26" s="85" t="str">
        <f>IF(INVENTARIO!AA28="","",INVENTARIO!AA28)</f>
        <v/>
      </c>
      <c r="G26" s="85" t="str">
        <f>IF(INVENTARIO!M28="","",INVENTARIO!M28)</f>
        <v/>
      </c>
      <c r="H26" s="256">
        <f>INVENTARIO!AC28</f>
        <v>0</v>
      </c>
      <c r="I26" s="256" t="str">
        <f>IF(INVENTARIO!AC28="","",CONCATENATE(TEXT(H26,"dd-mm-yyyy")," - ",INVENTARIO!AD28))</f>
        <v/>
      </c>
      <c r="J26" s="85" t="str">
        <f>IF(INVENTARIO!AB28="","",INVENTARIO!AB28)</f>
        <v/>
      </c>
      <c r="K26" s="85">
        <f>IF(INVENTARIO!P28="","",INVENTARIO!P28)</f>
        <v>0</v>
      </c>
      <c r="L26" s="85" t="str">
        <f>IF(INVENTARIO!R28="","",INVENTARIO!R28)</f>
        <v/>
      </c>
      <c r="M26" s="85" t="str">
        <f>IF(INVENTARIO!N28="","",INVENTARIO!N28)</f>
        <v/>
      </c>
      <c r="N26" s="89" t="str">
        <f>IF(INVENTARIO!AH28="","",INVENTARIO!AH28)</f>
        <v/>
      </c>
      <c r="O26" s="90" t="str">
        <f>IF(INVENTARIO!AI28="","",INVENTARIO!AI28)</f>
        <v/>
      </c>
      <c r="P26" s="85" t="str">
        <f>IF(INVENTARIO!AJ28="","",INVENTARIO!AJ28)</f>
        <v/>
      </c>
      <c r="Q26" s="85" t="str">
        <f>IF(INVENTARIO!AK28="","",INVENTARIO!AK28)</f>
        <v/>
      </c>
      <c r="R26" s="85" t="str">
        <f>IF(INVENTARIO!AL28="","",INVENTARIO!AL28)</f>
        <v/>
      </c>
      <c r="S26" s="85" t="str">
        <f>IF(INVENTARIO!AM28="","",INVENTARIO!AM28)</f>
        <v/>
      </c>
      <c r="T26" s="89" t="str">
        <f>IF(INVENTARIO!AN28="","",INVENTARIO!AN28)</f>
        <v/>
      </c>
      <c r="U26" s="94" t="str">
        <f>IF(INVENTARIO!I28="","",IF(INVENTARIO!I28="#N/A","NO","SI"))</f>
        <v>SI</v>
      </c>
      <c r="V26" s="94" t="str">
        <f>INVENTARIO!I28</f>
        <v>-</v>
      </c>
      <c r="W26" s="94" t="str">
        <f t="shared" si="2"/>
        <v>-</v>
      </c>
      <c r="X26" s="94" t="str">
        <f t="shared" si="3"/>
        <v>-</v>
      </c>
      <c r="Y26" s="94">
        <f>IF(V26="","",VLOOKUP(V26,TRD!$F$5:$G$677,2,FALSE))</f>
        <v>0</v>
      </c>
      <c r="Z26" s="94" t="str">
        <f>IF(V26="","",VLOOKUP(V26,TRD!$F$5:$T$677,5,FALSE))</f>
        <v xml:space="preserve">- - - </v>
      </c>
      <c r="AA26" s="94" t="str">
        <f>IF(V26="","",VLOOKUP(V26,TRD_ORI!$E:$S,10,FALSE))</f>
        <v xml:space="preserve">  </v>
      </c>
      <c r="AB26" s="255">
        <f>IF(V26="","",VLOOKUP(V26,TRD!F24:T696,15,FALSE))</f>
        <v>0</v>
      </c>
    </row>
    <row r="27" spans="2:28">
      <c r="B27" s="150">
        <f>IF(INVENTARIO!H29="","",INVENTARIO!H29)</f>
        <v>0</v>
      </c>
      <c r="C27" s="85" t="str">
        <f>IF(INVENTARIO!K29="","",INVENTARIO!K29)</f>
        <v/>
      </c>
      <c r="D27" s="85" t="str">
        <f>IF(INVENTARIO!J29="","",INVENTARIO!J29)</f>
        <v/>
      </c>
      <c r="E27" s="85" t="str">
        <f>IF(INVENTARIO!L29="","",INVENTARIO!L29)</f>
        <v/>
      </c>
      <c r="F27" s="85" t="str">
        <f>IF(INVENTARIO!AA29="","",INVENTARIO!AA29)</f>
        <v/>
      </c>
      <c r="G27" s="85" t="str">
        <f>IF(INVENTARIO!M29="","",INVENTARIO!M29)</f>
        <v/>
      </c>
      <c r="H27" s="256">
        <f>INVENTARIO!AC29</f>
        <v>0</v>
      </c>
      <c r="I27" s="256" t="str">
        <f>IF(INVENTARIO!AC29="","",CONCATENATE(TEXT(H27,"dd-mm-yyyy")," - ",INVENTARIO!AD29))</f>
        <v/>
      </c>
      <c r="J27" s="85" t="str">
        <f>IF(INVENTARIO!AB29="","",INVENTARIO!AB29)</f>
        <v/>
      </c>
      <c r="K27" s="85">
        <f>IF(INVENTARIO!P29="","",INVENTARIO!P29)</f>
        <v>0</v>
      </c>
      <c r="L27" s="85" t="str">
        <f>IF(INVENTARIO!R29="","",INVENTARIO!R29)</f>
        <v/>
      </c>
      <c r="M27" s="85" t="str">
        <f>IF(INVENTARIO!N29="","",INVENTARIO!N29)</f>
        <v/>
      </c>
      <c r="N27" s="89" t="str">
        <f>IF(INVENTARIO!AH29="","",INVENTARIO!AH29)</f>
        <v/>
      </c>
      <c r="O27" s="90" t="str">
        <f>IF(INVENTARIO!AI29="","",INVENTARIO!AI29)</f>
        <v/>
      </c>
      <c r="P27" s="85" t="str">
        <f>IF(INVENTARIO!AJ29="","",INVENTARIO!AJ29)</f>
        <v/>
      </c>
      <c r="Q27" s="85" t="str">
        <f>IF(INVENTARIO!AK29="","",INVENTARIO!AK29)</f>
        <v/>
      </c>
      <c r="R27" s="85" t="str">
        <f>IF(INVENTARIO!AL29="","",INVENTARIO!AL29)</f>
        <v/>
      </c>
      <c r="S27" s="85" t="str">
        <f>IF(INVENTARIO!AM29="","",INVENTARIO!AM29)</f>
        <v/>
      </c>
      <c r="T27" s="89" t="str">
        <f>IF(INVENTARIO!AN29="","",INVENTARIO!AN29)</f>
        <v/>
      </c>
      <c r="U27" s="94" t="str">
        <f>IF(INVENTARIO!I29="","",IF(INVENTARIO!I29="#N/A","NO","SI"))</f>
        <v>SI</v>
      </c>
      <c r="V27" s="94" t="str">
        <f>INVENTARIO!I29</f>
        <v>-</v>
      </c>
      <c r="W27" s="94" t="str">
        <f t="shared" si="2"/>
        <v>-</v>
      </c>
      <c r="X27" s="94" t="str">
        <f t="shared" si="3"/>
        <v>-</v>
      </c>
      <c r="Y27" s="94">
        <f>IF(V27="","",VLOOKUP(V27,TRD!$F$5:$G$677,2,FALSE))</f>
        <v>0</v>
      </c>
      <c r="Z27" s="94" t="str">
        <f>IF(V27="","",VLOOKUP(V27,TRD!$F$5:$T$677,5,FALSE))</f>
        <v xml:space="preserve">- - - </v>
      </c>
      <c r="AA27" s="94" t="str">
        <f>IF(V27="","",VLOOKUP(V27,TRD_ORI!$E:$S,10,FALSE))</f>
        <v xml:space="preserve">  </v>
      </c>
      <c r="AB27" s="255">
        <f>IF(V27="","",VLOOKUP(V27,TRD!F25:T697,15,FALSE))</f>
        <v>0</v>
      </c>
    </row>
    <row r="28" spans="2:28">
      <c r="B28" s="150">
        <f>IF(INVENTARIO!H30="","",INVENTARIO!H30)</f>
        <v>0</v>
      </c>
      <c r="C28" s="85" t="str">
        <f>IF(INVENTARIO!K30="","",INVENTARIO!K30)</f>
        <v/>
      </c>
      <c r="D28" s="85" t="str">
        <f>IF(INVENTARIO!J30="","",INVENTARIO!J30)</f>
        <v/>
      </c>
      <c r="E28" s="85" t="str">
        <f>IF(INVENTARIO!L30="","",INVENTARIO!L30)</f>
        <v/>
      </c>
      <c r="F28" s="85" t="str">
        <f>IF(INVENTARIO!AA30="","",INVENTARIO!AA30)</f>
        <v/>
      </c>
      <c r="G28" s="85" t="str">
        <f>IF(INVENTARIO!M30="","",INVENTARIO!M30)</f>
        <v/>
      </c>
      <c r="H28" s="256">
        <f>INVENTARIO!AC30</f>
        <v>0</v>
      </c>
      <c r="I28" s="256" t="str">
        <f>IF(INVENTARIO!AC30="","",CONCATENATE(TEXT(H28,"dd-mm-yyyy")," - ",INVENTARIO!AD30))</f>
        <v/>
      </c>
      <c r="J28" s="85" t="str">
        <f>IF(INVENTARIO!AB30="","",INVENTARIO!AB30)</f>
        <v/>
      </c>
      <c r="K28" s="85">
        <f>IF(INVENTARIO!P30="","",INVENTARIO!P30)</f>
        <v>0</v>
      </c>
      <c r="L28" s="85" t="str">
        <f>IF(INVENTARIO!R30="","",INVENTARIO!R30)</f>
        <v/>
      </c>
      <c r="M28" s="85" t="str">
        <f>IF(INVENTARIO!N30="","",INVENTARIO!N30)</f>
        <v/>
      </c>
      <c r="N28" s="89" t="str">
        <f>IF(INVENTARIO!AH30="","",INVENTARIO!AH30)</f>
        <v/>
      </c>
      <c r="O28" s="90" t="str">
        <f>IF(INVENTARIO!AI30="","",INVENTARIO!AI30)</f>
        <v/>
      </c>
      <c r="P28" s="85" t="str">
        <f>IF(INVENTARIO!AJ30="","",INVENTARIO!AJ30)</f>
        <v/>
      </c>
      <c r="Q28" s="85" t="str">
        <f>IF(INVENTARIO!AK30="","",INVENTARIO!AK30)</f>
        <v/>
      </c>
      <c r="R28" s="85" t="str">
        <f>IF(INVENTARIO!AL30="","",INVENTARIO!AL30)</f>
        <v/>
      </c>
      <c r="S28" s="85" t="str">
        <f>IF(INVENTARIO!AM30="","",INVENTARIO!AM30)</f>
        <v/>
      </c>
      <c r="T28" s="89" t="str">
        <f>IF(INVENTARIO!AN30="","",INVENTARIO!AN30)</f>
        <v/>
      </c>
      <c r="U28" s="94" t="str">
        <f>IF(INVENTARIO!I30="","",IF(INVENTARIO!I30="#N/A","NO","SI"))</f>
        <v>SI</v>
      </c>
      <c r="V28" s="94" t="str">
        <f>INVENTARIO!I30</f>
        <v>-</v>
      </c>
      <c r="W28" s="94" t="str">
        <f t="shared" si="2"/>
        <v>-</v>
      </c>
      <c r="X28" s="94" t="str">
        <f t="shared" si="3"/>
        <v>-</v>
      </c>
      <c r="Y28" s="94">
        <f>IF(V28="","",VLOOKUP(V28,TRD!$F$5:$G$677,2,FALSE))</f>
        <v>0</v>
      </c>
      <c r="Z28" s="94" t="str">
        <f>IF(V28="","",VLOOKUP(V28,TRD!$F$5:$T$677,5,FALSE))</f>
        <v xml:space="preserve">- - - </v>
      </c>
      <c r="AA28" s="94" t="str">
        <f>IF(V28="","",VLOOKUP(V28,TRD_ORI!$E:$S,10,FALSE))</f>
        <v xml:space="preserve">  </v>
      </c>
      <c r="AB28" s="255">
        <f>IF(V28="","",VLOOKUP(V28,TRD!F26:T698,15,FALSE))</f>
        <v>0</v>
      </c>
    </row>
    <row r="29" spans="2:28">
      <c r="B29" s="150">
        <f>IF(INVENTARIO!H31="","",INVENTARIO!H31)</f>
        <v>0</v>
      </c>
      <c r="C29" s="85" t="str">
        <f>IF(INVENTARIO!K31="","",INVENTARIO!K31)</f>
        <v/>
      </c>
      <c r="D29" s="85" t="str">
        <f>IF(INVENTARIO!J31="","",INVENTARIO!J31)</f>
        <v/>
      </c>
      <c r="E29" s="85" t="str">
        <f>IF(INVENTARIO!L31="","",INVENTARIO!L31)</f>
        <v/>
      </c>
      <c r="F29" s="85" t="str">
        <f>IF(INVENTARIO!AA31="","",INVENTARIO!AA31)</f>
        <v/>
      </c>
      <c r="G29" s="85" t="str">
        <f>IF(INVENTARIO!M31="","",INVENTARIO!M31)</f>
        <v/>
      </c>
      <c r="H29" s="256">
        <f>INVENTARIO!AC31</f>
        <v>0</v>
      </c>
      <c r="I29" s="256" t="str">
        <f>IF(INVENTARIO!AC31="","",CONCATENATE(TEXT(H29,"dd-mm-yyyy")," - ",INVENTARIO!AD31))</f>
        <v/>
      </c>
      <c r="J29" s="85" t="str">
        <f>IF(INVENTARIO!AB31="","",INVENTARIO!AB31)</f>
        <v/>
      </c>
      <c r="K29" s="85">
        <f>IF(INVENTARIO!P31="","",INVENTARIO!P31)</f>
        <v>0</v>
      </c>
      <c r="L29" s="85" t="str">
        <f>IF(INVENTARIO!R31="","",INVENTARIO!R31)</f>
        <v/>
      </c>
      <c r="M29" s="85" t="str">
        <f>IF(INVENTARIO!N31="","",INVENTARIO!N31)</f>
        <v/>
      </c>
      <c r="N29" s="89" t="str">
        <f>IF(INVENTARIO!AH31="","",INVENTARIO!AH31)</f>
        <v/>
      </c>
      <c r="O29" s="90" t="str">
        <f>IF(INVENTARIO!AI31="","",INVENTARIO!AI31)</f>
        <v/>
      </c>
      <c r="P29" s="85" t="str">
        <f>IF(INVENTARIO!AJ31="","",INVENTARIO!AJ31)</f>
        <v/>
      </c>
      <c r="Q29" s="85" t="str">
        <f>IF(INVENTARIO!AK31="","",INVENTARIO!AK31)</f>
        <v/>
      </c>
      <c r="R29" s="85" t="str">
        <f>IF(INVENTARIO!AL31="","",INVENTARIO!AL31)</f>
        <v/>
      </c>
      <c r="S29" s="85" t="str">
        <f>IF(INVENTARIO!AM31="","",INVENTARIO!AM31)</f>
        <v/>
      </c>
      <c r="T29" s="89" t="str">
        <f>IF(INVENTARIO!AN31="","",INVENTARIO!AN31)</f>
        <v/>
      </c>
      <c r="U29" s="94" t="str">
        <f>IF(INVENTARIO!I31="","",IF(INVENTARIO!I31="#N/A","NO","SI"))</f>
        <v>SI</v>
      </c>
      <c r="V29" s="94" t="str">
        <f>INVENTARIO!I31</f>
        <v>-</v>
      </c>
      <c r="W29" s="94" t="str">
        <f t="shared" si="2"/>
        <v>-</v>
      </c>
      <c r="X29" s="94" t="str">
        <f t="shared" si="3"/>
        <v>-</v>
      </c>
      <c r="Y29" s="94">
        <f>IF(V29="","",VLOOKUP(V29,TRD!$F$5:$G$677,2,FALSE))</f>
        <v>0</v>
      </c>
      <c r="Z29" s="94" t="str">
        <f>IF(V29="","",VLOOKUP(V29,TRD!$F$5:$T$677,5,FALSE))</f>
        <v xml:space="preserve">- - - </v>
      </c>
      <c r="AA29" s="94" t="str">
        <f>IF(V29="","",VLOOKUP(V29,TRD_ORI!$E:$S,10,FALSE))</f>
        <v xml:space="preserve">  </v>
      </c>
      <c r="AB29" s="255">
        <f>IF(V29="","",VLOOKUP(V29,TRD!F27:T699,15,FALSE))</f>
        <v>0</v>
      </c>
    </row>
    <row r="30" spans="2:28">
      <c r="B30" s="150">
        <f>IF(INVENTARIO!H32="","",INVENTARIO!H32)</f>
        <v>0</v>
      </c>
      <c r="C30" s="85" t="str">
        <f>IF(INVENTARIO!K32="","",INVENTARIO!K32)</f>
        <v/>
      </c>
      <c r="D30" s="85" t="str">
        <f>IF(INVENTARIO!J32="","",INVENTARIO!J32)</f>
        <v/>
      </c>
      <c r="E30" s="85" t="str">
        <f>IF(INVENTARIO!L32="","",INVENTARIO!L32)</f>
        <v/>
      </c>
      <c r="F30" s="85" t="str">
        <f>IF(INVENTARIO!AA32="","",INVENTARIO!AA32)</f>
        <v/>
      </c>
      <c r="G30" s="85" t="str">
        <f>IF(INVENTARIO!M32="","",INVENTARIO!M32)</f>
        <v/>
      </c>
      <c r="H30" s="256">
        <f>INVENTARIO!AC32</f>
        <v>0</v>
      </c>
      <c r="I30" s="256" t="str">
        <f>IF(INVENTARIO!AC32="","",CONCATENATE(TEXT(H30,"dd-mm-yyyy")," - ",INVENTARIO!AD32))</f>
        <v/>
      </c>
      <c r="J30" s="85" t="str">
        <f>IF(INVENTARIO!AB32="","",INVENTARIO!AB32)</f>
        <v/>
      </c>
      <c r="K30" s="85">
        <f>IF(INVENTARIO!P32="","",INVENTARIO!P32)</f>
        <v>0</v>
      </c>
      <c r="L30" s="85" t="str">
        <f>IF(INVENTARIO!R32="","",INVENTARIO!R32)</f>
        <v/>
      </c>
      <c r="M30" s="85" t="str">
        <f>IF(INVENTARIO!N32="","",INVENTARIO!N32)</f>
        <v/>
      </c>
      <c r="N30" s="89" t="str">
        <f>IF(INVENTARIO!AH32="","",INVENTARIO!AH32)</f>
        <v/>
      </c>
      <c r="O30" s="90" t="str">
        <f>IF(INVENTARIO!AI32="","",INVENTARIO!AI32)</f>
        <v/>
      </c>
      <c r="P30" s="85" t="str">
        <f>IF(INVENTARIO!AJ32="","",INVENTARIO!AJ32)</f>
        <v/>
      </c>
      <c r="Q30" s="85" t="str">
        <f>IF(INVENTARIO!AK32="","",INVENTARIO!AK32)</f>
        <v/>
      </c>
      <c r="R30" s="85" t="str">
        <f>IF(INVENTARIO!AL32="","",INVENTARIO!AL32)</f>
        <v/>
      </c>
      <c r="S30" s="85" t="str">
        <f>IF(INVENTARIO!AM32="","",INVENTARIO!AM32)</f>
        <v/>
      </c>
      <c r="T30" s="89" t="str">
        <f>IF(INVENTARIO!AN32="","",INVENTARIO!AN32)</f>
        <v/>
      </c>
      <c r="U30" s="94" t="str">
        <f>IF(INVENTARIO!I32="","",IF(INVENTARIO!I32="#N/A","NO","SI"))</f>
        <v>SI</v>
      </c>
      <c r="V30" s="94" t="str">
        <f>INVENTARIO!I32</f>
        <v>-</v>
      </c>
      <c r="W30" s="94" t="str">
        <f t="shared" si="2"/>
        <v>-</v>
      </c>
      <c r="X30" s="94" t="str">
        <f t="shared" si="3"/>
        <v>-</v>
      </c>
      <c r="Y30" s="94">
        <f>IF(V30="","",VLOOKUP(V30,TRD!$F$5:$G$677,2,FALSE))</f>
        <v>0</v>
      </c>
      <c r="Z30" s="94" t="str">
        <f>IF(V30="","",VLOOKUP(V30,TRD!$F$5:$T$677,5,FALSE))</f>
        <v xml:space="preserve">- - - </v>
      </c>
      <c r="AA30" s="94" t="str">
        <f>IF(V30="","",VLOOKUP(V30,TRD_ORI!$E:$S,10,FALSE))</f>
        <v xml:space="preserve">  </v>
      </c>
      <c r="AB30" s="255">
        <f>IF(V30="","",VLOOKUP(V30,TRD!F28:T700,15,FALSE))</f>
        <v>0</v>
      </c>
    </row>
    <row r="31" spans="2:28">
      <c r="B31" s="150" t="str">
        <f>IF(INVENTARIO!H33="","",INVENTARIO!H33)</f>
        <v/>
      </c>
      <c r="C31" s="85" t="str">
        <f>IF(INVENTARIO!K33="","",INVENTARIO!K33)</f>
        <v/>
      </c>
      <c r="D31" s="85" t="str">
        <f>IF(INVENTARIO!J33="","",INVENTARIO!J33)</f>
        <v/>
      </c>
      <c r="E31" s="85" t="str">
        <f>IF(INVENTARIO!L33="","",INVENTARIO!L33)</f>
        <v/>
      </c>
      <c r="F31" s="85" t="str">
        <f>IF(INVENTARIO!AA33="","",INVENTARIO!AA33)</f>
        <v/>
      </c>
      <c r="G31" s="85" t="str">
        <f>IF(INVENTARIO!M33="","",INVENTARIO!M33)</f>
        <v/>
      </c>
      <c r="H31" s="256">
        <f>INVENTARIO!AC33</f>
        <v>0</v>
      </c>
      <c r="I31" s="256" t="str">
        <f>IF(INVENTARIO!AC33="","",CONCATENATE(TEXT(H31,"dd-mm-yyyy")," - ",INVENTARIO!AD33))</f>
        <v/>
      </c>
      <c r="J31" s="85" t="str">
        <f>IF(INVENTARIO!AB33="","",INVENTARIO!AB33)</f>
        <v/>
      </c>
      <c r="K31" s="85" t="str">
        <f>IF(INVENTARIO!P33="","",INVENTARIO!P33)</f>
        <v/>
      </c>
      <c r="L31" s="85" t="str">
        <f>IF(INVENTARIO!R33="","",INVENTARIO!R33)</f>
        <v/>
      </c>
      <c r="M31" s="85" t="str">
        <f>IF(INVENTARIO!N33="","",INVENTARIO!N33)</f>
        <v/>
      </c>
      <c r="N31" s="89" t="str">
        <f>IF(INVENTARIO!AH33="","",INVENTARIO!AH33)</f>
        <v/>
      </c>
      <c r="O31" s="90" t="str">
        <f>IF(INVENTARIO!AI33="","",INVENTARIO!AI33)</f>
        <v/>
      </c>
      <c r="P31" s="85" t="str">
        <f>IF(INVENTARIO!AJ33="","",INVENTARIO!AJ33)</f>
        <v/>
      </c>
      <c r="Q31" s="85" t="str">
        <f>IF(INVENTARIO!AK33="","",INVENTARIO!AK33)</f>
        <v/>
      </c>
      <c r="R31" s="85" t="str">
        <f>IF(INVENTARIO!AL33="","",INVENTARIO!AL33)</f>
        <v/>
      </c>
      <c r="S31" s="85" t="str">
        <f>IF(INVENTARIO!AM33="","",INVENTARIO!AM33)</f>
        <v/>
      </c>
      <c r="T31" s="89" t="str">
        <f>IF(INVENTARIO!AN33="","",INVENTARIO!AN33)</f>
        <v/>
      </c>
      <c r="U31" s="94" t="str">
        <f>IF(INVENTARIO!I33="","",IF(INVENTARIO!I33="#N/A","NO","SI"))</f>
        <v/>
      </c>
      <c r="V31" s="94">
        <f>INVENTARIO!I33</f>
        <v>0</v>
      </c>
      <c r="W31" s="94" t="str">
        <f t="shared" si="2"/>
        <v>0</v>
      </c>
      <c r="X31" s="94" t="str">
        <f t="shared" si="3"/>
        <v>0</v>
      </c>
      <c r="Y31" s="94" t="e">
        <f>IF(V31="","",VLOOKUP(V31,TRD!$F$5:$G$677,2,FALSE))</f>
        <v>#N/A</v>
      </c>
      <c r="Z31" s="94" t="e">
        <f>IF(V31="","",VLOOKUP(V31,TRD!$F$5:$T$677,5,FALSE))</f>
        <v>#N/A</v>
      </c>
      <c r="AA31" s="94" t="e">
        <f>IF(V31="","",VLOOKUP(V31,TRD_ORI!$E:$S,10,FALSE))</f>
        <v>#N/A</v>
      </c>
      <c r="AB31" s="255" t="e">
        <f>IF(V31="","",VLOOKUP(V31,TRD!F29:T701,15,FALSE))</f>
        <v>#N/A</v>
      </c>
    </row>
    <row r="32" spans="2:28">
      <c r="B32" s="150" t="str">
        <f>IF(INVENTARIO!H34="","",INVENTARIO!H34)</f>
        <v/>
      </c>
      <c r="C32" s="85" t="str">
        <f>IF(INVENTARIO!K34="","",INVENTARIO!K34)</f>
        <v/>
      </c>
      <c r="D32" s="85" t="str">
        <f>IF(INVENTARIO!J34="","",INVENTARIO!J34)</f>
        <v/>
      </c>
      <c r="E32" s="85" t="str">
        <f>IF(INVENTARIO!L34="","",INVENTARIO!L34)</f>
        <v/>
      </c>
      <c r="F32" s="85" t="str">
        <f>IF(INVENTARIO!AA34="","",INVENTARIO!AA34)</f>
        <v/>
      </c>
      <c r="G32" s="85" t="str">
        <f>IF(INVENTARIO!M34="","",INVENTARIO!M34)</f>
        <v/>
      </c>
      <c r="H32" s="256">
        <f>INVENTARIO!AC34</f>
        <v>0</v>
      </c>
      <c r="I32" s="256" t="str">
        <f>IF(INVENTARIO!AC34="","",CONCATENATE(TEXT(H32,"dd-mm-yyyy")," - ",INVENTARIO!AD34))</f>
        <v/>
      </c>
      <c r="J32" s="85" t="str">
        <f>IF(INVENTARIO!AB34="","",INVENTARIO!AB34)</f>
        <v/>
      </c>
      <c r="K32" s="85" t="str">
        <f>IF(INVENTARIO!P34="","",INVENTARIO!P34)</f>
        <v/>
      </c>
      <c r="L32" s="85" t="str">
        <f>IF(INVENTARIO!R34="","",INVENTARIO!R34)</f>
        <v/>
      </c>
      <c r="M32" s="85" t="str">
        <f>IF(INVENTARIO!N34="","",INVENTARIO!N34)</f>
        <v/>
      </c>
      <c r="N32" s="89" t="str">
        <f>IF(INVENTARIO!AH34="","",INVENTARIO!AH34)</f>
        <v/>
      </c>
      <c r="O32" s="90" t="str">
        <f>IF(INVENTARIO!AI34="","",INVENTARIO!AI34)</f>
        <v/>
      </c>
      <c r="P32" s="85" t="str">
        <f>IF(INVENTARIO!AJ34="","",INVENTARIO!AJ34)</f>
        <v/>
      </c>
      <c r="Q32" s="85" t="str">
        <f>IF(INVENTARIO!AK34="","",INVENTARIO!AK34)</f>
        <v/>
      </c>
      <c r="R32" s="85" t="str">
        <f>IF(INVENTARIO!AL34="","",INVENTARIO!AL34)</f>
        <v/>
      </c>
      <c r="S32" s="85" t="str">
        <f>IF(INVENTARIO!AM34="","",INVENTARIO!AM34)</f>
        <v/>
      </c>
      <c r="T32" s="89" t="str">
        <f>IF(INVENTARIO!AN34="","",INVENTARIO!AN34)</f>
        <v/>
      </c>
      <c r="U32" s="94" t="str">
        <f>IF(INVENTARIO!I34="","",IF(INVENTARIO!I34="#N/A","NO","SI"))</f>
        <v/>
      </c>
      <c r="V32" s="94">
        <f>INVENTARIO!I34</f>
        <v>0</v>
      </c>
      <c r="W32" s="94" t="str">
        <f t="shared" si="2"/>
        <v>0</v>
      </c>
      <c r="X32" s="94" t="str">
        <f t="shared" si="3"/>
        <v>0</v>
      </c>
      <c r="Y32" s="94" t="e">
        <f>IF(V32="","",VLOOKUP(V32,TRD!$F$5:$G$677,2,FALSE))</f>
        <v>#N/A</v>
      </c>
      <c r="Z32" s="94" t="e">
        <f>IF(V32="","",VLOOKUP(V32,TRD!$F$5:$T$677,5,FALSE))</f>
        <v>#N/A</v>
      </c>
      <c r="AA32" s="94" t="e">
        <f>IF(V32="","",VLOOKUP(V32,TRD_ORI!$E:$S,10,FALSE))</f>
        <v>#N/A</v>
      </c>
      <c r="AB32" s="255" t="e">
        <f>IF(V32="","",VLOOKUP(V32,TRD!F30:T702,15,FALSE))</f>
        <v>#N/A</v>
      </c>
    </row>
    <row r="33" spans="2:28">
      <c r="B33" s="150" t="str">
        <f>IF(INVENTARIO!H35="","",INVENTARIO!H35)</f>
        <v/>
      </c>
      <c r="C33" s="85" t="str">
        <f>IF(INVENTARIO!K35="","",INVENTARIO!K35)</f>
        <v/>
      </c>
      <c r="D33" s="85" t="str">
        <f>IF(INVENTARIO!J35="","",INVENTARIO!J35)</f>
        <v/>
      </c>
      <c r="E33" s="85" t="str">
        <f>IF(INVENTARIO!L35="","",INVENTARIO!L35)</f>
        <v/>
      </c>
      <c r="F33" s="85" t="str">
        <f>IF(INVENTARIO!AA35="","",INVENTARIO!AA35)</f>
        <v/>
      </c>
      <c r="G33" s="85" t="str">
        <f>IF(INVENTARIO!M35="","",INVENTARIO!M35)</f>
        <v/>
      </c>
      <c r="H33" s="256">
        <f>INVENTARIO!AC35</f>
        <v>0</v>
      </c>
      <c r="I33" s="256" t="str">
        <f>IF(INVENTARIO!AC35="","",CONCATENATE(TEXT(H33,"dd-mm-yyyy")," - ",INVENTARIO!AD35))</f>
        <v/>
      </c>
      <c r="J33" s="85" t="str">
        <f>IF(INVENTARIO!AB35="","",INVENTARIO!AB35)</f>
        <v/>
      </c>
      <c r="K33" s="85" t="str">
        <f>IF(INVENTARIO!P35="","",INVENTARIO!P35)</f>
        <v/>
      </c>
      <c r="L33" s="85" t="str">
        <f>IF(INVENTARIO!R35="","",INVENTARIO!R35)</f>
        <v/>
      </c>
      <c r="M33" s="85" t="str">
        <f>IF(INVENTARIO!N35="","",INVENTARIO!N35)</f>
        <v/>
      </c>
      <c r="N33" s="89" t="str">
        <f>IF(INVENTARIO!AH35="","",INVENTARIO!AH35)</f>
        <v/>
      </c>
      <c r="O33" s="90" t="str">
        <f>IF(INVENTARIO!AI35="","",INVENTARIO!AI35)</f>
        <v/>
      </c>
      <c r="P33" s="85" t="str">
        <f>IF(INVENTARIO!AJ35="","",INVENTARIO!AJ35)</f>
        <v/>
      </c>
      <c r="Q33" s="85" t="str">
        <f>IF(INVENTARIO!AK35="","",INVENTARIO!AK35)</f>
        <v/>
      </c>
      <c r="R33" s="85" t="str">
        <f>IF(INVENTARIO!AL35="","",INVENTARIO!AL35)</f>
        <v/>
      </c>
      <c r="S33" s="85" t="str">
        <f>IF(INVENTARIO!AM35="","",INVENTARIO!AM35)</f>
        <v/>
      </c>
      <c r="T33" s="89" t="str">
        <f>IF(INVENTARIO!AN35="","",INVENTARIO!AN35)</f>
        <v/>
      </c>
      <c r="U33" s="94" t="str">
        <f>IF(INVENTARIO!I35="","",IF(INVENTARIO!I35="#N/A","NO","SI"))</f>
        <v/>
      </c>
      <c r="V33" s="94">
        <f>INVENTARIO!I35</f>
        <v>0</v>
      </c>
      <c r="W33" s="94" t="str">
        <f t="shared" si="2"/>
        <v>0</v>
      </c>
      <c r="X33" s="94" t="str">
        <f t="shared" si="3"/>
        <v>0</v>
      </c>
      <c r="Y33" s="94" t="e">
        <f>IF(V33="","",VLOOKUP(V33,TRD!$F$5:$G$677,2,FALSE))</f>
        <v>#N/A</v>
      </c>
      <c r="Z33" s="94" t="e">
        <f>IF(V33="","",VLOOKUP(V33,TRD!$F$5:$T$677,5,FALSE))</f>
        <v>#N/A</v>
      </c>
      <c r="AA33" s="94" t="e">
        <f>IF(V33="","",VLOOKUP(V33,TRD_ORI!$E:$S,10,FALSE))</f>
        <v>#N/A</v>
      </c>
      <c r="AB33" s="255" t="e">
        <f>IF(V33="","",VLOOKUP(V33,TRD!F31:T703,15,FALSE))</f>
        <v>#N/A</v>
      </c>
    </row>
    <row r="34" spans="2:28">
      <c r="B34" s="150" t="str">
        <f>IF(INVENTARIO!H36="","",INVENTARIO!H36)</f>
        <v/>
      </c>
      <c r="C34" s="85" t="str">
        <f>IF(INVENTARIO!K36="","",INVENTARIO!K36)</f>
        <v/>
      </c>
      <c r="D34" s="85" t="str">
        <f>IF(INVENTARIO!J36="","",INVENTARIO!J36)</f>
        <v/>
      </c>
      <c r="E34" s="85" t="str">
        <f>IF(INVENTARIO!L36="","",INVENTARIO!L36)</f>
        <v/>
      </c>
      <c r="F34" s="85" t="str">
        <f>IF(INVENTARIO!AA36="","",INVENTARIO!AA36)</f>
        <v/>
      </c>
      <c r="G34" s="85" t="str">
        <f>IF(INVENTARIO!M36="","",INVENTARIO!M36)</f>
        <v/>
      </c>
      <c r="H34" s="256">
        <f>INVENTARIO!AC36</f>
        <v>0</v>
      </c>
      <c r="I34" s="256" t="str">
        <f>IF(INVENTARIO!AC36="","",CONCATENATE(TEXT(H34,"dd-mm-yyyy")," - ",INVENTARIO!AD36))</f>
        <v/>
      </c>
      <c r="J34" s="85" t="str">
        <f>IF(INVENTARIO!AB36="","",INVENTARIO!AB36)</f>
        <v/>
      </c>
      <c r="K34" s="85" t="str">
        <f>IF(INVENTARIO!P36="","",INVENTARIO!P36)</f>
        <v/>
      </c>
      <c r="L34" s="85" t="str">
        <f>IF(INVENTARIO!R36="","",INVENTARIO!R36)</f>
        <v/>
      </c>
      <c r="M34" s="85" t="str">
        <f>IF(INVENTARIO!N36="","",INVENTARIO!N36)</f>
        <v/>
      </c>
      <c r="N34" s="89" t="str">
        <f>IF(INVENTARIO!AH36="","",INVENTARIO!AH36)</f>
        <v/>
      </c>
      <c r="O34" s="90" t="str">
        <f>IF(INVENTARIO!AI36="","",INVENTARIO!AI36)</f>
        <v/>
      </c>
      <c r="P34" s="85" t="str">
        <f>IF(INVENTARIO!AJ36="","",INVENTARIO!AJ36)</f>
        <v/>
      </c>
      <c r="Q34" s="85" t="str">
        <f>IF(INVENTARIO!AK36="","",INVENTARIO!AK36)</f>
        <v/>
      </c>
      <c r="R34" s="85" t="str">
        <f>IF(INVENTARIO!AL36="","",INVENTARIO!AL36)</f>
        <v/>
      </c>
      <c r="S34" s="85" t="str">
        <f>IF(INVENTARIO!AM36="","",INVENTARIO!AM36)</f>
        <v/>
      </c>
      <c r="T34" s="89" t="str">
        <f>IF(INVENTARIO!AN36="","",INVENTARIO!AN36)</f>
        <v/>
      </c>
      <c r="U34" s="94" t="str">
        <f>IF(INVENTARIO!I36="","",IF(INVENTARIO!I36="#N/A","NO","SI"))</f>
        <v/>
      </c>
      <c r="V34" s="94">
        <f>INVENTARIO!I36</f>
        <v>0</v>
      </c>
      <c r="W34" s="94" t="str">
        <f t="shared" si="2"/>
        <v>0</v>
      </c>
      <c r="X34" s="94" t="str">
        <f t="shared" si="3"/>
        <v>0</v>
      </c>
      <c r="Y34" s="94" t="e">
        <f>IF(V34="","",VLOOKUP(V34,TRD!$F$5:$G$677,2,FALSE))</f>
        <v>#N/A</v>
      </c>
      <c r="Z34" s="94" t="e">
        <f>IF(V34="","",VLOOKUP(V34,TRD!$F$5:$T$677,5,FALSE))</f>
        <v>#N/A</v>
      </c>
      <c r="AA34" s="94" t="e">
        <f>IF(V34="","",VLOOKUP(V34,TRD_ORI!$E:$S,10,FALSE))</f>
        <v>#N/A</v>
      </c>
      <c r="AB34" s="255" t="e">
        <f>IF(V34="","",VLOOKUP(V34,TRD!F32:T704,15,FALSE))</f>
        <v>#N/A</v>
      </c>
    </row>
    <row r="35" spans="2:28">
      <c r="B35" s="150" t="str">
        <f>IF(INVENTARIO!H37="","",INVENTARIO!H37)</f>
        <v/>
      </c>
      <c r="C35" s="85" t="str">
        <f>IF(INVENTARIO!K37="","",INVENTARIO!K37)</f>
        <v/>
      </c>
      <c r="D35" s="85" t="str">
        <f>IF(INVENTARIO!J37="","",INVENTARIO!J37)</f>
        <v/>
      </c>
      <c r="E35" s="85" t="str">
        <f>IF(INVENTARIO!L37="","",INVENTARIO!L37)</f>
        <v/>
      </c>
      <c r="F35" s="85" t="str">
        <f>IF(INVENTARIO!AA37="","",INVENTARIO!AA37)</f>
        <v/>
      </c>
      <c r="G35" s="85" t="str">
        <f>IF(INVENTARIO!M37="","",INVENTARIO!M37)</f>
        <v/>
      </c>
      <c r="H35" s="256">
        <f>INVENTARIO!AC37</f>
        <v>0</v>
      </c>
      <c r="I35" s="256" t="str">
        <f>IF(INVENTARIO!AC37="","",CONCATENATE(TEXT(H35,"dd-mm-yyyy")," - ",INVENTARIO!AD37))</f>
        <v/>
      </c>
      <c r="J35" s="85" t="str">
        <f>IF(INVENTARIO!AB37="","",INVENTARIO!AB37)</f>
        <v/>
      </c>
      <c r="K35" s="85" t="str">
        <f>IF(INVENTARIO!P37="","",INVENTARIO!P37)</f>
        <v/>
      </c>
      <c r="L35" s="85" t="str">
        <f>IF(INVENTARIO!R37="","",INVENTARIO!R37)</f>
        <v/>
      </c>
      <c r="M35" s="85" t="str">
        <f>IF(INVENTARIO!N37="","",INVENTARIO!N37)</f>
        <v/>
      </c>
      <c r="N35" s="89" t="str">
        <f>IF(INVENTARIO!AH37="","",INVENTARIO!AH37)</f>
        <v/>
      </c>
      <c r="O35" s="90" t="str">
        <f>IF(INVENTARIO!AI37="","",INVENTARIO!AI37)</f>
        <v/>
      </c>
      <c r="P35" s="85" t="str">
        <f>IF(INVENTARIO!AJ37="","",INVENTARIO!AJ37)</f>
        <v/>
      </c>
      <c r="Q35" s="85" t="str">
        <f>IF(INVENTARIO!AK37="","",INVENTARIO!AK37)</f>
        <v/>
      </c>
      <c r="R35" s="85" t="str">
        <f>IF(INVENTARIO!AL37="","",INVENTARIO!AL37)</f>
        <v/>
      </c>
      <c r="S35" s="85" t="str">
        <f>IF(INVENTARIO!AM37="","",INVENTARIO!AM37)</f>
        <v/>
      </c>
      <c r="T35" s="89" t="str">
        <f>IF(INVENTARIO!AN37="","",INVENTARIO!AN37)</f>
        <v/>
      </c>
      <c r="U35" s="94" t="str">
        <f>IF(INVENTARIO!I37="","",IF(INVENTARIO!I37="#N/A","NO","SI"))</f>
        <v/>
      </c>
      <c r="V35" s="94">
        <f>INVENTARIO!I37</f>
        <v>0</v>
      </c>
      <c r="W35" s="94" t="str">
        <f t="shared" si="2"/>
        <v>0</v>
      </c>
      <c r="X35" s="94" t="str">
        <f t="shared" si="3"/>
        <v>0</v>
      </c>
      <c r="Y35" s="94" t="e">
        <f>IF(V35="","",VLOOKUP(V35,TRD!$F$5:$G$677,2,FALSE))</f>
        <v>#N/A</v>
      </c>
      <c r="Z35" s="94" t="e">
        <f>IF(V35="","",VLOOKUP(V35,TRD!$F$5:$T$677,5,FALSE))</f>
        <v>#N/A</v>
      </c>
      <c r="AA35" s="94" t="e">
        <f>IF(V35="","",VLOOKUP(V35,TRD_ORI!$E:$S,10,FALSE))</f>
        <v>#N/A</v>
      </c>
      <c r="AB35" s="255" t="e">
        <f>IF(V35="","",VLOOKUP(V35,TRD!F33:T705,15,FALSE))</f>
        <v>#N/A</v>
      </c>
    </row>
    <row r="36" spans="2:28">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row>
    <row r="37" spans="2:28">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row>
    <row r="38" spans="2:28">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row>
    <row r="39" spans="2:28">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row>
    <row r="40" spans="2:28">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row>
    <row r="41" spans="2:28">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row>
    <row r="42" spans="2:28">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row>
    <row r="43" spans="2:28">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row>
    <row r="44" spans="2:28">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row>
    <row r="45" spans="2:28">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row>
    <row r="46" spans="2:28">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row>
    <row r="47" spans="2:28">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row>
  </sheetData>
  <mergeCells count="3">
    <mergeCell ref="U5:AB5"/>
    <mergeCell ref="B4:AB4"/>
    <mergeCell ref="O5:T5"/>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H638"/>
  <sheetViews>
    <sheetView topLeftCell="J413" zoomScale="130" zoomScaleNormal="130" workbookViewId="0">
      <selection activeCell="T143" sqref="T143"/>
    </sheetView>
  </sheetViews>
  <sheetFormatPr baseColWidth="10" defaultColWidth="39.81640625" defaultRowHeight="40" customHeight="1"/>
  <cols>
    <col min="1" max="1" width="27.1796875" style="201" customWidth="1"/>
    <col min="2" max="2" width="39.81640625" style="145"/>
    <col min="3" max="3" width="12.7265625" style="222" customWidth="1"/>
    <col min="4" max="4" width="7" style="222" bestFit="1" customWidth="1"/>
    <col min="5" max="5" width="39.81640625" style="223"/>
    <col min="6" max="6" width="9.7265625" style="201" bestFit="1" customWidth="1"/>
    <col min="7" max="8" width="15" style="222" bestFit="1" customWidth="1"/>
    <col min="9" max="10" width="15.54296875" style="222" bestFit="1" customWidth="1"/>
    <col min="11" max="11" width="3.1796875" style="222" bestFit="1" customWidth="1"/>
    <col min="12" max="12" width="1.81640625" style="222" bestFit="1" customWidth="1"/>
    <col min="13" max="13" width="3" style="222" bestFit="1" customWidth="1"/>
    <col min="14" max="14" width="2" style="222" bestFit="1" customWidth="1"/>
    <col min="15" max="15" width="20.54296875" style="222" bestFit="1" customWidth="1"/>
    <col min="16" max="17" width="2.7265625" style="222" bestFit="1" customWidth="1"/>
    <col min="18" max="18" width="21.453125" style="222" bestFit="1" customWidth="1"/>
    <col min="19" max="19" width="6" style="222" bestFit="1" customWidth="1"/>
    <col min="20" max="20" width="16.54296875" style="222" customWidth="1"/>
    <col min="21" max="16384" width="39.81640625" style="144"/>
  </cols>
  <sheetData>
    <row r="1" spans="1:216" s="194" customFormat="1" ht="40" customHeight="1">
      <c r="A1" s="377" t="s">
        <v>459</v>
      </c>
      <c r="B1" s="193"/>
      <c r="C1" s="378" t="s">
        <v>460</v>
      </c>
      <c r="D1" s="379" t="s">
        <v>373</v>
      </c>
      <c r="E1" s="379" t="s">
        <v>461</v>
      </c>
      <c r="F1" s="192"/>
      <c r="G1" s="143" t="s">
        <v>462</v>
      </c>
      <c r="H1" s="369" t="s">
        <v>462</v>
      </c>
      <c r="I1" s="369"/>
      <c r="J1" s="374" t="s">
        <v>463</v>
      </c>
      <c r="K1" s="369" t="s">
        <v>463</v>
      </c>
      <c r="L1" s="369"/>
      <c r="M1" s="369"/>
      <c r="N1" s="369"/>
      <c r="O1" s="176" t="s">
        <v>464</v>
      </c>
      <c r="P1" s="367" t="s">
        <v>464</v>
      </c>
      <c r="Q1" s="367"/>
      <c r="R1" s="371" t="s">
        <v>465</v>
      </c>
      <c r="S1" s="368" t="s">
        <v>465</v>
      </c>
      <c r="T1" s="368"/>
    </row>
    <row r="2" spans="1:216" s="194" customFormat="1" ht="40" customHeight="1">
      <c r="A2" s="377"/>
      <c r="B2" s="193"/>
      <c r="C2" s="378"/>
      <c r="D2" s="379"/>
      <c r="E2" s="378"/>
      <c r="F2" s="191"/>
      <c r="G2" s="189"/>
      <c r="H2" s="369" t="s">
        <v>466</v>
      </c>
      <c r="I2" s="369" t="s">
        <v>467</v>
      </c>
      <c r="J2" s="375"/>
      <c r="K2" s="369" t="s">
        <v>468</v>
      </c>
      <c r="L2" s="369" t="s">
        <v>469</v>
      </c>
      <c r="M2" s="369" t="s">
        <v>478</v>
      </c>
      <c r="N2" s="369" t="s">
        <v>471</v>
      </c>
      <c r="O2" s="176"/>
      <c r="P2" s="367"/>
      <c r="Q2" s="367"/>
      <c r="R2" s="372"/>
      <c r="S2" s="368"/>
      <c r="T2" s="368"/>
    </row>
    <row r="3" spans="1:216" s="194" customFormat="1" ht="40" customHeight="1">
      <c r="A3" s="377"/>
      <c r="B3" s="193"/>
      <c r="C3" s="378"/>
      <c r="D3" s="379"/>
      <c r="E3" s="378"/>
      <c r="F3" s="191"/>
      <c r="G3" s="189"/>
      <c r="H3" s="370"/>
      <c r="I3" s="370"/>
      <c r="J3" s="376"/>
      <c r="K3" s="370"/>
      <c r="L3" s="370"/>
      <c r="M3" s="370"/>
      <c r="N3" s="370"/>
      <c r="O3" s="190"/>
      <c r="P3" s="177" t="s">
        <v>472</v>
      </c>
      <c r="Q3" s="177" t="s">
        <v>112</v>
      </c>
      <c r="R3" s="373"/>
      <c r="S3" s="168" t="s">
        <v>473</v>
      </c>
      <c r="T3" s="168" t="s">
        <v>474</v>
      </c>
    </row>
    <row r="4" spans="1:216" ht="40" customHeight="1">
      <c r="A4" s="180"/>
      <c r="B4" s="173"/>
      <c r="C4" s="174"/>
      <c r="D4" s="174"/>
      <c r="E4" s="156"/>
      <c r="F4" s="180">
        <v>1</v>
      </c>
      <c r="G4" s="174">
        <v>2</v>
      </c>
      <c r="H4" s="174">
        <v>3</v>
      </c>
      <c r="I4" s="174">
        <v>4</v>
      </c>
      <c r="J4" s="174">
        <v>5</v>
      </c>
      <c r="K4" s="174">
        <v>6</v>
      </c>
      <c r="L4" s="174">
        <v>7</v>
      </c>
      <c r="M4" s="174">
        <v>8</v>
      </c>
      <c r="N4" s="174">
        <v>9</v>
      </c>
      <c r="O4" s="174">
        <v>10</v>
      </c>
      <c r="P4" s="174">
        <v>11</v>
      </c>
      <c r="Q4" s="174">
        <v>12</v>
      </c>
      <c r="R4" s="174">
        <v>13</v>
      </c>
      <c r="S4" s="174">
        <v>14</v>
      </c>
      <c r="T4" s="174">
        <v>15</v>
      </c>
    </row>
    <row r="5" spans="1:216" s="157" customFormat="1" ht="40" customHeight="1">
      <c r="A5" s="231" t="s">
        <v>393</v>
      </c>
      <c r="B5" s="232" t="str">
        <f>CONCATENATE(A5,E5)</f>
        <v>Despacho del MinistroINFORMES A ENTES DE CONTROL</v>
      </c>
      <c r="C5" s="233">
        <v>7000</v>
      </c>
      <c r="D5" s="237">
        <v>24.1</v>
      </c>
      <c r="E5" s="228" t="s">
        <v>928</v>
      </c>
      <c r="F5" s="224" t="str">
        <f>CONCATENATE(C5,"-",D5)</f>
        <v>7000-24,1</v>
      </c>
      <c r="G5" s="225" t="str">
        <f t="shared" ref="G5:G68" si="0">CONCATENATE("AG"," -", H5,"--","AC -", I5)</f>
        <v>AG -4--AC -8</v>
      </c>
      <c r="H5" s="237">
        <v>4</v>
      </c>
      <c r="I5" s="237">
        <v>8</v>
      </c>
      <c r="J5" s="225" t="str">
        <f>CONCATENATE(K5,"- ",L5,"- ",M5,"- ",N5,)</f>
        <v xml:space="preserve">- E- - </v>
      </c>
      <c r="K5" s="237"/>
      <c r="L5" s="237" t="s">
        <v>469</v>
      </c>
      <c r="M5" s="237"/>
      <c r="N5" s="225"/>
      <c r="O5" s="225" t="str">
        <f>CONCATENATE(P5,"  ",Q5)</f>
        <v xml:space="preserve">  </v>
      </c>
      <c r="P5" s="225"/>
      <c r="Q5" s="225"/>
      <c r="R5" s="225" t="str">
        <f>CONCATENATE(S5,"  -  ",T5)</f>
        <v>F/E  -  PDF</v>
      </c>
      <c r="S5" s="225" t="s">
        <v>1245</v>
      </c>
      <c r="T5" s="237" t="s">
        <v>37</v>
      </c>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144"/>
      <c r="EY5" s="144"/>
      <c r="EZ5" s="144"/>
      <c r="FA5" s="144"/>
      <c r="FB5" s="144"/>
      <c r="FC5" s="144"/>
      <c r="FD5" s="144"/>
      <c r="FE5" s="144"/>
      <c r="FF5" s="144"/>
      <c r="FG5" s="144"/>
      <c r="FH5" s="144"/>
      <c r="FI5" s="144"/>
      <c r="FJ5" s="144"/>
      <c r="FK5" s="144"/>
      <c r="FL5" s="144"/>
      <c r="FM5" s="144"/>
      <c r="FN5" s="144"/>
      <c r="FO5" s="144"/>
      <c r="FP5" s="144"/>
      <c r="FQ5" s="144"/>
      <c r="FR5" s="144"/>
      <c r="FS5" s="144"/>
      <c r="FT5" s="144"/>
      <c r="FU5" s="144"/>
      <c r="FV5" s="144"/>
      <c r="FW5" s="144"/>
      <c r="FX5" s="144"/>
      <c r="FY5" s="144"/>
      <c r="FZ5" s="144"/>
      <c r="GA5" s="144"/>
      <c r="GB5" s="144"/>
      <c r="GC5" s="144"/>
      <c r="GD5" s="144"/>
      <c r="GE5" s="144"/>
      <c r="GF5" s="144"/>
      <c r="GG5" s="144"/>
      <c r="GH5" s="144"/>
      <c r="GI5" s="144"/>
      <c r="GJ5" s="144"/>
      <c r="GK5" s="144"/>
      <c r="GL5" s="144"/>
      <c r="GM5" s="144"/>
      <c r="GN5" s="144"/>
      <c r="GO5" s="144"/>
      <c r="GP5" s="144"/>
      <c r="GQ5" s="144"/>
      <c r="GR5" s="144"/>
      <c r="GS5" s="144"/>
      <c r="GT5" s="144"/>
      <c r="GU5" s="144"/>
      <c r="GV5" s="144"/>
      <c r="GW5" s="144"/>
      <c r="GX5" s="144"/>
      <c r="GY5" s="144"/>
      <c r="GZ5" s="144"/>
      <c r="HA5" s="144"/>
      <c r="HB5" s="144"/>
      <c r="HC5" s="144"/>
      <c r="HD5" s="144"/>
      <c r="HE5" s="144"/>
      <c r="HF5" s="144"/>
      <c r="HG5" s="144"/>
      <c r="HH5" s="144"/>
    </row>
    <row r="6" spans="1:216" s="157" customFormat="1" ht="40" customHeight="1">
      <c r="A6" s="231" t="s">
        <v>393</v>
      </c>
      <c r="B6" s="232" t="str">
        <f t="shared" ref="B6:B69" si="1">CONCATENATE(A6,E6)</f>
        <v>Despacho del MinistroPONENCIAS DE CONTROL POLÍTICO</v>
      </c>
      <c r="C6" s="233">
        <v>7000</v>
      </c>
      <c r="D6" s="237">
        <v>37</v>
      </c>
      <c r="E6" s="228" t="s">
        <v>911</v>
      </c>
      <c r="F6" s="224" t="str">
        <f>CONCATENATE(C6,"-",D6)</f>
        <v>7000-37</v>
      </c>
      <c r="G6" s="225" t="str">
        <f t="shared" si="0"/>
        <v>AG -3--AC -8</v>
      </c>
      <c r="H6" s="237">
        <v>3</v>
      </c>
      <c r="I6" s="237">
        <v>8</v>
      </c>
      <c r="J6" s="225" t="str">
        <f t="shared" ref="J6:J69" si="2">CONCATENATE(K6,"- ",L6,"- ",M6,"- ",N6,)</f>
        <v xml:space="preserve">CT- - MT- </v>
      </c>
      <c r="K6" s="237" t="s">
        <v>468</v>
      </c>
      <c r="L6" s="237"/>
      <c r="M6" s="237" t="s">
        <v>1612</v>
      </c>
      <c r="N6" s="225"/>
      <c r="O6" s="225" t="str">
        <f t="shared" ref="O6:O69" si="3">CONCATENATE(P6,"  ",Q6)</f>
        <v xml:space="preserve">  </v>
      </c>
      <c r="P6" s="225"/>
      <c r="Q6" s="225"/>
      <c r="R6" s="225" t="str">
        <f>CONCATENATE(S6,"  -  ",T6)</f>
        <v>F/E  -  PDF</v>
      </c>
      <c r="S6" s="225" t="s">
        <v>1245</v>
      </c>
      <c r="T6" s="237" t="s">
        <v>37</v>
      </c>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144"/>
      <c r="GZ6" s="144"/>
      <c r="HA6" s="144"/>
      <c r="HB6" s="144"/>
      <c r="HC6" s="144"/>
      <c r="HD6" s="144"/>
      <c r="HE6" s="144"/>
      <c r="HF6" s="144"/>
      <c r="HG6" s="144"/>
      <c r="HH6" s="144"/>
    </row>
    <row r="7" spans="1:216" s="157" customFormat="1" ht="40" customHeight="1">
      <c r="A7" s="231" t="s">
        <v>393</v>
      </c>
      <c r="B7" s="232" t="str">
        <f t="shared" si="1"/>
        <v xml:space="preserve">Despacho del MinistroPROCESOS DE ATENCIÓN LEGISLATIVA ESPECIALIZADA </v>
      </c>
      <c r="C7" s="233">
        <v>7000</v>
      </c>
      <c r="D7" s="237">
        <v>38.5</v>
      </c>
      <c r="E7" s="228" t="s">
        <v>929</v>
      </c>
      <c r="F7" s="224" t="str">
        <f>CONCATENATE(C7,"-",D7)</f>
        <v>7000-38,5</v>
      </c>
      <c r="G7" s="225" t="str">
        <f t="shared" si="0"/>
        <v>AG -3--AC -8</v>
      </c>
      <c r="H7" s="237">
        <v>3</v>
      </c>
      <c r="I7" s="237">
        <v>8</v>
      </c>
      <c r="J7" s="225" t="str">
        <f t="shared" si="2"/>
        <v xml:space="preserve">CT- - MT- </v>
      </c>
      <c r="K7" s="237" t="s">
        <v>468</v>
      </c>
      <c r="L7" s="237"/>
      <c r="M7" s="237" t="s">
        <v>1612</v>
      </c>
      <c r="N7" s="225"/>
      <c r="O7" s="225" t="str">
        <f t="shared" si="3"/>
        <v xml:space="preserve">  </v>
      </c>
      <c r="P7" s="225"/>
      <c r="Q7" s="225"/>
      <c r="R7" s="225" t="str">
        <f>CONCATENATE(S7,"  -  ",T7)</f>
        <v>F/E  -  PDF</v>
      </c>
      <c r="S7" s="225" t="s">
        <v>1245</v>
      </c>
      <c r="T7" s="237" t="s">
        <v>37</v>
      </c>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4"/>
      <c r="EG7" s="144"/>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4"/>
      <c r="FZ7" s="144"/>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row>
    <row r="8" spans="1:216" s="157" customFormat="1" ht="40" customHeight="1">
      <c r="A8" s="196"/>
      <c r="B8" s="187"/>
      <c r="C8" s="184"/>
      <c r="D8" s="182"/>
      <c r="E8" s="158"/>
      <c r="F8" s="179"/>
      <c r="G8" s="169"/>
      <c r="H8" s="169"/>
      <c r="I8" s="169"/>
      <c r="J8" s="169"/>
      <c r="K8" s="169"/>
      <c r="L8" s="169"/>
      <c r="M8" s="169"/>
      <c r="N8" s="169"/>
      <c r="O8" s="178"/>
      <c r="P8" s="178"/>
      <c r="Q8" s="178"/>
      <c r="R8" s="169"/>
      <c r="S8" s="169"/>
      <c r="T8" s="169"/>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4"/>
      <c r="EG8" s="144"/>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4"/>
      <c r="FZ8" s="144"/>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row>
    <row r="9" spans="1:216" ht="40" customHeight="1">
      <c r="A9" s="197" t="s">
        <v>58</v>
      </c>
      <c r="B9" s="175" t="str">
        <f t="shared" si="1"/>
        <v>Grupo de Comunicaciones EstratégicasDERECHOS DE PETICIÓN</v>
      </c>
      <c r="C9" s="234">
        <v>70001</v>
      </c>
      <c r="D9" s="185">
        <v>17</v>
      </c>
      <c r="E9" s="135" t="s">
        <v>496</v>
      </c>
      <c r="F9" s="180" t="str">
        <f t="shared" ref="F9:F73" si="4">CONCATENATE(C9,"-",D9)</f>
        <v>70001-17</v>
      </c>
      <c r="G9" s="174" t="str">
        <f t="shared" si="0"/>
        <v>AG -3--AC -8</v>
      </c>
      <c r="H9" s="185">
        <v>3</v>
      </c>
      <c r="I9" s="185">
        <v>8</v>
      </c>
      <c r="J9" s="174" t="str">
        <f t="shared" si="2"/>
        <v>- - MT- S</v>
      </c>
      <c r="K9" s="185"/>
      <c r="L9" s="185"/>
      <c r="M9" s="185" t="s">
        <v>1612</v>
      </c>
      <c r="N9" s="185" t="s">
        <v>471</v>
      </c>
      <c r="O9" s="174" t="str">
        <f t="shared" si="3"/>
        <v xml:space="preserve">  </v>
      </c>
      <c r="P9" s="174"/>
      <c r="Q9" s="174"/>
      <c r="R9" s="174" t="str">
        <f t="shared" ref="R9:R14" si="5">CONCATENATE(S9,"  -  ",T9)</f>
        <v>F/E  -  PDF</v>
      </c>
      <c r="S9" s="174" t="s">
        <v>1245</v>
      </c>
      <c r="T9" s="185" t="s">
        <v>37</v>
      </c>
    </row>
    <row r="10" spans="1:216" ht="40" customHeight="1">
      <c r="A10" s="197" t="s">
        <v>58</v>
      </c>
      <c r="B10" s="175" t="str">
        <f t="shared" si="1"/>
        <v>Grupo de Comunicaciones EstratégicasINFORMES DE GESTIÓN</v>
      </c>
      <c r="C10" s="234">
        <v>70001</v>
      </c>
      <c r="D10" s="185" t="s">
        <v>1186</v>
      </c>
      <c r="E10" s="135" t="s">
        <v>931</v>
      </c>
      <c r="F10" s="180" t="str">
        <f t="shared" si="4"/>
        <v>70001-24.12</v>
      </c>
      <c r="G10" s="174" t="str">
        <f t="shared" si="0"/>
        <v>AG -3--AC -8</v>
      </c>
      <c r="H10" s="185">
        <v>3</v>
      </c>
      <c r="I10" s="185">
        <v>8</v>
      </c>
      <c r="J10" s="174" t="str">
        <f t="shared" si="2"/>
        <v xml:space="preserve">- E- - </v>
      </c>
      <c r="K10" s="185"/>
      <c r="L10" s="185" t="s">
        <v>469</v>
      </c>
      <c r="M10" s="185"/>
      <c r="N10" s="185"/>
      <c r="O10" s="174" t="str">
        <f t="shared" si="3"/>
        <v xml:space="preserve">  </v>
      </c>
      <c r="P10" s="174"/>
      <c r="Q10" s="174"/>
      <c r="R10" s="174" t="str">
        <f t="shared" si="5"/>
        <v>F/E  -  PDF</v>
      </c>
      <c r="S10" s="174" t="s">
        <v>1245</v>
      </c>
      <c r="T10" s="185" t="s">
        <v>37</v>
      </c>
    </row>
    <row r="11" spans="1:216" ht="40" customHeight="1">
      <c r="A11" s="197" t="s">
        <v>58</v>
      </c>
      <c r="B11" s="175" t="str">
        <f t="shared" si="1"/>
        <v>Grupo de Comunicaciones EstratégicasINFORMES DE SEGUIMIENTO A MEDIOS DE COMUNICACIÓN</v>
      </c>
      <c r="C11" s="234">
        <v>70001</v>
      </c>
      <c r="D11" s="185" t="s">
        <v>1187</v>
      </c>
      <c r="E11" s="135" t="s">
        <v>1191</v>
      </c>
      <c r="F11" s="180" t="str">
        <f t="shared" si="4"/>
        <v>70001-24.19</v>
      </c>
      <c r="G11" s="174" t="str">
        <f t="shared" si="0"/>
        <v>AG -3--AC -8</v>
      </c>
      <c r="H11" s="185">
        <v>3</v>
      </c>
      <c r="I11" s="185">
        <v>8</v>
      </c>
      <c r="J11" s="174" t="str">
        <f t="shared" si="2"/>
        <v xml:space="preserve">- E- - </v>
      </c>
      <c r="K11" s="185"/>
      <c r="L11" s="185" t="s">
        <v>469</v>
      </c>
      <c r="M11" s="185"/>
      <c r="N11" s="185"/>
      <c r="O11" s="174" t="str">
        <f t="shared" si="3"/>
        <v xml:space="preserve">  </v>
      </c>
      <c r="P11" s="174"/>
      <c r="Q11" s="174"/>
      <c r="R11" s="174" t="str">
        <f t="shared" si="5"/>
        <v>F/E  -  PDF</v>
      </c>
      <c r="S11" s="174" t="s">
        <v>1245</v>
      </c>
      <c r="T11" s="185" t="s">
        <v>37</v>
      </c>
    </row>
    <row r="12" spans="1:216" ht="40" customHeight="1">
      <c r="A12" s="197" t="s">
        <v>58</v>
      </c>
      <c r="B12" s="175" t="str">
        <f t="shared" si="1"/>
        <v>Grupo de Comunicaciones EstratégicasMANUALES DE IMAGEN CORPORATIVA</v>
      </c>
      <c r="C12" s="234">
        <v>70001</v>
      </c>
      <c r="D12" s="185" t="s">
        <v>1188</v>
      </c>
      <c r="E12" s="135" t="s">
        <v>1192</v>
      </c>
      <c r="F12" s="180" t="str">
        <f t="shared" si="4"/>
        <v>70001-32.4</v>
      </c>
      <c r="G12" s="174" t="str">
        <f t="shared" si="0"/>
        <v>AG -3--AC -8</v>
      </c>
      <c r="H12" s="185">
        <v>3</v>
      </c>
      <c r="I12" s="185">
        <v>8</v>
      </c>
      <c r="J12" s="174" t="str">
        <f t="shared" si="2"/>
        <v xml:space="preserve">CT- - MT- </v>
      </c>
      <c r="K12" s="185" t="s">
        <v>468</v>
      </c>
      <c r="L12" s="185"/>
      <c r="M12" s="185" t="s">
        <v>1612</v>
      </c>
      <c r="N12" s="185"/>
      <c r="O12" s="174" t="str">
        <f t="shared" si="3"/>
        <v xml:space="preserve">  </v>
      </c>
      <c r="P12" s="174"/>
      <c r="Q12" s="174"/>
      <c r="R12" s="174" t="str">
        <f t="shared" si="5"/>
        <v xml:space="preserve">  -  PDF</v>
      </c>
      <c r="S12" s="185"/>
      <c r="T12" s="185" t="s">
        <v>37</v>
      </c>
    </row>
    <row r="13" spans="1:216" ht="40" customHeight="1">
      <c r="A13" s="197" t="s">
        <v>58</v>
      </c>
      <c r="B13" s="175" t="str">
        <f t="shared" si="1"/>
        <v>Grupo de Comunicaciones EstratégicasMANUALES ESTRATÉGICOS DE COMUNICACIONES INTERNAS Y EXTERNAS</v>
      </c>
      <c r="C13" s="234">
        <v>70001</v>
      </c>
      <c r="D13" s="185" t="s">
        <v>1189</v>
      </c>
      <c r="E13" s="135" t="s">
        <v>1193</v>
      </c>
      <c r="F13" s="180" t="str">
        <f t="shared" si="4"/>
        <v>70001-32.10</v>
      </c>
      <c r="G13" s="174" t="str">
        <f t="shared" si="0"/>
        <v>AG -3--AC -8</v>
      </c>
      <c r="H13" s="185">
        <v>3</v>
      </c>
      <c r="I13" s="185">
        <v>8</v>
      </c>
      <c r="J13" s="174" t="str">
        <f t="shared" si="2"/>
        <v xml:space="preserve">CT- - MT- </v>
      </c>
      <c r="K13" s="185" t="s">
        <v>468</v>
      </c>
      <c r="L13" s="185"/>
      <c r="M13" s="185" t="s">
        <v>1612</v>
      </c>
      <c r="N13" s="185"/>
      <c r="O13" s="174" t="str">
        <f t="shared" si="3"/>
        <v xml:space="preserve">  </v>
      </c>
      <c r="P13" s="174"/>
      <c r="Q13" s="174"/>
      <c r="R13" s="174" t="str">
        <f t="shared" si="5"/>
        <v>F/E  -  PDF</v>
      </c>
      <c r="S13" s="174" t="s">
        <v>1245</v>
      </c>
      <c r="T13" s="185" t="s">
        <v>37</v>
      </c>
    </row>
    <row r="14" spans="1:216" ht="40" customHeight="1">
      <c r="A14" s="197" t="s">
        <v>58</v>
      </c>
      <c r="B14" s="175" t="str">
        <f t="shared" si="1"/>
        <v>Grupo de Comunicaciones EstratégicasPLANES DE COMUNICACIONES</v>
      </c>
      <c r="C14" s="234">
        <v>70001</v>
      </c>
      <c r="D14" s="185" t="s">
        <v>1190</v>
      </c>
      <c r="E14" s="135" t="s">
        <v>1194</v>
      </c>
      <c r="F14" s="180" t="str">
        <f t="shared" si="4"/>
        <v>70001-34.8</v>
      </c>
      <c r="G14" s="174" t="str">
        <f t="shared" si="0"/>
        <v>AG -3--AC -8</v>
      </c>
      <c r="H14" s="185">
        <v>3</v>
      </c>
      <c r="I14" s="185">
        <v>8</v>
      </c>
      <c r="J14" s="174" t="str">
        <f t="shared" si="2"/>
        <v xml:space="preserve">CT- - MT- </v>
      </c>
      <c r="K14" s="185" t="s">
        <v>468</v>
      </c>
      <c r="L14" s="185"/>
      <c r="M14" s="185" t="s">
        <v>1612</v>
      </c>
      <c r="N14" s="185"/>
      <c r="O14" s="174" t="str">
        <f t="shared" si="3"/>
        <v xml:space="preserve">  </v>
      </c>
      <c r="P14" s="174"/>
      <c r="Q14" s="174"/>
      <c r="R14" s="174" t="str">
        <f t="shared" si="5"/>
        <v>E  -  PDF, .jpeg, WAVE, MOV</v>
      </c>
      <c r="S14" s="185" t="s">
        <v>469</v>
      </c>
      <c r="T14" s="185" t="s">
        <v>1645</v>
      </c>
    </row>
    <row r="15" spans="1:216" ht="40" customHeight="1">
      <c r="A15" s="196"/>
      <c r="B15" s="187"/>
      <c r="C15" s="182"/>
      <c r="D15" s="182"/>
      <c r="E15" s="170"/>
      <c r="F15" s="179"/>
      <c r="G15" s="169"/>
      <c r="H15" s="238"/>
      <c r="I15" s="238"/>
      <c r="J15" s="169"/>
      <c r="K15" s="169"/>
      <c r="L15" s="169"/>
      <c r="M15" s="169"/>
      <c r="N15" s="169"/>
      <c r="O15" s="178"/>
      <c r="P15" s="178"/>
      <c r="Q15" s="178"/>
      <c r="R15" s="169"/>
      <c r="S15" s="169"/>
      <c r="T15" s="169"/>
    </row>
    <row r="16" spans="1:216" s="157" customFormat="1" ht="52.5" customHeight="1">
      <c r="A16" s="195" t="s">
        <v>62</v>
      </c>
      <c r="B16" s="186" t="str">
        <f t="shared" si="1"/>
        <v>Oficina Asesora JurídicaACTAS DE SUBCOMITE SECTORIAL DE DEFENSA JURÍDICA DEL ESTADO DEL SECTOR ADMINISTRATIVO DE VIVIENDA, CIUDAD Y TERRITORIO</v>
      </c>
      <c r="C16" s="227">
        <v>70100</v>
      </c>
      <c r="D16" s="227" t="s">
        <v>1196</v>
      </c>
      <c r="E16" s="228" t="s">
        <v>1195</v>
      </c>
      <c r="F16" s="224" t="str">
        <f t="shared" si="4"/>
        <v>70100-2.21</v>
      </c>
      <c r="G16" s="225" t="str">
        <f t="shared" si="0"/>
        <v>AG -3--AC -8</v>
      </c>
      <c r="H16" s="237">
        <v>3</v>
      </c>
      <c r="I16" s="237">
        <v>8</v>
      </c>
      <c r="J16" s="225" t="str">
        <f t="shared" si="2"/>
        <v xml:space="preserve">CT- - MT- </v>
      </c>
      <c r="K16" s="237" t="s">
        <v>468</v>
      </c>
      <c r="L16" s="237"/>
      <c r="M16" s="237" t="s">
        <v>1612</v>
      </c>
      <c r="N16" s="237"/>
      <c r="O16" s="225" t="str">
        <f t="shared" si="3"/>
        <v xml:space="preserve">  </v>
      </c>
      <c r="P16" s="225"/>
      <c r="Q16" s="225"/>
      <c r="R16" s="225" t="str">
        <f>CONCATENATE(S16,"  -  ",T16)</f>
        <v>F/E  -  PDF</v>
      </c>
      <c r="S16" s="225" t="s">
        <v>1245</v>
      </c>
      <c r="T16" s="225" t="s">
        <v>37</v>
      </c>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44"/>
      <c r="DE16" s="144"/>
      <c r="DF16" s="144"/>
      <c r="DG16" s="144"/>
      <c r="DH16" s="144"/>
      <c r="DI16" s="144"/>
      <c r="DJ16" s="144"/>
      <c r="DK16" s="144"/>
      <c r="DL16" s="144"/>
      <c r="DM16" s="144"/>
      <c r="DN16" s="144"/>
      <c r="DO16" s="144"/>
      <c r="DP16" s="144"/>
      <c r="DQ16" s="144"/>
      <c r="DR16" s="144"/>
      <c r="DS16" s="144"/>
      <c r="DT16" s="144"/>
      <c r="DU16" s="144"/>
      <c r="DV16" s="144"/>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c r="FI16" s="144"/>
      <c r="FJ16" s="144"/>
      <c r="FK16" s="144"/>
      <c r="FL16" s="144"/>
      <c r="FM16" s="144"/>
      <c r="FN16" s="144"/>
      <c r="FO16" s="144"/>
      <c r="FP16" s="144"/>
      <c r="FQ16" s="144"/>
      <c r="FR16" s="144"/>
      <c r="FS16" s="144"/>
      <c r="FT16" s="144"/>
      <c r="FU16" s="144"/>
      <c r="FV16" s="144"/>
      <c r="FW16" s="144"/>
      <c r="FX16" s="144"/>
      <c r="FY16" s="144"/>
      <c r="FZ16" s="144"/>
      <c r="GA16" s="144"/>
      <c r="GB16" s="144"/>
      <c r="GC16" s="144"/>
      <c r="GD16" s="144"/>
      <c r="GE16" s="144"/>
      <c r="GF16" s="144"/>
      <c r="GG16" s="144"/>
      <c r="GH16" s="144"/>
      <c r="GI16" s="144"/>
      <c r="GJ16" s="144"/>
      <c r="GK16" s="144"/>
      <c r="GL16" s="144"/>
      <c r="GM16" s="144"/>
      <c r="GN16" s="144"/>
      <c r="GO16" s="144"/>
      <c r="GP16" s="144"/>
      <c r="GQ16" s="144"/>
      <c r="GR16" s="144"/>
      <c r="GS16" s="144"/>
      <c r="GT16" s="144"/>
      <c r="GU16" s="144"/>
      <c r="GV16" s="144"/>
      <c r="GW16" s="144"/>
      <c r="GX16" s="144"/>
      <c r="GY16" s="144"/>
      <c r="GZ16" s="144"/>
      <c r="HA16" s="144"/>
      <c r="HB16" s="144"/>
      <c r="HC16" s="144"/>
      <c r="HD16" s="144"/>
      <c r="HE16" s="144"/>
      <c r="HF16" s="144"/>
      <c r="HG16" s="144"/>
      <c r="HH16" s="144"/>
    </row>
    <row r="17" spans="1:216" s="157" customFormat="1" ht="40" customHeight="1">
      <c r="A17" s="195" t="s">
        <v>62</v>
      </c>
      <c r="B17" s="186" t="str">
        <f t="shared" si="1"/>
        <v>Oficina Asesora JurídicaINFORMES DE GESTIÓN</v>
      </c>
      <c r="C17" s="227">
        <v>70100</v>
      </c>
      <c r="D17" s="227" t="s">
        <v>1186</v>
      </c>
      <c r="E17" s="228" t="s">
        <v>931</v>
      </c>
      <c r="F17" s="224" t="str">
        <f t="shared" si="4"/>
        <v>70100-24.12</v>
      </c>
      <c r="G17" s="225" t="str">
        <f t="shared" si="0"/>
        <v>AG -3--AC -8</v>
      </c>
      <c r="H17" s="237">
        <v>3</v>
      </c>
      <c r="I17" s="237">
        <v>8</v>
      </c>
      <c r="J17" s="225" t="str">
        <f t="shared" si="2"/>
        <v xml:space="preserve">- E- - </v>
      </c>
      <c r="K17" s="237"/>
      <c r="L17" s="237" t="s">
        <v>469</v>
      </c>
      <c r="M17" s="237"/>
      <c r="N17" s="237"/>
      <c r="O17" s="225" t="str">
        <f t="shared" si="3"/>
        <v xml:space="preserve">  </v>
      </c>
      <c r="P17" s="225"/>
      <c r="Q17" s="225"/>
      <c r="R17" s="225" t="str">
        <f>CONCATENATE(S17,"  -  ",T17)</f>
        <v>F/E  -  PDF</v>
      </c>
      <c r="S17" s="225" t="s">
        <v>1245</v>
      </c>
      <c r="T17" s="225" t="s">
        <v>37</v>
      </c>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c r="DE17" s="144"/>
      <c r="DF17" s="144"/>
      <c r="DG17" s="144"/>
      <c r="DH17" s="144"/>
      <c r="DI17" s="144"/>
      <c r="DJ17" s="144"/>
      <c r="DK17" s="144"/>
      <c r="DL17" s="144"/>
      <c r="DM17" s="144"/>
      <c r="DN17" s="144"/>
      <c r="DO17" s="144"/>
      <c r="DP17" s="144"/>
      <c r="DQ17" s="144"/>
      <c r="DR17" s="144"/>
      <c r="DS17" s="144"/>
      <c r="DT17" s="144"/>
      <c r="DU17" s="144"/>
      <c r="DV17" s="144"/>
      <c r="DW17" s="144"/>
      <c r="DX17" s="144"/>
      <c r="DY17" s="144"/>
      <c r="DZ17" s="144"/>
      <c r="EA17" s="144"/>
      <c r="EB17" s="144"/>
      <c r="EC17" s="144"/>
      <c r="ED17" s="144"/>
      <c r="EE17" s="144"/>
      <c r="EF17" s="144"/>
      <c r="EG17" s="144"/>
      <c r="EH17" s="144"/>
      <c r="EI17" s="144"/>
      <c r="EJ17" s="144"/>
      <c r="EK17" s="144"/>
      <c r="EL17" s="144"/>
      <c r="EM17" s="144"/>
      <c r="EN17" s="144"/>
      <c r="EO17" s="144"/>
      <c r="EP17" s="144"/>
      <c r="EQ17" s="144"/>
      <c r="ER17" s="144"/>
      <c r="ES17" s="144"/>
      <c r="ET17" s="144"/>
      <c r="EU17" s="144"/>
      <c r="EV17" s="144"/>
      <c r="EW17" s="144"/>
      <c r="EX17" s="144"/>
      <c r="EY17" s="144"/>
      <c r="EZ17" s="144"/>
      <c r="FA17" s="144"/>
      <c r="FB17" s="144"/>
      <c r="FC17" s="144"/>
      <c r="FD17" s="144"/>
      <c r="FE17" s="144"/>
      <c r="FF17" s="144"/>
      <c r="FG17" s="144"/>
      <c r="FH17" s="144"/>
      <c r="FI17" s="144"/>
      <c r="FJ17" s="144"/>
      <c r="FK17" s="144"/>
      <c r="FL17" s="144"/>
      <c r="FM17" s="144"/>
      <c r="FN17" s="144"/>
      <c r="FO17" s="144"/>
      <c r="FP17" s="144"/>
      <c r="FQ17" s="144"/>
      <c r="FR17" s="144"/>
      <c r="FS17" s="144"/>
      <c r="FT17" s="144"/>
      <c r="FU17" s="144"/>
      <c r="FV17" s="144"/>
      <c r="FW17" s="144"/>
      <c r="FX17" s="144"/>
      <c r="FY17" s="144"/>
      <c r="FZ17" s="144"/>
      <c r="GA17" s="144"/>
      <c r="GB17" s="144"/>
      <c r="GC17" s="144"/>
      <c r="GD17" s="144"/>
      <c r="GE17" s="144"/>
      <c r="GF17" s="144"/>
      <c r="GG17" s="144"/>
      <c r="GH17" s="144"/>
      <c r="GI17" s="144"/>
      <c r="GJ17" s="144"/>
      <c r="GK17" s="144"/>
      <c r="GL17" s="144"/>
      <c r="GM17" s="144"/>
      <c r="GN17" s="144"/>
      <c r="GO17" s="144"/>
      <c r="GP17" s="144"/>
      <c r="GQ17" s="144"/>
      <c r="GR17" s="144"/>
      <c r="GS17" s="144"/>
      <c r="GT17" s="144"/>
      <c r="GU17" s="144"/>
      <c r="GV17" s="144"/>
      <c r="GW17" s="144"/>
      <c r="GX17" s="144"/>
      <c r="GY17" s="144"/>
      <c r="GZ17" s="144"/>
      <c r="HA17" s="144"/>
      <c r="HB17" s="144"/>
      <c r="HC17" s="144"/>
      <c r="HD17" s="144"/>
      <c r="HE17" s="144"/>
      <c r="HF17" s="144"/>
      <c r="HG17" s="144"/>
      <c r="HH17" s="144"/>
    </row>
    <row r="18" spans="1:216" s="157" customFormat="1" ht="40" customHeight="1">
      <c r="A18" s="196"/>
      <c r="B18" s="187"/>
      <c r="C18" s="182"/>
      <c r="D18" s="182"/>
      <c r="E18" s="172"/>
      <c r="F18" s="179"/>
      <c r="G18" s="169"/>
      <c r="H18" s="169"/>
      <c r="I18" s="169"/>
      <c r="J18" s="169"/>
      <c r="K18" s="169"/>
      <c r="L18" s="169"/>
      <c r="M18" s="169"/>
      <c r="N18" s="169"/>
      <c r="O18" s="178"/>
      <c r="P18" s="178"/>
      <c r="Q18" s="178"/>
      <c r="R18" s="169"/>
      <c r="S18" s="169"/>
      <c r="T18" s="169"/>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c r="CB18" s="144"/>
      <c r="CC18" s="144"/>
      <c r="CD18" s="144"/>
      <c r="CE18" s="144"/>
      <c r="CF18" s="144"/>
      <c r="CG18" s="144"/>
      <c r="CH18" s="144"/>
      <c r="CI18" s="144"/>
      <c r="CJ18" s="144"/>
      <c r="CK18" s="144"/>
      <c r="CL18" s="144"/>
      <c r="CM18" s="144"/>
      <c r="CN18" s="144"/>
      <c r="CO18" s="144"/>
      <c r="CP18" s="144"/>
      <c r="CQ18" s="144"/>
      <c r="CR18" s="144"/>
      <c r="CS18" s="144"/>
      <c r="CT18" s="144"/>
      <c r="CU18" s="144"/>
      <c r="CV18" s="144"/>
      <c r="CW18" s="144"/>
      <c r="CX18" s="144"/>
      <c r="CY18" s="144"/>
      <c r="CZ18" s="144"/>
      <c r="DA18" s="144"/>
      <c r="DB18" s="144"/>
      <c r="DC18" s="144"/>
      <c r="DD18" s="144"/>
      <c r="DE18" s="144"/>
      <c r="DF18" s="144"/>
      <c r="DG18" s="144"/>
      <c r="DH18" s="144"/>
      <c r="DI18" s="144"/>
      <c r="DJ18" s="144"/>
      <c r="DK18" s="144"/>
      <c r="DL18" s="144"/>
      <c r="DM18" s="144"/>
      <c r="DN18" s="144"/>
      <c r="DO18" s="144"/>
      <c r="DP18" s="144"/>
      <c r="DQ18" s="144"/>
      <c r="DR18" s="144"/>
      <c r="DS18" s="144"/>
      <c r="DT18" s="144"/>
      <c r="DU18" s="144"/>
      <c r="DV18" s="144"/>
      <c r="DW18" s="144"/>
      <c r="DX18" s="144"/>
      <c r="DY18" s="144"/>
      <c r="DZ18" s="144"/>
      <c r="EA18" s="144"/>
      <c r="EB18" s="144"/>
      <c r="EC18" s="144"/>
      <c r="ED18" s="144"/>
      <c r="EE18" s="144"/>
      <c r="EF18" s="144"/>
      <c r="EG18" s="144"/>
      <c r="EH18" s="144"/>
      <c r="EI18" s="144"/>
      <c r="EJ18" s="144"/>
      <c r="EK18" s="144"/>
      <c r="EL18" s="144"/>
      <c r="EM18" s="144"/>
      <c r="EN18" s="144"/>
      <c r="EO18" s="144"/>
      <c r="EP18" s="144"/>
      <c r="EQ18" s="144"/>
      <c r="ER18" s="144"/>
      <c r="ES18" s="144"/>
      <c r="ET18" s="144"/>
      <c r="EU18" s="144"/>
      <c r="EV18" s="144"/>
      <c r="EW18" s="144"/>
      <c r="EX18" s="144"/>
      <c r="EY18" s="144"/>
      <c r="EZ18" s="144"/>
      <c r="FA18" s="144"/>
      <c r="FB18" s="144"/>
      <c r="FC18" s="144"/>
      <c r="FD18" s="144"/>
      <c r="FE18" s="144"/>
      <c r="FF18" s="144"/>
      <c r="FG18" s="144"/>
      <c r="FH18" s="144"/>
      <c r="FI18" s="144"/>
      <c r="FJ18" s="144"/>
      <c r="FK18" s="144"/>
      <c r="FL18" s="144"/>
      <c r="FM18" s="144"/>
      <c r="FN18" s="144"/>
      <c r="FO18" s="144"/>
      <c r="FP18" s="144"/>
      <c r="FQ18" s="144"/>
      <c r="FR18" s="144"/>
      <c r="FS18" s="144"/>
      <c r="FT18" s="144"/>
      <c r="FU18" s="144"/>
      <c r="FV18" s="144"/>
      <c r="FW18" s="144"/>
      <c r="FX18" s="144"/>
      <c r="FY18" s="144"/>
      <c r="FZ18" s="144"/>
      <c r="GA18" s="144"/>
      <c r="GB18" s="144"/>
      <c r="GC18" s="144"/>
      <c r="GD18" s="144"/>
      <c r="GE18" s="144"/>
      <c r="GF18" s="144"/>
      <c r="GG18" s="144"/>
      <c r="GH18" s="144"/>
      <c r="GI18" s="144"/>
      <c r="GJ18" s="144"/>
      <c r="GK18" s="144"/>
      <c r="GL18" s="144"/>
      <c r="GM18" s="144"/>
      <c r="GN18" s="144"/>
      <c r="GO18" s="144"/>
      <c r="GP18" s="144"/>
      <c r="GQ18" s="144"/>
      <c r="GR18" s="144"/>
      <c r="GS18" s="144"/>
      <c r="GT18" s="144"/>
      <c r="GU18" s="144"/>
      <c r="GV18" s="144"/>
      <c r="GW18" s="144"/>
      <c r="GX18" s="144"/>
      <c r="GY18" s="144"/>
      <c r="GZ18" s="144"/>
      <c r="HA18" s="144"/>
      <c r="HB18" s="144"/>
      <c r="HC18" s="144"/>
      <c r="HD18" s="144"/>
      <c r="HE18" s="144"/>
      <c r="HF18" s="144"/>
      <c r="HG18" s="144"/>
      <c r="HH18" s="144"/>
    </row>
    <row r="19" spans="1:216" ht="40" customHeight="1">
      <c r="A19" s="197" t="s">
        <v>65</v>
      </c>
      <c r="B19" s="175" t="str">
        <f t="shared" si="1"/>
        <v>Grupo de Acciones ConstitucionalesACCIONES CONSTITUCIONALES ACCIONES DE CUMPLIMIENTO</v>
      </c>
      <c r="C19" s="185">
        <v>70101</v>
      </c>
      <c r="D19" s="183" t="s">
        <v>1197</v>
      </c>
      <c r="E19" s="135" t="s">
        <v>1203</v>
      </c>
      <c r="F19" s="180" t="str">
        <f t="shared" si="4"/>
        <v>70101-1.1</v>
      </c>
      <c r="G19" s="174" t="str">
        <f t="shared" si="0"/>
        <v>AG -3--AC -8</v>
      </c>
      <c r="H19" s="185">
        <v>3</v>
      </c>
      <c r="I19" s="185">
        <v>8</v>
      </c>
      <c r="J19" s="174" t="str">
        <f t="shared" si="2"/>
        <v>- - MT- S</v>
      </c>
      <c r="K19" s="185"/>
      <c r="L19" s="185"/>
      <c r="M19" s="185" t="s">
        <v>1612</v>
      </c>
      <c r="N19" s="185" t="s">
        <v>471</v>
      </c>
      <c r="O19" s="174" t="str">
        <f t="shared" si="3"/>
        <v xml:space="preserve">  </v>
      </c>
      <c r="P19" s="174"/>
      <c r="Q19" s="174"/>
      <c r="R19" s="235" t="str">
        <f t="shared" ref="R19:R79" si="6">CONCATENATE(S19,"  -  ",T19)</f>
        <v xml:space="preserve">E  -  WORD, EXCEL, PDF, MSG, AVI, MP4, JPEG, BMP
</v>
      </c>
      <c r="S19" s="185" t="s">
        <v>469</v>
      </c>
      <c r="T19" s="185" t="s">
        <v>1644</v>
      </c>
    </row>
    <row r="20" spans="1:216" ht="40" customHeight="1">
      <c r="A20" s="197" t="s">
        <v>65</v>
      </c>
      <c r="B20" s="175" t="str">
        <f t="shared" si="1"/>
        <v>Grupo de Acciones ConstitucionalesACCIONES CONSTITUCIONALES ACCIONES DE GRUPO</v>
      </c>
      <c r="C20" s="185">
        <v>70101</v>
      </c>
      <c r="D20" s="183" t="s">
        <v>1198</v>
      </c>
      <c r="E20" s="135" t="s">
        <v>1204</v>
      </c>
      <c r="F20" s="180" t="str">
        <f t="shared" si="4"/>
        <v>70101-1.2</v>
      </c>
      <c r="G20" s="174" t="str">
        <f t="shared" si="0"/>
        <v>AG -3--AC -8</v>
      </c>
      <c r="H20" s="185">
        <v>3</v>
      </c>
      <c r="I20" s="185">
        <v>8</v>
      </c>
      <c r="J20" s="174" t="str">
        <f t="shared" si="2"/>
        <v>- - MT- S</v>
      </c>
      <c r="K20" s="185"/>
      <c r="L20" s="185"/>
      <c r="M20" s="185" t="s">
        <v>1612</v>
      </c>
      <c r="N20" s="185" t="s">
        <v>471</v>
      </c>
      <c r="O20" s="174" t="str">
        <f t="shared" si="3"/>
        <v xml:space="preserve">  </v>
      </c>
      <c r="P20" s="174"/>
      <c r="Q20" s="174"/>
      <c r="R20" s="235" t="str">
        <f t="shared" si="6"/>
        <v xml:space="preserve">E  -  WORD, EXCEL, PDF, MSG, AVI, MP4, JPEG, BMP
</v>
      </c>
      <c r="S20" s="185" t="s">
        <v>469</v>
      </c>
      <c r="T20" s="185" t="s">
        <v>1644</v>
      </c>
    </row>
    <row r="21" spans="1:216" ht="40" customHeight="1">
      <c r="A21" s="197" t="s">
        <v>65</v>
      </c>
      <c r="B21" s="175" t="str">
        <f t="shared" si="1"/>
        <v>Grupo de Acciones ConstitucionalesACCIONES CONSTITUCIONALES ACCIONES DE INCONSTITUCIONALIDAD</v>
      </c>
      <c r="C21" s="185">
        <v>70101</v>
      </c>
      <c r="D21" s="183" t="s">
        <v>1199</v>
      </c>
      <c r="E21" s="135" t="s">
        <v>1205</v>
      </c>
      <c r="F21" s="180" t="str">
        <f t="shared" si="4"/>
        <v>70101-1.3</v>
      </c>
      <c r="G21" s="174" t="str">
        <f t="shared" si="0"/>
        <v>AG -3--AC -8</v>
      </c>
      <c r="H21" s="185">
        <v>3</v>
      </c>
      <c r="I21" s="185">
        <v>8</v>
      </c>
      <c r="J21" s="174" t="str">
        <f t="shared" si="2"/>
        <v>- - MT- S</v>
      </c>
      <c r="K21" s="185"/>
      <c r="L21" s="185"/>
      <c r="M21" s="185" t="s">
        <v>1612</v>
      </c>
      <c r="N21" s="185" t="s">
        <v>471</v>
      </c>
      <c r="O21" s="174" t="str">
        <f t="shared" si="3"/>
        <v xml:space="preserve">  </v>
      </c>
      <c r="P21" s="174"/>
      <c r="Q21" s="174"/>
      <c r="R21" s="235" t="str">
        <f t="shared" si="6"/>
        <v xml:space="preserve">E  -  WORD, EXCEL, PDF, MSG, AVI, MP4, JPEG, BMP
</v>
      </c>
      <c r="S21" s="185" t="s">
        <v>469</v>
      </c>
      <c r="T21" s="185" t="s">
        <v>1644</v>
      </c>
    </row>
    <row r="22" spans="1:216" ht="40" customHeight="1">
      <c r="A22" s="197" t="s">
        <v>65</v>
      </c>
      <c r="B22" s="175" t="str">
        <f t="shared" si="1"/>
        <v>Grupo de Acciones ConstitucionalesACCIONES CONSTITUCIONALES ACCIONES DE NULIDAD POR INCONSTITUCIONALIDAD</v>
      </c>
      <c r="C22" s="185">
        <v>70101</v>
      </c>
      <c r="D22" s="183" t="s">
        <v>1200</v>
      </c>
      <c r="E22" s="135" t="s">
        <v>1206</v>
      </c>
      <c r="F22" s="180" t="str">
        <f t="shared" si="4"/>
        <v>70101-1.4</v>
      </c>
      <c r="G22" s="174" t="str">
        <f t="shared" si="0"/>
        <v>AG -3--AC -8</v>
      </c>
      <c r="H22" s="185">
        <v>3</v>
      </c>
      <c r="I22" s="185">
        <v>8</v>
      </c>
      <c r="J22" s="174" t="str">
        <f t="shared" si="2"/>
        <v>- - MT- S</v>
      </c>
      <c r="K22" s="185"/>
      <c r="L22" s="185"/>
      <c r="M22" s="185" t="s">
        <v>1612</v>
      </c>
      <c r="N22" s="185" t="s">
        <v>471</v>
      </c>
      <c r="O22" s="174" t="str">
        <f t="shared" si="3"/>
        <v xml:space="preserve">  </v>
      </c>
      <c r="P22" s="174"/>
      <c r="Q22" s="174"/>
      <c r="R22" s="235" t="str">
        <f t="shared" si="6"/>
        <v xml:space="preserve">E  -  WORD, EXCEL, PDF, MSG, AVI, MP4, JPEG, BMP
</v>
      </c>
      <c r="S22" s="185" t="s">
        <v>469</v>
      </c>
      <c r="T22" s="185" t="s">
        <v>1644</v>
      </c>
    </row>
    <row r="23" spans="1:216" ht="40" customHeight="1">
      <c r="A23" s="197" t="s">
        <v>65</v>
      </c>
      <c r="B23" s="175" t="str">
        <f t="shared" si="1"/>
        <v>Grupo de Acciones ConstitucionalesACCIONES CONSTITUCIONALES ACCIONES DE TUTELA</v>
      </c>
      <c r="C23" s="185">
        <v>70101</v>
      </c>
      <c r="D23" s="183" t="s">
        <v>1201</v>
      </c>
      <c r="E23" s="135" t="s">
        <v>1207</v>
      </c>
      <c r="F23" s="180" t="str">
        <f t="shared" si="4"/>
        <v>70101-1.5</v>
      </c>
      <c r="G23" s="174" t="str">
        <f t="shared" si="0"/>
        <v>AG -3--AC -8</v>
      </c>
      <c r="H23" s="185">
        <v>3</v>
      </c>
      <c r="I23" s="185">
        <v>8</v>
      </c>
      <c r="J23" s="174" t="str">
        <f t="shared" si="2"/>
        <v>- - MT- S</v>
      </c>
      <c r="K23" s="185"/>
      <c r="L23" s="185"/>
      <c r="M23" s="185" t="s">
        <v>1612</v>
      </c>
      <c r="N23" s="185" t="s">
        <v>471</v>
      </c>
      <c r="O23" s="174"/>
      <c r="P23" s="174"/>
      <c r="Q23" s="174"/>
      <c r="R23" s="235" t="str">
        <f t="shared" si="6"/>
        <v>E  -  PDF, JPEG, BMP</v>
      </c>
      <c r="S23" s="185" t="s">
        <v>469</v>
      </c>
      <c r="T23" s="185" t="s">
        <v>1646</v>
      </c>
    </row>
    <row r="24" spans="1:216" ht="40" customHeight="1">
      <c r="A24" s="197" t="s">
        <v>65</v>
      </c>
      <c r="B24" s="175" t="str">
        <f t="shared" si="1"/>
        <v>Grupo de Acciones ConstitucionalesACCIONES CONSTITUCIONALES ACCIONES POPULARES</v>
      </c>
      <c r="C24" s="185">
        <v>70101</v>
      </c>
      <c r="D24" s="183" t="s">
        <v>1202</v>
      </c>
      <c r="E24" s="135" t="s">
        <v>1208</v>
      </c>
      <c r="F24" s="180" t="str">
        <f t="shared" si="4"/>
        <v>70101-1.6</v>
      </c>
      <c r="G24" s="174" t="str">
        <f t="shared" si="0"/>
        <v>AG -3--AC -8</v>
      </c>
      <c r="H24" s="185">
        <v>3</v>
      </c>
      <c r="I24" s="185">
        <v>8</v>
      </c>
      <c r="J24" s="174" t="str">
        <f t="shared" si="2"/>
        <v>- - MT- S</v>
      </c>
      <c r="K24" s="185"/>
      <c r="L24" s="185"/>
      <c r="M24" s="185" t="s">
        <v>1612</v>
      </c>
      <c r="N24" s="185" t="s">
        <v>471</v>
      </c>
      <c r="O24" s="174"/>
      <c r="P24" s="174"/>
      <c r="Q24" s="174"/>
      <c r="R24" s="235" t="str">
        <f t="shared" si="6"/>
        <v xml:space="preserve">E  -  WORD, EXCEL, PDF, MSG, AVI, MP4, JPEG, BMP
</v>
      </c>
      <c r="S24" s="185" t="s">
        <v>469</v>
      </c>
      <c r="T24" s="185" t="s">
        <v>1644</v>
      </c>
    </row>
    <row r="25" spans="1:216" ht="40" customHeight="1">
      <c r="A25" s="197" t="s">
        <v>65</v>
      </c>
      <c r="B25" s="175" t="str">
        <f t="shared" si="1"/>
        <v>Grupo de Acciones ConstitucionalesINFORMES DE GESTIÓN</v>
      </c>
      <c r="C25" s="185">
        <v>70101</v>
      </c>
      <c r="D25" s="183" t="s">
        <v>1186</v>
      </c>
      <c r="E25" s="135" t="s">
        <v>931</v>
      </c>
      <c r="F25" s="180" t="str">
        <f t="shared" si="4"/>
        <v>70101-24.12</v>
      </c>
      <c r="G25" s="174" t="str">
        <f t="shared" si="0"/>
        <v>AG -3--AC -8</v>
      </c>
      <c r="H25" s="185">
        <v>3</v>
      </c>
      <c r="I25" s="185">
        <v>8</v>
      </c>
      <c r="J25" s="174" t="str">
        <f t="shared" si="2"/>
        <v xml:space="preserve">- E- - </v>
      </c>
      <c r="K25" s="185"/>
      <c r="L25" s="185" t="s">
        <v>469</v>
      </c>
      <c r="M25" s="185"/>
      <c r="N25" s="185"/>
      <c r="O25" s="174" t="str">
        <f t="shared" si="3"/>
        <v xml:space="preserve">  </v>
      </c>
      <c r="P25" s="174"/>
      <c r="Q25" s="174"/>
      <c r="R25" s="235" t="str">
        <f t="shared" si="6"/>
        <v>F/E  -  PDF</v>
      </c>
      <c r="S25" s="174" t="s">
        <v>1245</v>
      </c>
      <c r="T25" s="185" t="s">
        <v>37</v>
      </c>
    </row>
    <row r="26" spans="1:216" ht="40" customHeight="1">
      <c r="A26" s="196"/>
      <c r="B26" s="187" t="str">
        <f t="shared" si="1"/>
        <v/>
      </c>
      <c r="C26" s="182"/>
      <c r="D26" s="182"/>
      <c r="E26" s="172"/>
      <c r="F26" s="179" t="str">
        <f t="shared" si="4"/>
        <v>-</v>
      </c>
      <c r="G26" s="169"/>
      <c r="H26" s="169"/>
      <c r="I26" s="169"/>
      <c r="J26" s="169" t="str">
        <f t="shared" si="2"/>
        <v xml:space="preserve">- - - </v>
      </c>
      <c r="K26" s="169"/>
      <c r="L26" s="169"/>
      <c r="M26" s="169"/>
      <c r="N26" s="169"/>
      <c r="O26" s="178" t="str">
        <f t="shared" si="3"/>
        <v xml:space="preserve">  </v>
      </c>
      <c r="P26" s="178"/>
      <c r="Q26" s="178"/>
      <c r="R26" s="169" t="str">
        <f t="shared" si="6"/>
        <v xml:space="preserve">  -  </v>
      </c>
      <c r="S26" s="169"/>
      <c r="T26" s="169"/>
    </row>
    <row r="27" spans="1:216" s="157" customFormat="1" ht="40" customHeight="1">
      <c r="A27" s="195" t="s">
        <v>63</v>
      </c>
      <c r="B27" s="186" t="str">
        <f t="shared" si="1"/>
        <v>Grupo de ConceptosCONCEPTOS JURÍDICOS</v>
      </c>
      <c r="C27" s="237">
        <v>70102</v>
      </c>
      <c r="D27" s="227" t="s">
        <v>1209</v>
      </c>
      <c r="E27" s="228" t="s">
        <v>941</v>
      </c>
      <c r="F27" s="224" t="str">
        <f t="shared" si="4"/>
        <v>70102-10.1</v>
      </c>
      <c r="G27" s="225" t="str">
        <f t="shared" si="0"/>
        <v>AG -3--AC -8</v>
      </c>
      <c r="H27" s="237">
        <v>3</v>
      </c>
      <c r="I27" s="237">
        <v>8</v>
      </c>
      <c r="J27" s="225" t="str">
        <f t="shared" si="2"/>
        <v xml:space="preserve">CT- - MT- </v>
      </c>
      <c r="K27" s="237" t="s">
        <v>468</v>
      </c>
      <c r="L27" s="237"/>
      <c r="M27" s="237" t="s">
        <v>1612</v>
      </c>
      <c r="N27" s="237"/>
      <c r="O27" s="225" t="str">
        <f t="shared" si="3"/>
        <v xml:space="preserve">  </v>
      </c>
      <c r="P27" s="225"/>
      <c r="Q27" s="225"/>
      <c r="R27" s="225" t="str">
        <f t="shared" si="6"/>
        <v>F/E  -  PDF</v>
      </c>
      <c r="S27" s="225" t="s">
        <v>1245</v>
      </c>
      <c r="T27" s="237" t="s">
        <v>37</v>
      </c>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4"/>
      <c r="BS27" s="144"/>
      <c r="BT27" s="144"/>
      <c r="BU27" s="144"/>
      <c r="BV27" s="144"/>
      <c r="BW27" s="144"/>
      <c r="BX27" s="144"/>
      <c r="BY27" s="144"/>
      <c r="BZ27" s="144"/>
      <c r="CA27" s="144"/>
      <c r="CB27" s="144"/>
      <c r="CC27" s="144"/>
      <c r="CD27" s="144"/>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c r="DC27" s="144"/>
      <c r="DD27" s="144"/>
      <c r="DE27" s="144"/>
      <c r="DF27" s="144"/>
      <c r="DG27" s="144"/>
      <c r="DH27" s="144"/>
      <c r="DI27" s="144"/>
      <c r="DJ27" s="144"/>
      <c r="DK27" s="144"/>
      <c r="DL27" s="144"/>
      <c r="DM27" s="144"/>
      <c r="DN27" s="144"/>
      <c r="DO27" s="144"/>
      <c r="DP27" s="144"/>
      <c r="DQ27" s="144"/>
      <c r="DR27" s="144"/>
      <c r="DS27" s="144"/>
      <c r="DT27" s="144"/>
      <c r="DU27" s="144"/>
      <c r="DV27" s="144"/>
      <c r="DW27" s="144"/>
      <c r="DX27" s="144"/>
      <c r="DY27" s="144"/>
      <c r="DZ27" s="144"/>
      <c r="EA27" s="144"/>
      <c r="EB27" s="144"/>
      <c r="EC27" s="144"/>
      <c r="ED27" s="144"/>
      <c r="EE27" s="144"/>
      <c r="EF27" s="144"/>
      <c r="EG27" s="144"/>
      <c r="EH27" s="144"/>
      <c r="EI27" s="144"/>
      <c r="EJ27" s="144"/>
      <c r="EK27" s="144"/>
      <c r="EL27" s="144"/>
      <c r="EM27" s="144"/>
      <c r="EN27" s="144"/>
      <c r="EO27" s="144"/>
      <c r="EP27" s="144"/>
      <c r="EQ27" s="144"/>
      <c r="ER27" s="144"/>
      <c r="ES27" s="144"/>
      <c r="ET27" s="144"/>
      <c r="EU27" s="144"/>
      <c r="EV27" s="144"/>
      <c r="EW27" s="144"/>
      <c r="EX27" s="144"/>
      <c r="EY27" s="144"/>
      <c r="EZ27" s="144"/>
      <c r="FA27" s="144"/>
      <c r="FB27" s="144"/>
      <c r="FC27" s="144"/>
      <c r="FD27" s="144"/>
      <c r="FE27" s="144"/>
      <c r="FF27" s="144"/>
      <c r="FG27" s="144"/>
      <c r="FH27" s="144"/>
      <c r="FI27" s="144"/>
      <c r="FJ27" s="144"/>
      <c r="FK27" s="144"/>
      <c r="FL27" s="144"/>
      <c r="FM27" s="144"/>
      <c r="FN27" s="144"/>
      <c r="FO27" s="144"/>
      <c r="FP27" s="144"/>
      <c r="FQ27" s="144"/>
      <c r="FR27" s="144"/>
      <c r="FS27" s="144"/>
      <c r="FT27" s="144"/>
      <c r="FU27" s="144"/>
      <c r="FV27" s="144"/>
      <c r="FW27" s="144"/>
      <c r="FX27" s="144"/>
      <c r="FY27" s="144"/>
      <c r="FZ27" s="144"/>
      <c r="GA27" s="144"/>
      <c r="GB27" s="144"/>
      <c r="GC27" s="144"/>
      <c r="GD27" s="144"/>
      <c r="GE27" s="144"/>
      <c r="GF27" s="144"/>
      <c r="GG27" s="144"/>
      <c r="GH27" s="144"/>
      <c r="GI27" s="144"/>
      <c r="GJ27" s="144"/>
      <c r="GK27" s="144"/>
      <c r="GL27" s="144"/>
      <c r="GM27" s="144"/>
      <c r="GN27" s="144"/>
      <c r="GO27" s="144"/>
      <c r="GP27" s="144"/>
      <c r="GQ27" s="144"/>
      <c r="GR27" s="144"/>
      <c r="GS27" s="144"/>
      <c r="GT27" s="144"/>
      <c r="GU27" s="144"/>
      <c r="GV27" s="144"/>
      <c r="GW27" s="144"/>
      <c r="GX27" s="144"/>
      <c r="GY27" s="144"/>
      <c r="GZ27" s="144"/>
      <c r="HA27" s="144"/>
      <c r="HB27" s="144"/>
      <c r="HC27" s="144"/>
      <c r="HD27" s="144"/>
      <c r="HE27" s="144"/>
      <c r="HF27" s="144"/>
      <c r="HG27" s="144"/>
      <c r="HH27" s="144"/>
    </row>
    <row r="28" spans="1:216" s="157" customFormat="1" ht="40" customHeight="1">
      <c r="A28" s="195" t="s">
        <v>63</v>
      </c>
      <c r="B28" s="186" t="str">
        <f t="shared" si="1"/>
        <v>Grupo de ConceptosDERECHOS DE PETICIÓN</v>
      </c>
      <c r="C28" s="237">
        <v>70102</v>
      </c>
      <c r="D28" s="227">
        <v>17</v>
      </c>
      <c r="E28" s="226" t="s">
        <v>496</v>
      </c>
      <c r="F28" s="224" t="str">
        <f t="shared" si="4"/>
        <v>70102-17</v>
      </c>
      <c r="G28" s="225" t="str">
        <f t="shared" si="0"/>
        <v>AG -3--AC -8</v>
      </c>
      <c r="H28" s="237">
        <v>3</v>
      </c>
      <c r="I28" s="237">
        <v>8</v>
      </c>
      <c r="J28" s="225" t="str">
        <f t="shared" si="2"/>
        <v>- - MT- S</v>
      </c>
      <c r="K28" s="237"/>
      <c r="L28" s="237"/>
      <c r="M28" s="237" t="s">
        <v>1612</v>
      </c>
      <c r="N28" s="237" t="s">
        <v>471</v>
      </c>
      <c r="O28" s="225" t="str">
        <f t="shared" si="3"/>
        <v xml:space="preserve">  </v>
      </c>
      <c r="P28" s="225"/>
      <c r="Q28" s="225"/>
      <c r="R28" s="225" t="str">
        <f t="shared" si="6"/>
        <v>F/E  -  PDF</v>
      </c>
      <c r="S28" s="225" t="s">
        <v>1245</v>
      </c>
      <c r="T28" s="237" t="s">
        <v>37</v>
      </c>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c r="DE28" s="144"/>
      <c r="DF28" s="144"/>
      <c r="DG28" s="144"/>
      <c r="DH28" s="144"/>
      <c r="DI28" s="144"/>
      <c r="DJ28" s="144"/>
      <c r="DK28" s="144"/>
      <c r="DL28" s="144"/>
      <c r="DM28" s="144"/>
      <c r="DN28" s="144"/>
      <c r="DO28" s="144"/>
      <c r="DP28" s="144"/>
      <c r="DQ28" s="144"/>
      <c r="DR28" s="144"/>
      <c r="DS28" s="144"/>
      <c r="DT28" s="144"/>
      <c r="DU28" s="144"/>
      <c r="DV28" s="144"/>
      <c r="DW28" s="144"/>
      <c r="DX28" s="144"/>
      <c r="DY28" s="144"/>
      <c r="DZ28" s="144"/>
      <c r="EA28" s="144"/>
      <c r="EB28" s="144"/>
      <c r="EC28" s="144"/>
      <c r="ED28" s="144"/>
      <c r="EE28" s="144"/>
      <c r="EF28" s="144"/>
      <c r="EG28" s="144"/>
      <c r="EH28" s="144"/>
      <c r="EI28" s="144"/>
      <c r="EJ28" s="144"/>
      <c r="EK28" s="144"/>
      <c r="EL28" s="144"/>
      <c r="EM28" s="144"/>
      <c r="EN28" s="144"/>
      <c r="EO28" s="144"/>
      <c r="EP28" s="144"/>
      <c r="EQ28" s="144"/>
      <c r="ER28" s="144"/>
      <c r="ES28" s="144"/>
      <c r="ET28" s="144"/>
      <c r="EU28" s="144"/>
      <c r="EV28" s="144"/>
      <c r="EW28" s="144"/>
      <c r="EX28" s="144"/>
      <c r="EY28" s="144"/>
      <c r="EZ28" s="144"/>
      <c r="FA28" s="144"/>
      <c r="FB28" s="144"/>
      <c r="FC28" s="144"/>
      <c r="FD28" s="144"/>
      <c r="FE28" s="144"/>
      <c r="FF28" s="144"/>
      <c r="FG28" s="144"/>
      <c r="FH28" s="144"/>
      <c r="FI28" s="144"/>
      <c r="FJ28" s="144"/>
      <c r="FK28" s="144"/>
      <c r="FL28" s="144"/>
      <c r="FM28" s="144"/>
      <c r="FN28" s="144"/>
      <c r="FO28" s="144"/>
      <c r="FP28" s="144"/>
      <c r="FQ28" s="144"/>
      <c r="FR28" s="144"/>
      <c r="FS28" s="144"/>
      <c r="FT28" s="144"/>
      <c r="FU28" s="144"/>
      <c r="FV28" s="144"/>
      <c r="FW28" s="144"/>
      <c r="FX28" s="144"/>
      <c r="FY28" s="144"/>
      <c r="FZ28" s="144"/>
      <c r="GA28" s="144"/>
      <c r="GB28" s="144"/>
      <c r="GC28" s="144"/>
      <c r="GD28" s="144"/>
      <c r="GE28" s="144"/>
      <c r="GF28" s="144"/>
      <c r="GG28" s="144"/>
      <c r="GH28" s="144"/>
      <c r="GI28" s="144"/>
      <c r="GJ28" s="144"/>
      <c r="GK28" s="144"/>
      <c r="GL28" s="144"/>
      <c r="GM28" s="144"/>
      <c r="GN28" s="144"/>
      <c r="GO28" s="144"/>
      <c r="GP28" s="144"/>
      <c r="GQ28" s="144"/>
      <c r="GR28" s="144"/>
      <c r="GS28" s="144"/>
      <c r="GT28" s="144"/>
      <c r="GU28" s="144"/>
      <c r="GV28" s="144"/>
      <c r="GW28" s="144"/>
      <c r="GX28" s="144"/>
      <c r="GY28" s="144"/>
      <c r="GZ28" s="144"/>
      <c r="HA28" s="144"/>
      <c r="HB28" s="144"/>
      <c r="HC28" s="144"/>
      <c r="HD28" s="144"/>
      <c r="HE28" s="144"/>
      <c r="HF28" s="144"/>
      <c r="HG28" s="144"/>
      <c r="HH28" s="144"/>
    </row>
    <row r="29" spans="1:216" s="157" customFormat="1" ht="40" customHeight="1">
      <c r="A29" s="195" t="s">
        <v>63</v>
      </c>
      <c r="B29" s="186" t="str">
        <f t="shared" si="1"/>
        <v>Grupo de ConceptosINFORMES DE GESTIÓN</v>
      </c>
      <c r="C29" s="237">
        <v>70102</v>
      </c>
      <c r="D29" s="227" t="s">
        <v>1186</v>
      </c>
      <c r="E29" s="228" t="s">
        <v>931</v>
      </c>
      <c r="F29" s="224" t="str">
        <f t="shared" si="4"/>
        <v>70102-24.12</v>
      </c>
      <c r="G29" s="225" t="str">
        <f t="shared" si="0"/>
        <v>AG -3--AC -8</v>
      </c>
      <c r="H29" s="237">
        <v>3</v>
      </c>
      <c r="I29" s="237">
        <v>8</v>
      </c>
      <c r="J29" s="225" t="str">
        <f t="shared" si="2"/>
        <v xml:space="preserve">- E- - </v>
      </c>
      <c r="K29" s="237"/>
      <c r="L29" s="237" t="s">
        <v>469</v>
      </c>
      <c r="M29" s="237"/>
      <c r="N29" s="237"/>
      <c r="O29" s="225" t="str">
        <f t="shared" si="3"/>
        <v xml:space="preserve">  </v>
      </c>
      <c r="P29" s="225"/>
      <c r="Q29" s="225"/>
      <c r="R29" s="225" t="str">
        <f t="shared" si="6"/>
        <v>F/E  -  PDF</v>
      </c>
      <c r="S29" s="225" t="s">
        <v>1245</v>
      </c>
      <c r="T29" s="237" t="s">
        <v>37</v>
      </c>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DU29" s="144"/>
      <c r="DV29" s="144"/>
      <c r="DW29" s="144"/>
      <c r="DX29" s="144"/>
      <c r="DY29" s="144"/>
      <c r="DZ29" s="144"/>
      <c r="EA29" s="144"/>
      <c r="EB29" s="144"/>
      <c r="EC29" s="144"/>
      <c r="ED29" s="144"/>
      <c r="EE29" s="144"/>
      <c r="EF29" s="144"/>
      <c r="EG29" s="144"/>
      <c r="EH29" s="144"/>
      <c r="EI29" s="144"/>
      <c r="EJ29" s="144"/>
      <c r="EK29" s="144"/>
      <c r="EL29" s="144"/>
      <c r="EM29" s="144"/>
      <c r="EN29" s="144"/>
      <c r="EO29" s="144"/>
      <c r="EP29" s="144"/>
      <c r="EQ29" s="144"/>
      <c r="ER29" s="144"/>
      <c r="ES29" s="144"/>
      <c r="ET29" s="144"/>
      <c r="EU29" s="144"/>
      <c r="EV29" s="144"/>
      <c r="EW29" s="144"/>
      <c r="EX29" s="144"/>
      <c r="EY29" s="144"/>
      <c r="EZ29" s="144"/>
      <c r="FA29" s="144"/>
      <c r="FB29" s="144"/>
      <c r="FC29" s="144"/>
      <c r="FD29" s="144"/>
      <c r="FE29" s="144"/>
      <c r="FF29" s="144"/>
      <c r="FG29" s="144"/>
      <c r="FH29" s="144"/>
      <c r="FI29" s="144"/>
      <c r="FJ29" s="144"/>
      <c r="FK29" s="144"/>
      <c r="FL29" s="144"/>
      <c r="FM29" s="144"/>
      <c r="FN29" s="144"/>
      <c r="FO29" s="144"/>
      <c r="FP29" s="144"/>
      <c r="FQ29" s="144"/>
      <c r="FR29" s="144"/>
      <c r="FS29" s="144"/>
      <c r="FT29" s="144"/>
      <c r="FU29" s="144"/>
      <c r="FV29" s="144"/>
      <c r="FW29" s="144"/>
      <c r="FX29" s="144"/>
      <c r="FY29" s="144"/>
      <c r="FZ29" s="144"/>
      <c r="GA29" s="144"/>
      <c r="GB29" s="144"/>
      <c r="GC29" s="144"/>
      <c r="GD29" s="144"/>
      <c r="GE29" s="144"/>
      <c r="GF29" s="144"/>
      <c r="GG29" s="144"/>
      <c r="GH29" s="144"/>
      <c r="GI29" s="144"/>
      <c r="GJ29" s="144"/>
      <c r="GK29" s="144"/>
      <c r="GL29" s="144"/>
      <c r="GM29" s="144"/>
      <c r="GN29" s="144"/>
      <c r="GO29" s="144"/>
      <c r="GP29" s="144"/>
      <c r="GQ29" s="144"/>
      <c r="GR29" s="144"/>
      <c r="GS29" s="144"/>
      <c r="GT29" s="144"/>
      <c r="GU29" s="144"/>
      <c r="GV29" s="144"/>
      <c r="GW29" s="144"/>
      <c r="GX29" s="144"/>
      <c r="GY29" s="144"/>
      <c r="GZ29" s="144"/>
      <c r="HA29" s="144"/>
      <c r="HB29" s="144"/>
      <c r="HC29" s="144"/>
      <c r="HD29" s="144"/>
      <c r="HE29" s="144"/>
      <c r="HF29" s="144"/>
      <c r="HG29" s="144"/>
      <c r="HH29" s="144"/>
    </row>
    <row r="30" spans="1:216" s="157" customFormat="1" ht="40" customHeight="1">
      <c r="A30" s="196"/>
      <c r="B30" s="187"/>
      <c r="C30" s="182"/>
      <c r="D30" s="182"/>
      <c r="E30" s="172"/>
      <c r="F30" s="179"/>
      <c r="G30" s="169"/>
      <c r="H30" s="169"/>
      <c r="I30" s="169"/>
      <c r="J30" s="169"/>
      <c r="K30" s="169"/>
      <c r="L30" s="169"/>
      <c r="M30" s="169"/>
      <c r="N30" s="169"/>
      <c r="O30" s="178"/>
      <c r="P30" s="178"/>
      <c r="Q30" s="178"/>
      <c r="R30" s="169"/>
      <c r="S30" s="169"/>
      <c r="T30" s="169"/>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144"/>
      <c r="BP30" s="144"/>
      <c r="BQ30" s="144"/>
      <c r="BR30" s="144"/>
      <c r="BS30" s="144"/>
      <c r="BT30" s="144"/>
      <c r="BU30" s="144"/>
      <c r="BV30" s="144"/>
      <c r="BW30" s="144"/>
      <c r="BX30" s="144"/>
      <c r="BY30" s="144"/>
      <c r="BZ30" s="144"/>
      <c r="CA30" s="144"/>
      <c r="CB30" s="144"/>
      <c r="CC30" s="144"/>
      <c r="CD30" s="144"/>
      <c r="CE30" s="144"/>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c r="DC30" s="144"/>
      <c r="DD30" s="144"/>
      <c r="DE30" s="144"/>
      <c r="DF30" s="144"/>
      <c r="DG30" s="144"/>
      <c r="DH30" s="144"/>
      <c r="DI30" s="144"/>
      <c r="DJ30" s="144"/>
      <c r="DK30" s="144"/>
      <c r="DL30" s="144"/>
      <c r="DM30" s="144"/>
      <c r="DN30" s="144"/>
      <c r="DO30" s="144"/>
      <c r="DP30" s="144"/>
      <c r="DQ30" s="144"/>
      <c r="DR30" s="144"/>
      <c r="DS30" s="144"/>
      <c r="DT30" s="144"/>
      <c r="DU30" s="144"/>
      <c r="DV30" s="144"/>
      <c r="DW30" s="144"/>
      <c r="DX30" s="144"/>
      <c r="DY30" s="144"/>
      <c r="DZ30" s="144"/>
      <c r="EA30" s="144"/>
      <c r="EB30" s="144"/>
      <c r="EC30" s="144"/>
      <c r="ED30" s="144"/>
      <c r="EE30" s="144"/>
      <c r="EF30" s="144"/>
      <c r="EG30" s="144"/>
      <c r="EH30" s="144"/>
      <c r="EI30" s="144"/>
      <c r="EJ30" s="144"/>
      <c r="EK30" s="144"/>
      <c r="EL30" s="144"/>
      <c r="EM30" s="144"/>
      <c r="EN30" s="144"/>
      <c r="EO30" s="144"/>
      <c r="EP30" s="144"/>
      <c r="EQ30" s="144"/>
      <c r="ER30" s="144"/>
      <c r="ES30" s="144"/>
      <c r="ET30" s="144"/>
      <c r="EU30" s="144"/>
      <c r="EV30" s="144"/>
      <c r="EW30" s="144"/>
      <c r="EX30" s="144"/>
      <c r="EY30" s="144"/>
      <c r="EZ30" s="144"/>
      <c r="FA30" s="144"/>
      <c r="FB30" s="144"/>
      <c r="FC30" s="144"/>
      <c r="FD30" s="144"/>
      <c r="FE30" s="144"/>
      <c r="FF30" s="144"/>
      <c r="FG30" s="144"/>
      <c r="FH30" s="144"/>
      <c r="FI30" s="144"/>
      <c r="FJ30" s="144"/>
      <c r="FK30" s="144"/>
      <c r="FL30" s="144"/>
      <c r="FM30" s="144"/>
      <c r="FN30" s="144"/>
      <c r="FO30" s="144"/>
      <c r="FP30" s="144"/>
      <c r="FQ30" s="144"/>
      <c r="FR30" s="144"/>
      <c r="FS30" s="144"/>
      <c r="FT30" s="144"/>
      <c r="FU30" s="144"/>
      <c r="FV30" s="144"/>
      <c r="FW30" s="144"/>
      <c r="FX30" s="144"/>
      <c r="FY30" s="144"/>
      <c r="FZ30" s="144"/>
      <c r="GA30" s="144"/>
      <c r="GB30" s="144"/>
      <c r="GC30" s="144"/>
      <c r="GD30" s="144"/>
      <c r="GE30" s="144"/>
      <c r="GF30" s="144"/>
      <c r="GG30" s="144"/>
      <c r="GH30" s="144"/>
      <c r="GI30" s="144"/>
      <c r="GJ30" s="144"/>
      <c r="GK30" s="144"/>
      <c r="GL30" s="144"/>
      <c r="GM30" s="144"/>
      <c r="GN30" s="144"/>
      <c r="GO30" s="144"/>
      <c r="GP30" s="144"/>
      <c r="GQ30" s="144"/>
      <c r="GR30" s="144"/>
      <c r="GS30" s="144"/>
      <c r="GT30" s="144"/>
      <c r="GU30" s="144"/>
      <c r="GV30" s="144"/>
      <c r="GW30" s="144"/>
      <c r="GX30" s="144"/>
      <c r="GY30" s="144"/>
      <c r="GZ30" s="144"/>
      <c r="HA30" s="144"/>
      <c r="HB30" s="144"/>
      <c r="HC30" s="144"/>
      <c r="HD30" s="144"/>
      <c r="HE30" s="144"/>
      <c r="HF30" s="144"/>
      <c r="HG30" s="144"/>
      <c r="HH30" s="144"/>
    </row>
    <row r="31" spans="1:216" s="157" customFormat="1" ht="40" customHeight="1">
      <c r="A31" s="197" t="s">
        <v>64</v>
      </c>
      <c r="B31" s="175" t="str">
        <f t="shared" si="1"/>
        <v>Grupo de Procesos JudicialesACTAS COMITÉ DE CONCILIACIÓN</v>
      </c>
      <c r="C31" s="185">
        <v>70103</v>
      </c>
      <c r="D31" s="183" t="s">
        <v>1210</v>
      </c>
      <c r="E31" s="135" t="s">
        <v>940</v>
      </c>
      <c r="F31" s="180" t="str">
        <f t="shared" si="4"/>
        <v>70103-2.1</v>
      </c>
      <c r="G31" s="174" t="str">
        <f t="shared" si="0"/>
        <v>AG -3--AC -8</v>
      </c>
      <c r="H31" s="239">
        <v>3</v>
      </c>
      <c r="I31" s="239">
        <v>8</v>
      </c>
      <c r="J31" s="174" t="str">
        <f t="shared" si="2"/>
        <v xml:space="preserve">CT- - MT- </v>
      </c>
      <c r="K31" s="239" t="s">
        <v>468</v>
      </c>
      <c r="L31" s="239"/>
      <c r="M31" s="239" t="s">
        <v>1612</v>
      </c>
      <c r="N31" s="239"/>
      <c r="O31" s="236" t="str">
        <f t="shared" si="3"/>
        <v xml:space="preserve">  </v>
      </c>
      <c r="P31" s="236"/>
      <c r="Q31" s="236"/>
      <c r="R31" s="235" t="str">
        <f t="shared" si="6"/>
        <v xml:space="preserve">F/E  -  WORD, EXCEL, PDF, MSG, AVI, MP4, JPEG, BMP
</v>
      </c>
      <c r="S31" s="239" t="s">
        <v>1245</v>
      </c>
      <c r="T31" s="185" t="s">
        <v>1644</v>
      </c>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S31" s="144"/>
      <c r="BT31" s="144"/>
      <c r="BU31" s="144"/>
      <c r="BV31" s="144"/>
      <c r="BW31" s="144"/>
      <c r="BX31" s="144"/>
      <c r="BY31" s="144"/>
      <c r="BZ31" s="144"/>
      <c r="CA31" s="144"/>
      <c r="CB31" s="144"/>
      <c r="CC31" s="144"/>
      <c r="CD31" s="144"/>
      <c r="CE31" s="144"/>
      <c r="CF31" s="144"/>
      <c r="CG31" s="144"/>
      <c r="CH31" s="144"/>
      <c r="CI31" s="144"/>
      <c r="CJ31" s="144"/>
      <c r="CK31" s="144"/>
      <c r="CL31" s="144"/>
      <c r="CM31" s="144"/>
      <c r="CN31" s="144"/>
      <c r="CO31" s="144"/>
      <c r="CP31" s="144"/>
      <c r="CQ31" s="144"/>
      <c r="CR31" s="144"/>
      <c r="CS31" s="144"/>
      <c r="CT31" s="144"/>
      <c r="CU31" s="144"/>
      <c r="CV31" s="144"/>
      <c r="CW31" s="144"/>
      <c r="CX31" s="144"/>
      <c r="CY31" s="144"/>
      <c r="CZ31" s="144"/>
      <c r="DA31" s="144"/>
      <c r="DB31" s="144"/>
      <c r="DC31" s="144"/>
      <c r="DD31" s="144"/>
      <c r="DE31" s="144"/>
      <c r="DF31" s="144"/>
      <c r="DG31" s="144"/>
      <c r="DH31" s="144"/>
      <c r="DI31" s="144"/>
      <c r="DJ31" s="144"/>
      <c r="DK31" s="144"/>
      <c r="DL31" s="144"/>
      <c r="DM31" s="144"/>
      <c r="DN31" s="144"/>
      <c r="DO31" s="144"/>
      <c r="DP31" s="144"/>
      <c r="DQ31" s="144"/>
      <c r="DR31" s="144"/>
      <c r="DS31" s="144"/>
      <c r="DT31" s="144"/>
      <c r="DU31" s="144"/>
      <c r="DV31" s="144"/>
      <c r="DW31" s="144"/>
      <c r="DX31" s="144"/>
      <c r="DY31" s="144"/>
      <c r="DZ31" s="144"/>
      <c r="EA31" s="144"/>
      <c r="EB31" s="144"/>
      <c r="EC31" s="144"/>
      <c r="ED31" s="144"/>
      <c r="EE31" s="144"/>
      <c r="EF31" s="144"/>
      <c r="EG31" s="144"/>
      <c r="EH31" s="144"/>
      <c r="EI31" s="144"/>
      <c r="EJ31" s="144"/>
      <c r="EK31" s="144"/>
      <c r="EL31" s="144"/>
      <c r="EM31" s="144"/>
      <c r="EN31" s="144"/>
      <c r="EO31" s="144"/>
      <c r="EP31" s="144"/>
      <c r="EQ31" s="144"/>
      <c r="ER31" s="144"/>
      <c r="ES31" s="144"/>
      <c r="ET31" s="144"/>
      <c r="EU31" s="144"/>
      <c r="EV31" s="144"/>
      <c r="EW31" s="144"/>
      <c r="EX31" s="144"/>
      <c r="EY31" s="144"/>
      <c r="EZ31" s="144"/>
      <c r="FA31" s="144"/>
      <c r="FB31" s="144"/>
      <c r="FC31" s="144"/>
      <c r="FD31" s="144"/>
      <c r="FE31" s="144"/>
      <c r="FF31" s="144"/>
      <c r="FG31" s="144"/>
      <c r="FH31" s="144"/>
      <c r="FI31" s="144"/>
      <c r="FJ31" s="144"/>
      <c r="FK31" s="144"/>
      <c r="FL31" s="144"/>
      <c r="FM31" s="144"/>
      <c r="FN31" s="144"/>
      <c r="FO31" s="144"/>
      <c r="FP31" s="144"/>
      <c r="FQ31" s="144"/>
      <c r="FR31" s="144"/>
      <c r="FS31" s="144"/>
      <c r="FT31" s="144"/>
      <c r="FU31" s="144"/>
      <c r="FV31" s="144"/>
      <c r="FW31" s="144"/>
      <c r="FX31" s="144"/>
      <c r="FY31" s="144"/>
      <c r="FZ31" s="144"/>
      <c r="GA31" s="144"/>
      <c r="GB31" s="144"/>
      <c r="GC31" s="144"/>
      <c r="GD31" s="144"/>
      <c r="GE31" s="144"/>
      <c r="GF31" s="144"/>
      <c r="GG31" s="144"/>
      <c r="GH31" s="144"/>
      <c r="GI31" s="144"/>
      <c r="GJ31" s="144"/>
      <c r="GK31" s="144"/>
      <c r="GL31" s="144"/>
      <c r="GM31" s="144"/>
      <c r="GN31" s="144"/>
      <c r="GO31" s="144"/>
      <c r="GP31" s="144"/>
      <c r="GQ31" s="144"/>
      <c r="GR31" s="144"/>
      <c r="GS31" s="144"/>
      <c r="GT31" s="144"/>
      <c r="GU31" s="144"/>
      <c r="GV31" s="144"/>
      <c r="GW31" s="144"/>
      <c r="GX31" s="144"/>
      <c r="GY31" s="144"/>
      <c r="GZ31" s="144"/>
      <c r="HA31" s="144"/>
      <c r="HB31" s="144"/>
      <c r="HC31" s="144"/>
      <c r="HD31" s="144"/>
      <c r="HE31" s="144"/>
      <c r="HF31" s="144"/>
      <c r="HG31" s="144"/>
      <c r="HH31" s="144"/>
    </row>
    <row r="32" spans="1:216" ht="40" customHeight="1">
      <c r="A32" s="197" t="s">
        <v>64</v>
      </c>
      <c r="B32" s="175" t="str">
        <f t="shared" si="1"/>
        <v>Grupo de Procesos JudicialesCONCILIACIONES EXTRAJUDICIALES</v>
      </c>
      <c r="C32" s="185">
        <v>70103</v>
      </c>
      <c r="D32" s="183" t="s">
        <v>1211</v>
      </c>
      <c r="E32" s="135" t="s">
        <v>943</v>
      </c>
      <c r="F32" s="180" t="str">
        <f t="shared" si="4"/>
        <v>70103-11.2</v>
      </c>
      <c r="G32" s="174" t="str">
        <f t="shared" si="0"/>
        <v>AG -3--AC -8</v>
      </c>
      <c r="H32" s="239">
        <v>3</v>
      </c>
      <c r="I32" s="239">
        <v>8</v>
      </c>
      <c r="J32" s="174" t="str">
        <f t="shared" si="2"/>
        <v xml:space="preserve">- E- - </v>
      </c>
      <c r="K32" s="239"/>
      <c r="L32" s="239" t="s">
        <v>469</v>
      </c>
      <c r="M32" s="239"/>
      <c r="N32" s="239"/>
      <c r="O32" s="236" t="str">
        <f t="shared" si="3"/>
        <v xml:space="preserve">  </v>
      </c>
      <c r="P32" s="236"/>
      <c r="Q32" s="236"/>
      <c r="R32" s="235" t="str">
        <f t="shared" si="6"/>
        <v xml:space="preserve">F/E  -  WORD, EXCEL, PDF, MSG, AVI, MP4, JPEG, BMP
</v>
      </c>
      <c r="S32" s="239" t="s">
        <v>1245</v>
      </c>
      <c r="T32" s="185" t="s">
        <v>1644</v>
      </c>
    </row>
    <row r="33" spans="1:20" ht="40" customHeight="1">
      <c r="A33" s="197" t="s">
        <v>64</v>
      </c>
      <c r="B33" s="175" t="str">
        <f t="shared" si="1"/>
        <v>Grupo de Procesos JudicialesINFORMES DE GESTIÓN</v>
      </c>
      <c r="C33" s="185">
        <v>70103</v>
      </c>
      <c r="D33" s="183" t="s">
        <v>1186</v>
      </c>
      <c r="E33" s="135" t="s">
        <v>931</v>
      </c>
      <c r="F33" s="180" t="str">
        <f t="shared" si="4"/>
        <v>70103-24.12</v>
      </c>
      <c r="G33" s="174" t="str">
        <f t="shared" si="0"/>
        <v>AG -3--AC -8</v>
      </c>
      <c r="H33" s="239">
        <v>3</v>
      </c>
      <c r="I33" s="239">
        <v>8</v>
      </c>
      <c r="J33" s="174" t="str">
        <f t="shared" si="2"/>
        <v xml:space="preserve">- E- - </v>
      </c>
      <c r="K33" s="239"/>
      <c r="L33" s="239" t="s">
        <v>469</v>
      </c>
      <c r="M33" s="239"/>
      <c r="N33" s="239"/>
      <c r="O33" s="236" t="str">
        <f t="shared" si="3"/>
        <v xml:space="preserve">  </v>
      </c>
      <c r="P33" s="236"/>
      <c r="Q33" s="236"/>
      <c r="R33" s="235" t="str">
        <f t="shared" si="6"/>
        <v>F/E  -  PDF</v>
      </c>
      <c r="S33" s="239" t="s">
        <v>1245</v>
      </c>
      <c r="T33" s="239" t="s">
        <v>37</v>
      </c>
    </row>
    <row r="34" spans="1:20" ht="40" customHeight="1">
      <c r="A34" s="197" t="s">
        <v>64</v>
      </c>
      <c r="B34" s="175" t="str">
        <f t="shared" si="1"/>
        <v>Grupo de Procesos JudicialesPROCESOS DE ACCIÓN DE DOMINIO</v>
      </c>
      <c r="C34" s="185">
        <v>70103</v>
      </c>
      <c r="D34" s="183" t="s">
        <v>1212</v>
      </c>
      <c r="E34" s="135" t="s">
        <v>944</v>
      </c>
      <c r="F34" s="180" t="str">
        <f t="shared" si="4"/>
        <v>70103-38.4</v>
      </c>
      <c r="G34" s="174" t="str">
        <f t="shared" si="0"/>
        <v>AG -3--AC -17</v>
      </c>
      <c r="H34" s="239">
        <v>3</v>
      </c>
      <c r="I34" s="239">
        <v>17</v>
      </c>
      <c r="J34" s="174" t="str">
        <f t="shared" si="2"/>
        <v>- - MT- S</v>
      </c>
      <c r="K34" s="239"/>
      <c r="L34" s="239"/>
      <c r="M34" s="239" t="s">
        <v>1612</v>
      </c>
      <c r="N34" s="239" t="s">
        <v>471</v>
      </c>
      <c r="O34" s="236" t="str">
        <f t="shared" si="3"/>
        <v xml:space="preserve">  </v>
      </c>
      <c r="P34" s="236"/>
      <c r="Q34" s="236"/>
      <c r="R34" s="235" t="str">
        <f t="shared" si="6"/>
        <v xml:space="preserve">E  -  WORD, EXCEL, PDF, MSG, AVI, MP4, JPEG, BMP
</v>
      </c>
      <c r="S34" s="239" t="s">
        <v>469</v>
      </c>
      <c r="T34" s="185" t="s">
        <v>1644</v>
      </c>
    </row>
    <row r="35" spans="1:20" ht="40" customHeight="1">
      <c r="A35" s="197" t="s">
        <v>64</v>
      </c>
      <c r="B35" s="175" t="str">
        <f t="shared" si="1"/>
        <v>Grupo de Procesos JudicialesPROCESOS DE COBRO COACTIVO</v>
      </c>
      <c r="C35" s="185">
        <v>70103</v>
      </c>
      <c r="D35" s="183" t="s">
        <v>1213</v>
      </c>
      <c r="E35" s="135" t="s">
        <v>945</v>
      </c>
      <c r="F35" s="180" t="str">
        <f t="shared" si="4"/>
        <v>70103-38.9</v>
      </c>
      <c r="G35" s="174" t="str">
        <f t="shared" si="0"/>
        <v>AG -3--AC -17</v>
      </c>
      <c r="H35" s="239">
        <v>3</v>
      </c>
      <c r="I35" s="239">
        <v>17</v>
      </c>
      <c r="J35" s="174" t="str">
        <f t="shared" si="2"/>
        <v>- - MT- S</v>
      </c>
      <c r="K35" s="239"/>
      <c r="L35" s="239"/>
      <c r="M35" s="239" t="s">
        <v>1612</v>
      </c>
      <c r="N35" s="239" t="s">
        <v>471</v>
      </c>
      <c r="O35" s="236" t="str">
        <f t="shared" si="3"/>
        <v xml:space="preserve">  </v>
      </c>
      <c r="P35" s="236"/>
      <c r="Q35" s="236"/>
      <c r="R35" s="235" t="str">
        <f t="shared" si="6"/>
        <v xml:space="preserve">E  -  WORD, EXCEL, PDF, MSG, AVI, MP4, JPEG, BMP
</v>
      </c>
      <c r="S35" s="239" t="s">
        <v>469</v>
      </c>
      <c r="T35" s="185" t="s">
        <v>1644</v>
      </c>
    </row>
    <row r="36" spans="1:20" ht="40" customHeight="1">
      <c r="A36" s="197" t="s">
        <v>64</v>
      </c>
      <c r="B36" s="175" t="str">
        <f t="shared" si="1"/>
        <v>Grupo de Procesos JudicialesPROCESOS DE CONTROVERSIA CONTRACTUAL</v>
      </c>
      <c r="C36" s="185">
        <v>70103</v>
      </c>
      <c r="D36" s="183" t="s">
        <v>1214</v>
      </c>
      <c r="E36" s="135" t="s">
        <v>946</v>
      </c>
      <c r="F36" s="180" t="str">
        <f t="shared" si="4"/>
        <v>70103-38.10</v>
      </c>
      <c r="G36" s="174" t="str">
        <f t="shared" si="0"/>
        <v>AG -3--AC -17</v>
      </c>
      <c r="H36" s="239">
        <v>3</v>
      </c>
      <c r="I36" s="239">
        <v>17</v>
      </c>
      <c r="J36" s="174" t="str">
        <f t="shared" si="2"/>
        <v>- - MT- S</v>
      </c>
      <c r="K36" s="239"/>
      <c r="L36" s="239"/>
      <c r="M36" s="239" t="s">
        <v>1612</v>
      </c>
      <c r="N36" s="239" t="s">
        <v>471</v>
      </c>
      <c r="O36" s="236" t="str">
        <f t="shared" si="3"/>
        <v xml:space="preserve">  </v>
      </c>
      <c r="P36" s="236"/>
      <c r="Q36" s="236"/>
      <c r="R36" s="235" t="str">
        <f t="shared" si="6"/>
        <v xml:space="preserve">F/E  -  WORD, EXCEL, PDF, MSG, AVI, MP4, JPEG, BMP
</v>
      </c>
      <c r="S36" s="239" t="s">
        <v>1245</v>
      </c>
      <c r="T36" s="185" t="s">
        <v>1644</v>
      </c>
    </row>
    <row r="37" spans="1:20" ht="40" customHeight="1">
      <c r="A37" s="197" t="s">
        <v>64</v>
      </c>
      <c r="B37" s="175" t="str">
        <f t="shared" si="1"/>
        <v>Grupo de Procesos JudicialesPROCESOS DE EXPROPIACIÓN</v>
      </c>
      <c r="C37" s="185">
        <v>70103</v>
      </c>
      <c r="D37" s="183" t="s">
        <v>1215</v>
      </c>
      <c r="E37" s="135" t="s">
        <v>947</v>
      </c>
      <c r="F37" s="180" t="str">
        <f t="shared" si="4"/>
        <v>70103-38.12</v>
      </c>
      <c r="G37" s="174" t="str">
        <f t="shared" si="0"/>
        <v>AG -3--AC -17</v>
      </c>
      <c r="H37" s="239">
        <v>3</v>
      </c>
      <c r="I37" s="239">
        <v>17</v>
      </c>
      <c r="J37" s="174" t="str">
        <f t="shared" si="2"/>
        <v>- - MT- S</v>
      </c>
      <c r="K37" s="239"/>
      <c r="L37" s="239"/>
      <c r="M37" s="239" t="s">
        <v>1612</v>
      </c>
      <c r="N37" s="239" t="s">
        <v>471</v>
      </c>
      <c r="O37" s="236" t="str">
        <f t="shared" si="3"/>
        <v xml:space="preserve">  </v>
      </c>
      <c r="P37" s="236"/>
      <c r="Q37" s="236"/>
      <c r="R37" s="235" t="str">
        <f t="shared" si="6"/>
        <v xml:space="preserve">F/E  -  WORD, EXCEL, PDF, MSG, AVI, MP4, JPEG, BMP
</v>
      </c>
      <c r="S37" s="239" t="s">
        <v>1245</v>
      </c>
      <c r="T37" s="185" t="s">
        <v>1644</v>
      </c>
    </row>
    <row r="38" spans="1:20" ht="40" customHeight="1">
      <c r="A38" s="197" t="s">
        <v>64</v>
      </c>
      <c r="B38" s="175" t="str">
        <f t="shared" si="1"/>
        <v>Grupo de Procesos JudicialesPROCESOS DE LLAMAMIENTO DE GARANTÍAS</v>
      </c>
      <c r="C38" s="185">
        <v>70103</v>
      </c>
      <c r="D38" s="183" t="s">
        <v>1216</v>
      </c>
      <c r="E38" s="135" t="s">
        <v>948</v>
      </c>
      <c r="F38" s="180" t="str">
        <f t="shared" si="4"/>
        <v>70103-38.13</v>
      </c>
      <c r="G38" s="174" t="str">
        <f t="shared" si="0"/>
        <v>AG -3--AC -17</v>
      </c>
      <c r="H38" s="239">
        <v>3</v>
      </c>
      <c r="I38" s="239">
        <v>17</v>
      </c>
      <c r="J38" s="174" t="str">
        <f t="shared" si="2"/>
        <v>- - MT- S</v>
      </c>
      <c r="K38" s="239"/>
      <c r="L38" s="239"/>
      <c r="M38" s="239" t="s">
        <v>1612</v>
      </c>
      <c r="N38" s="239" t="s">
        <v>471</v>
      </c>
      <c r="O38" s="236" t="str">
        <f t="shared" si="3"/>
        <v xml:space="preserve">  </v>
      </c>
      <c r="P38" s="236"/>
      <c r="Q38" s="236"/>
      <c r="R38" s="235" t="str">
        <f t="shared" si="6"/>
        <v xml:space="preserve">F/E  -  WORD, EXCEL, PDF, MSG, AVI, MP4, JPEG, BMP
</v>
      </c>
      <c r="S38" s="239" t="s">
        <v>1245</v>
      </c>
      <c r="T38" s="185" t="s">
        <v>1644</v>
      </c>
    </row>
    <row r="39" spans="1:20" ht="40" customHeight="1">
      <c r="A39" s="197" t="s">
        <v>64</v>
      </c>
      <c r="B39" s="175" t="str">
        <f t="shared" si="1"/>
        <v>Grupo de Procesos JudicialesPROCESOS DE NULIDAD SIMPLE</v>
      </c>
      <c r="C39" s="185">
        <v>70103</v>
      </c>
      <c r="D39" s="183" t="s">
        <v>1217</v>
      </c>
      <c r="E39" s="135" t="s">
        <v>949</v>
      </c>
      <c r="F39" s="180" t="str">
        <f t="shared" si="4"/>
        <v>70103-38.14</v>
      </c>
      <c r="G39" s="174" t="str">
        <f t="shared" si="0"/>
        <v>AG -3--AC -17</v>
      </c>
      <c r="H39" s="239">
        <v>3</v>
      </c>
      <c r="I39" s="239">
        <v>17</v>
      </c>
      <c r="J39" s="174" t="str">
        <f t="shared" si="2"/>
        <v>- - MT- S</v>
      </c>
      <c r="K39" s="239"/>
      <c r="L39" s="239"/>
      <c r="M39" s="239" t="s">
        <v>1612</v>
      </c>
      <c r="N39" s="239" t="s">
        <v>471</v>
      </c>
      <c r="O39" s="236" t="str">
        <f t="shared" si="3"/>
        <v xml:space="preserve">  </v>
      </c>
      <c r="P39" s="236"/>
      <c r="Q39" s="236"/>
      <c r="R39" s="235" t="str">
        <f t="shared" si="6"/>
        <v xml:space="preserve">F/E  -  WORD, EXCEL, PDF, MSG, AVI, MP4, JPEG, BMP
</v>
      </c>
      <c r="S39" s="239" t="s">
        <v>1245</v>
      </c>
      <c r="T39" s="185" t="s">
        <v>1644</v>
      </c>
    </row>
    <row r="40" spans="1:20" ht="40" customHeight="1">
      <c r="A40" s="197" t="s">
        <v>64</v>
      </c>
      <c r="B40" s="175" t="str">
        <f t="shared" si="1"/>
        <v>Grupo de Procesos JudicialesPROCESOS DE NULIDAD Y RESTABLECIMIENTO DEL DERECHO</v>
      </c>
      <c r="C40" s="185">
        <v>70103</v>
      </c>
      <c r="D40" s="183" t="s">
        <v>1218</v>
      </c>
      <c r="E40" s="135" t="s">
        <v>950</v>
      </c>
      <c r="F40" s="180" t="str">
        <f t="shared" si="4"/>
        <v>70103-38.15</v>
      </c>
      <c r="G40" s="174" t="str">
        <f t="shared" si="0"/>
        <v>AG -3--AC -17</v>
      </c>
      <c r="H40" s="239">
        <v>3</v>
      </c>
      <c r="I40" s="239">
        <v>17</v>
      </c>
      <c r="J40" s="174" t="str">
        <f t="shared" si="2"/>
        <v>- - MT- S</v>
      </c>
      <c r="K40" s="239"/>
      <c r="L40" s="239"/>
      <c r="M40" s="239" t="s">
        <v>1612</v>
      </c>
      <c r="N40" s="239" t="s">
        <v>471</v>
      </c>
      <c r="O40" s="236" t="str">
        <f t="shared" si="3"/>
        <v xml:space="preserve">  </v>
      </c>
      <c r="P40" s="236"/>
      <c r="Q40" s="236"/>
      <c r="R40" s="235" t="str">
        <f t="shared" si="6"/>
        <v xml:space="preserve">F/E  -  WORD, EXCEL, PDF, MSG, AVI, MP4, JPEG, BMP
</v>
      </c>
      <c r="S40" s="239" t="s">
        <v>1245</v>
      </c>
      <c r="T40" s="185" t="s">
        <v>1644</v>
      </c>
    </row>
    <row r="41" spans="1:20" ht="40" customHeight="1">
      <c r="A41" s="197" t="s">
        <v>64</v>
      </c>
      <c r="B41" s="175" t="str">
        <f t="shared" si="1"/>
        <v>Grupo de Procesos JudicialesPROCESOS DE PERTENENCIA</v>
      </c>
      <c r="C41" s="185">
        <v>70103</v>
      </c>
      <c r="D41" s="183" t="s">
        <v>1219</v>
      </c>
      <c r="E41" s="135" t="s">
        <v>951</v>
      </c>
      <c r="F41" s="180" t="str">
        <f t="shared" si="4"/>
        <v>70103-38.16</v>
      </c>
      <c r="G41" s="174" t="str">
        <f t="shared" si="0"/>
        <v>AG -3--AC -17</v>
      </c>
      <c r="H41" s="239">
        <v>3</v>
      </c>
      <c r="I41" s="239">
        <v>17</v>
      </c>
      <c r="J41" s="174" t="str">
        <f t="shared" si="2"/>
        <v>- - MT- S</v>
      </c>
      <c r="K41" s="239"/>
      <c r="L41" s="239"/>
      <c r="M41" s="239" t="s">
        <v>1612</v>
      </c>
      <c r="N41" s="239" t="s">
        <v>471</v>
      </c>
      <c r="O41" s="236" t="str">
        <f t="shared" si="3"/>
        <v xml:space="preserve">  </v>
      </c>
      <c r="P41" s="236"/>
      <c r="Q41" s="236"/>
      <c r="R41" s="235" t="str">
        <f t="shared" si="6"/>
        <v xml:space="preserve">F/E  -  WORD, EXCEL, PDF, MSG, AVI, MP4, JPEG, BMP
</v>
      </c>
      <c r="S41" s="239" t="s">
        <v>1245</v>
      </c>
      <c r="T41" s="185" t="s">
        <v>1644</v>
      </c>
    </row>
    <row r="42" spans="1:20" ht="40" customHeight="1">
      <c r="A42" s="197" t="s">
        <v>64</v>
      </c>
      <c r="B42" s="175" t="str">
        <f t="shared" si="1"/>
        <v>Grupo de Procesos JudicialesPROCESOS DE REPARACIÓN DIRECTA</v>
      </c>
      <c r="C42" s="185">
        <v>70103</v>
      </c>
      <c r="D42" s="183" t="s">
        <v>1220</v>
      </c>
      <c r="E42" s="135" t="s">
        <v>952</v>
      </c>
      <c r="F42" s="180" t="str">
        <f t="shared" si="4"/>
        <v>70103-38.18</v>
      </c>
      <c r="G42" s="174" t="str">
        <f t="shared" si="0"/>
        <v>AG -3--AC -17</v>
      </c>
      <c r="H42" s="239">
        <v>3</v>
      </c>
      <c r="I42" s="239">
        <v>17</v>
      </c>
      <c r="J42" s="174" t="str">
        <f t="shared" si="2"/>
        <v>- - MT- S</v>
      </c>
      <c r="K42" s="239"/>
      <c r="L42" s="239"/>
      <c r="M42" s="239" t="s">
        <v>1612</v>
      </c>
      <c r="N42" s="239" t="s">
        <v>471</v>
      </c>
      <c r="O42" s="236" t="str">
        <f t="shared" si="3"/>
        <v xml:space="preserve">  </v>
      </c>
      <c r="P42" s="236"/>
      <c r="Q42" s="236"/>
      <c r="R42" s="235" t="str">
        <f t="shared" si="6"/>
        <v xml:space="preserve">F/E  -  WORD, EXCEL, PDF, MSG, AVI, MP4, JPEG, BMP
</v>
      </c>
      <c r="S42" s="239" t="s">
        <v>1245</v>
      </c>
      <c r="T42" s="185" t="s">
        <v>1644</v>
      </c>
    </row>
    <row r="43" spans="1:20" ht="40" customHeight="1">
      <c r="A43" s="197" t="s">
        <v>64</v>
      </c>
      <c r="B43" s="175" t="str">
        <f t="shared" si="1"/>
        <v>Grupo de Procesos JudicialesPROCESOS DE RESTITUCIÓN DE TIERRA</v>
      </c>
      <c r="C43" s="185">
        <v>70103</v>
      </c>
      <c r="D43" s="183" t="s">
        <v>1221</v>
      </c>
      <c r="E43" s="135" t="s">
        <v>953</v>
      </c>
      <c r="F43" s="180" t="str">
        <f t="shared" si="4"/>
        <v>70103-38.19</v>
      </c>
      <c r="G43" s="174" t="str">
        <f t="shared" si="0"/>
        <v>AG -3--AC -17</v>
      </c>
      <c r="H43" s="239">
        <v>3</v>
      </c>
      <c r="I43" s="239">
        <v>17</v>
      </c>
      <c r="J43" s="174" t="str">
        <f t="shared" si="2"/>
        <v xml:space="preserve">CT- - MT- </v>
      </c>
      <c r="K43" s="239" t="s">
        <v>468</v>
      </c>
      <c r="L43" s="239"/>
      <c r="M43" s="239" t="s">
        <v>1612</v>
      </c>
      <c r="N43" s="239"/>
      <c r="O43" s="236" t="str">
        <f t="shared" si="3"/>
        <v xml:space="preserve">  </v>
      </c>
      <c r="P43" s="236"/>
      <c r="Q43" s="236"/>
      <c r="R43" s="235" t="str">
        <f t="shared" si="6"/>
        <v xml:space="preserve">F/E  -  WORD, EXCEL, PDF, MSG, AVI, MP4, JPEG, BMP
</v>
      </c>
      <c r="S43" s="239" t="s">
        <v>1245</v>
      </c>
      <c r="T43" s="185" t="s">
        <v>1644</v>
      </c>
    </row>
    <row r="44" spans="1:20" ht="40" customHeight="1">
      <c r="A44" s="197" t="s">
        <v>64</v>
      </c>
      <c r="B44" s="175" t="str">
        <f t="shared" si="1"/>
        <v>Grupo de Procesos JudicialesPROCESOS EJECUTIVOS</v>
      </c>
      <c r="C44" s="185">
        <v>70103</v>
      </c>
      <c r="D44" s="183" t="s">
        <v>1222</v>
      </c>
      <c r="E44" s="135" t="s">
        <v>954</v>
      </c>
      <c r="F44" s="180" t="str">
        <f t="shared" si="4"/>
        <v>70103-38.23</v>
      </c>
      <c r="G44" s="174" t="str">
        <f t="shared" si="0"/>
        <v>AG -3--AC -17</v>
      </c>
      <c r="H44" s="239">
        <v>3</v>
      </c>
      <c r="I44" s="239">
        <v>17</v>
      </c>
      <c r="J44" s="174" t="str">
        <f t="shared" si="2"/>
        <v>- - MT- S</v>
      </c>
      <c r="K44" s="239"/>
      <c r="L44" s="239"/>
      <c r="M44" s="239" t="s">
        <v>1612</v>
      </c>
      <c r="N44" s="239" t="s">
        <v>471</v>
      </c>
      <c r="O44" s="236" t="str">
        <f t="shared" si="3"/>
        <v xml:space="preserve">  </v>
      </c>
      <c r="P44" s="236"/>
      <c r="Q44" s="236"/>
      <c r="R44" s="235" t="str">
        <f t="shared" si="6"/>
        <v xml:space="preserve">F/E  -  WORD, EXCEL, PDF, MSG, AVI, MP4, JPEG, BMP
</v>
      </c>
      <c r="S44" s="239" t="s">
        <v>1245</v>
      </c>
      <c r="T44" s="185" t="s">
        <v>1644</v>
      </c>
    </row>
    <row r="45" spans="1:20" ht="40" customHeight="1">
      <c r="A45" s="197" t="s">
        <v>64</v>
      </c>
      <c r="B45" s="175" t="str">
        <f t="shared" si="1"/>
        <v>Grupo de Procesos JudicialesPROCESOS EJECUTIVOS CONEXOS</v>
      </c>
      <c r="C45" s="185">
        <v>70103</v>
      </c>
      <c r="D45" s="183" t="s">
        <v>1223</v>
      </c>
      <c r="E45" s="135" t="s">
        <v>955</v>
      </c>
      <c r="F45" s="180" t="str">
        <f t="shared" si="4"/>
        <v>70103-38.24</v>
      </c>
      <c r="G45" s="174" t="str">
        <f t="shared" si="0"/>
        <v>AG -3--AC -17</v>
      </c>
      <c r="H45" s="239">
        <v>3</v>
      </c>
      <c r="I45" s="239">
        <v>17</v>
      </c>
      <c r="J45" s="174" t="str">
        <f t="shared" si="2"/>
        <v>- - MT- S</v>
      </c>
      <c r="K45" s="239"/>
      <c r="L45" s="239"/>
      <c r="M45" s="239" t="s">
        <v>1612</v>
      </c>
      <c r="N45" s="239" t="s">
        <v>471</v>
      </c>
      <c r="O45" s="236" t="str">
        <f t="shared" si="3"/>
        <v xml:space="preserve">  </v>
      </c>
      <c r="P45" s="236"/>
      <c r="Q45" s="236"/>
      <c r="R45" s="235" t="str">
        <f t="shared" si="6"/>
        <v xml:space="preserve">F/E  -  WORD, EXCEL, PDF, MSG, AVI, MP4, JPEG, BMP
</v>
      </c>
      <c r="S45" s="239" t="s">
        <v>1245</v>
      </c>
      <c r="T45" s="185" t="s">
        <v>1644</v>
      </c>
    </row>
    <row r="46" spans="1:20" ht="40" customHeight="1">
      <c r="A46" s="197" t="s">
        <v>64</v>
      </c>
      <c r="B46" s="175" t="str">
        <f t="shared" si="1"/>
        <v>Grupo de Procesos JudicialesPROCESOS EJECUTIVOS HIPOTECARIOS</v>
      </c>
      <c r="C46" s="185">
        <v>70103</v>
      </c>
      <c r="D46" s="183" t="s">
        <v>1224</v>
      </c>
      <c r="E46" s="135" t="s">
        <v>956</v>
      </c>
      <c r="F46" s="180" t="str">
        <f t="shared" si="4"/>
        <v>70103-38.25</v>
      </c>
      <c r="G46" s="174" t="str">
        <f t="shared" si="0"/>
        <v>AG -3--AC -17</v>
      </c>
      <c r="H46" s="239">
        <v>3</v>
      </c>
      <c r="I46" s="239">
        <v>17</v>
      </c>
      <c r="J46" s="174" t="str">
        <f t="shared" si="2"/>
        <v>- - MT- S</v>
      </c>
      <c r="K46" s="239"/>
      <c r="L46" s="239"/>
      <c r="M46" s="239" t="s">
        <v>1612</v>
      </c>
      <c r="N46" s="239" t="s">
        <v>471</v>
      </c>
      <c r="O46" s="236" t="str">
        <f t="shared" si="3"/>
        <v xml:space="preserve">  </v>
      </c>
      <c r="P46" s="236"/>
      <c r="Q46" s="236"/>
      <c r="R46" s="235" t="str">
        <f t="shared" si="6"/>
        <v xml:space="preserve">F/E  -  WORD, EXCEL, PDF, MSG, AVI, MP4, JPEG, BMP
</v>
      </c>
      <c r="S46" s="239" t="s">
        <v>1245</v>
      </c>
      <c r="T46" s="185" t="s">
        <v>1644</v>
      </c>
    </row>
    <row r="47" spans="1:20" ht="40" customHeight="1">
      <c r="A47" s="197" t="s">
        <v>64</v>
      </c>
      <c r="B47" s="175" t="str">
        <f t="shared" ref="B47:B53" si="7">CONCATENATE(A47,E47)</f>
        <v>Grupo de Procesos JudicialesPROCESOS EJECUTIVOS SINGULARES</v>
      </c>
      <c r="C47" s="185">
        <v>70103</v>
      </c>
      <c r="D47" s="183" t="s">
        <v>1225</v>
      </c>
      <c r="E47" s="135" t="s">
        <v>957</v>
      </c>
      <c r="F47" s="180" t="str">
        <f t="shared" ref="F47:F53" si="8">CONCATENATE(C47,"-",D47)</f>
        <v>70103-38.26</v>
      </c>
      <c r="G47" s="174" t="str">
        <f t="shared" ref="G47:G53" si="9">CONCATENATE("AG"," -", H47,"--","AC -", I47)</f>
        <v>AG -3--AC -17</v>
      </c>
      <c r="H47" s="239">
        <v>3</v>
      </c>
      <c r="I47" s="239">
        <v>17</v>
      </c>
      <c r="J47" s="174" t="str">
        <f t="shared" ref="J47:J53" si="10">CONCATENATE(K47,"- ",L47,"- ",M47,"- ",N47,)</f>
        <v>- - MT- S</v>
      </c>
      <c r="K47" s="239"/>
      <c r="L47" s="239"/>
      <c r="M47" s="239" t="s">
        <v>1612</v>
      </c>
      <c r="N47" s="239" t="s">
        <v>471</v>
      </c>
      <c r="O47" s="236" t="str">
        <f t="shared" ref="O47:O53" si="11">CONCATENATE(P47,"  ",Q47)</f>
        <v xml:space="preserve">  </v>
      </c>
      <c r="P47" s="236"/>
      <c r="Q47" s="236"/>
      <c r="R47" s="235" t="str">
        <f t="shared" si="6"/>
        <v xml:space="preserve">F/E  -  WORD, EXCEL, PDF, MSG, AVI, MP4, JPEG, BMP
</v>
      </c>
      <c r="S47" s="239" t="s">
        <v>1245</v>
      </c>
      <c r="T47" s="185" t="s">
        <v>1644</v>
      </c>
    </row>
    <row r="48" spans="1:20" ht="40" customHeight="1">
      <c r="A48" s="197" t="s">
        <v>64</v>
      </c>
      <c r="B48" s="175" t="str">
        <f t="shared" si="7"/>
        <v>Grupo de Procesos JudicialesPROCESOS JUDICIALES ACCIÓN RESOLUTORIA</v>
      </c>
      <c r="C48" s="185">
        <v>70103</v>
      </c>
      <c r="D48" s="183" t="s">
        <v>1226</v>
      </c>
      <c r="E48" s="135" t="s">
        <v>958</v>
      </c>
      <c r="F48" s="180" t="str">
        <f t="shared" si="8"/>
        <v>70103-38.27</v>
      </c>
      <c r="G48" s="174" t="str">
        <f t="shared" si="9"/>
        <v>AG -3--AC -17</v>
      </c>
      <c r="H48" s="239">
        <v>3</v>
      </c>
      <c r="I48" s="239">
        <v>17</v>
      </c>
      <c r="J48" s="174" t="str">
        <f t="shared" si="10"/>
        <v>- - MT- S</v>
      </c>
      <c r="K48" s="239"/>
      <c r="L48" s="239"/>
      <c r="M48" s="239" t="s">
        <v>1612</v>
      </c>
      <c r="N48" s="239" t="s">
        <v>471</v>
      </c>
      <c r="O48" s="236" t="str">
        <f t="shared" si="11"/>
        <v xml:space="preserve">  </v>
      </c>
      <c r="P48" s="236"/>
      <c r="Q48" s="236"/>
      <c r="R48" s="235" t="str">
        <f t="shared" si="6"/>
        <v xml:space="preserve">F/E  -  WORD, EXCEL, PDF, MSG, AVI, MP4, JPEG, BMP
</v>
      </c>
      <c r="S48" s="239" t="s">
        <v>1245</v>
      </c>
      <c r="T48" s="185" t="s">
        <v>1644</v>
      </c>
    </row>
    <row r="49" spans="1:20" ht="40" customHeight="1">
      <c r="A49" s="197" t="s">
        <v>64</v>
      </c>
      <c r="B49" s="175" t="str">
        <f t="shared" si="7"/>
        <v>Grupo de Procesos JudicialesPROCESOS JUDICIALES INDEMNIZACIÓN POR RESPONSABILIDAD CIVIL</v>
      </c>
      <c r="C49" s="185">
        <v>70103</v>
      </c>
      <c r="D49" s="183" t="s">
        <v>1227</v>
      </c>
      <c r="E49" s="135" t="s">
        <v>959</v>
      </c>
      <c r="F49" s="180" t="str">
        <f t="shared" si="8"/>
        <v>70103-38.28</v>
      </c>
      <c r="G49" s="174" t="str">
        <f t="shared" si="9"/>
        <v>AG -3--AC -17</v>
      </c>
      <c r="H49" s="239">
        <v>3</v>
      </c>
      <c r="I49" s="239">
        <v>17</v>
      </c>
      <c r="J49" s="174" t="str">
        <f t="shared" si="10"/>
        <v>- - MT- S</v>
      </c>
      <c r="K49" s="239"/>
      <c r="L49" s="239"/>
      <c r="M49" s="239" t="s">
        <v>1612</v>
      </c>
      <c r="N49" s="239" t="s">
        <v>471</v>
      </c>
      <c r="O49" s="236" t="str">
        <f t="shared" si="11"/>
        <v xml:space="preserve">  </v>
      </c>
      <c r="P49" s="236"/>
      <c r="Q49" s="236"/>
      <c r="R49" s="235" t="str">
        <f t="shared" si="6"/>
        <v xml:space="preserve">F/E  -  WORD, EXCEL, PDF, MSG, AVI, MP4, JPEG, BMP
</v>
      </c>
      <c r="S49" s="239" t="s">
        <v>1245</v>
      </c>
      <c r="T49" s="185" t="s">
        <v>1644</v>
      </c>
    </row>
    <row r="50" spans="1:20" ht="40" customHeight="1">
      <c r="A50" s="197" t="s">
        <v>64</v>
      </c>
      <c r="B50" s="175" t="str">
        <f t="shared" si="7"/>
        <v>Grupo de Procesos JudicialesPROCESOS JUDICIALES PRESCRIPCIÓN OBLIGACIÓN HIPOTECARIA</v>
      </c>
      <c r="C50" s="185">
        <v>70103</v>
      </c>
      <c r="D50" s="183" t="s">
        <v>1228</v>
      </c>
      <c r="E50" s="135" t="s">
        <v>960</v>
      </c>
      <c r="F50" s="180" t="str">
        <f t="shared" si="8"/>
        <v>70103-38.29</v>
      </c>
      <c r="G50" s="174" t="str">
        <f t="shared" si="9"/>
        <v>AG -3--AC -17</v>
      </c>
      <c r="H50" s="239">
        <v>3</v>
      </c>
      <c r="I50" s="239">
        <v>17</v>
      </c>
      <c r="J50" s="174" t="str">
        <f t="shared" si="10"/>
        <v>- - MT- S</v>
      </c>
      <c r="K50" s="239"/>
      <c r="L50" s="239"/>
      <c r="M50" s="239" t="s">
        <v>1612</v>
      </c>
      <c r="N50" s="239" t="s">
        <v>471</v>
      </c>
      <c r="O50" s="236" t="str">
        <f t="shared" si="11"/>
        <v xml:space="preserve">  </v>
      </c>
      <c r="P50" s="236"/>
      <c r="Q50" s="236"/>
      <c r="R50" s="235" t="str">
        <f t="shared" si="6"/>
        <v xml:space="preserve">F/E  -  WORD, EXCEL, PDF, MSG, AVI, MP4, JPEG, BMP
</v>
      </c>
      <c r="S50" s="239" t="s">
        <v>1245</v>
      </c>
      <c r="T50" s="185" t="s">
        <v>1644</v>
      </c>
    </row>
    <row r="51" spans="1:20" ht="40" customHeight="1">
      <c r="A51" s="197" t="s">
        <v>64</v>
      </c>
      <c r="B51" s="175" t="str">
        <f t="shared" si="7"/>
        <v>Grupo de Procesos JudicialesPROCESOS JUDICIALES SIMULACIÓN</v>
      </c>
      <c r="C51" s="185">
        <v>70103</v>
      </c>
      <c r="D51" s="183" t="s">
        <v>1229</v>
      </c>
      <c r="E51" s="135" t="s">
        <v>961</v>
      </c>
      <c r="F51" s="180" t="str">
        <f t="shared" si="8"/>
        <v>70103-38.30</v>
      </c>
      <c r="G51" s="174" t="str">
        <f t="shared" si="9"/>
        <v>AG -3--AC -17</v>
      </c>
      <c r="H51" s="239">
        <v>3</v>
      </c>
      <c r="I51" s="239">
        <v>17</v>
      </c>
      <c r="J51" s="174" t="str">
        <f t="shared" si="10"/>
        <v>- - MT- S</v>
      </c>
      <c r="K51" s="239"/>
      <c r="L51" s="239"/>
      <c r="M51" s="239" t="s">
        <v>1612</v>
      </c>
      <c r="N51" s="239" t="s">
        <v>471</v>
      </c>
      <c r="O51" s="236" t="str">
        <f t="shared" si="11"/>
        <v xml:space="preserve">  </v>
      </c>
      <c r="P51" s="236"/>
      <c r="Q51" s="236"/>
      <c r="R51" s="235" t="str">
        <f t="shared" si="6"/>
        <v xml:space="preserve">F/E  -  WORD, EXCEL, PDF, MSG, AVI, MP4, JPEG, BMP
</v>
      </c>
      <c r="S51" s="239" t="s">
        <v>1245</v>
      </c>
      <c r="T51" s="185" t="s">
        <v>1644</v>
      </c>
    </row>
    <row r="52" spans="1:20" ht="40" customHeight="1">
      <c r="A52" s="197" t="s">
        <v>64</v>
      </c>
      <c r="B52" s="175" t="str">
        <f t="shared" si="7"/>
        <v>Grupo de Procesos JudicialesPROCESOS LABORALES ORDINARIOS</v>
      </c>
      <c r="C52" s="185">
        <v>70103</v>
      </c>
      <c r="D52" s="183" t="s">
        <v>1230</v>
      </c>
      <c r="E52" s="135" t="s">
        <v>962</v>
      </c>
      <c r="F52" s="180" t="str">
        <f t="shared" si="8"/>
        <v>70103-38.31</v>
      </c>
      <c r="G52" s="174" t="str">
        <f t="shared" si="9"/>
        <v>AG -3--AC -17</v>
      </c>
      <c r="H52" s="239">
        <v>3</v>
      </c>
      <c r="I52" s="239">
        <v>17</v>
      </c>
      <c r="J52" s="174" t="str">
        <f t="shared" si="10"/>
        <v>- - MT- S</v>
      </c>
      <c r="K52" s="239"/>
      <c r="L52" s="239"/>
      <c r="M52" s="239" t="s">
        <v>1612</v>
      </c>
      <c r="N52" s="239" t="s">
        <v>471</v>
      </c>
      <c r="O52" s="236" t="str">
        <f t="shared" si="11"/>
        <v xml:space="preserve">  </v>
      </c>
      <c r="P52" s="236"/>
      <c r="Q52" s="236"/>
      <c r="R52" s="235" t="str">
        <f t="shared" si="6"/>
        <v xml:space="preserve">F/E  -  WORD, EXCEL, PDF, MSG, AVI, MP4, JPEG, BMP
</v>
      </c>
      <c r="S52" s="239" t="s">
        <v>1245</v>
      </c>
      <c r="T52" s="185" t="s">
        <v>1644</v>
      </c>
    </row>
    <row r="53" spans="1:20" ht="40" customHeight="1">
      <c r="A53" s="197" t="s">
        <v>64</v>
      </c>
      <c r="B53" s="175" t="str">
        <f t="shared" si="7"/>
        <v>Grupo de Procesos JudicialesPROCESOS ORDINARIOS CIVILES</v>
      </c>
      <c r="C53" s="185">
        <v>70103</v>
      </c>
      <c r="D53" s="183" t="s">
        <v>1231</v>
      </c>
      <c r="E53" s="135" t="s">
        <v>963</v>
      </c>
      <c r="F53" s="180" t="str">
        <f t="shared" si="8"/>
        <v>70103-38.32</v>
      </c>
      <c r="G53" s="174" t="str">
        <f t="shared" si="9"/>
        <v>AG -3--AC -17</v>
      </c>
      <c r="H53" s="239">
        <v>3</v>
      </c>
      <c r="I53" s="239">
        <v>17</v>
      </c>
      <c r="J53" s="174" t="str">
        <f t="shared" si="10"/>
        <v>- - MT- S</v>
      </c>
      <c r="K53" s="239"/>
      <c r="L53" s="239"/>
      <c r="M53" s="239" t="s">
        <v>1612</v>
      </c>
      <c r="N53" s="239" t="s">
        <v>471</v>
      </c>
      <c r="O53" s="236" t="str">
        <f t="shared" si="11"/>
        <v xml:space="preserve">  </v>
      </c>
      <c r="P53" s="236"/>
      <c r="Q53" s="236"/>
      <c r="R53" s="235" t="str">
        <f t="shared" si="6"/>
        <v xml:space="preserve">F/E  -  WORD, EXCEL, PDF, MSG, AVI, MP4, JPEG, BMP
</v>
      </c>
      <c r="S53" s="239" t="s">
        <v>1245</v>
      </c>
      <c r="T53" s="185" t="s">
        <v>1644</v>
      </c>
    </row>
    <row r="54" spans="1:20" ht="40" customHeight="1">
      <c r="A54" s="197" t="s">
        <v>64</v>
      </c>
      <c r="B54" s="175" t="str">
        <f t="shared" si="1"/>
        <v>Grupo de Procesos JudicialesPROCESOS ORDINARIOS LABORALES</v>
      </c>
      <c r="C54" s="185">
        <v>70103</v>
      </c>
      <c r="D54" s="183" t="s">
        <v>1232</v>
      </c>
      <c r="E54" s="135" t="s">
        <v>964</v>
      </c>
      <c r="F54" s="180" t="str">
        <f t="shared" si="4"/>
        <v>70103-38.33</v>
      </c>
      <c r="G54" s="174" t="str">
        <f t="shared" si="0"/>
        <v>AG -3--AC -17</v>
      </c>
      <c r="H54" s="239">
        <v>3</v>
      </c>
      <c r="I54" s="239">
        <v>17</v>
      </c>
      <c r="J54" s="174" t="str">
        <f t="shared" si="2"/>
        <v>- - MT- S</v>
      </c>
      <c r="K54" s="239"/>
      <c r="L54" s="239"/>
      <c r="M54" s="239" t="s">
        <v>1612</v>
      </c>
      <c r="N54" s="239" t="s">
        <v>471</v>
      </c>
      <c r="O54" s="236" t="str">
        <f t="shared" si="3"/>
        <v xml:space="preserve">  </v>
      </c>
      <c r="P54" s="236"/>
      <c r="Q54" s="236"/>
      <c r="R54" s="235" t="str">
        <f t="shared" si="6"/>
        <v xml:space="preserve">F/E  -  WORD, EXCEL, PDF, MSG, AVI, MP4, JPEG, BMP
</v>
      </c>
      <c r="S54" s="239" t="s">
        <v>1245</v>
      </c>
      <c r="T54" s="185" t="s">
        <v>1644</v>
      </c>
    </row>
    <row r="55" spans="1:20" ht="40" customHeight="1">
      <c r="A55" s="197" t="s">
        <v>64</v>
      </c>
      <c r="B55" s="175" t="str">
        <f t="shared" si="1"/>
        <v>Grupo de Procesos JudicialesPROCESOS PENALES</v>
      </c>
      <c r="C55" s="185">
        <v>70103</v>
      </c>
      <c r="D55" s="183" t="s">
        <v>1233</v>
      </c>
      <c r="E55" s="135" t="s">
        <v>965</v>
      </c>
      <c r="F55" s="180" t="str">
        <f t="shared" si="4"/>
        <v>70103-38.34</v>
      </c>
      <c r="G55" s="174" t="str">
        <f t="shared" si="0"/>
        <v>AG -3--AC -17</v>
      </c>
      <c r="H55" s="239">
        <v>3</v>
      </c>
      <c r="I55" s="239">
        <v>17</v>
      </c>
      <c r="J55" s="174" t="str">
        <f t="shared" si="2"/>
        <v>- - MT- S</v>
      </c>
      <c r="K55" s="239"/>
      <c r="L55" s="239"/>
      <c r="M55" s="239" t="s">
        <v>1612</v>
      </c>
      <c r="N55" s="239" t="s">
        <v>471</v>
      </c>
      <c r="O55" s="236" t="str">
        <f t="shared" si="3"/>
        <v xml:space="preserve">  </v>
      </c>
      <c r="P55" s="236"/>
      <c r="Q55" s="236"/>
      <c r="R55" s="235" t="str">
        <f t="shared" si="6"/>
        <v xml:space="preserve">F/E  -  WORD, EXCEL, PDF, MSG, AVI, MP4, JPEG, BMP
</v>
      </c>
      <c r="S55" s="239" t="s">
        <v>1245</v>
      </c>
      <c r="T55" s="185" t="s">
        <v>1644</v>
      </c>
    </row>
    <row r="56" spans="1:20" ht="40" customHeight="1">
      <c r="A56" s="196"/>
      <c r="B56" s="187"/>
      <c r="C56" s="182"/>
      <c r="D56" s="182"/>
      <c r="E56" s="172"/>
      <c r="F56" s="179"/>
      <c r="G56" s="169"/>
      <c r="H56" s="169"/>
      <c r="I56" s="169"/>
      <c r="J56" s="169"/>
      <c r="K56" s="169"/>
      <c r="L56" s="169"/>
      <c r="M56" s="169"/>
      <c r="N56" s="169"/>
      <c r="O56" s="178"/>
      <c r="P56" s="178"/>
      <c r="Q56" s="178"/>
      <c r="R56" s="169"/>
      <c r="S56" s="169"/>
      <c r="T56" s="169"/>
    </row>
    <row r="57" spans="1:20" ht="40" customHeight="1">
      <c r="A57" s="195" t="s">
        <v>59</v>
      </c>
      <c r="B57" s="186" t="str">
        <f t="shared" si="1"/>
        <v>Oficina de Control InternoACTAS DE COMITÉ DE COORDINACIÓN DEL SISTEMA DE CONTROL INTERNO</v>
      </c>
      <c r="C57" s="237">
        <v>70200</v>
      </c>
      <c r="D57" s="227" t="s">
        <v>1234</v>
      </c>
      <c r="E57" s="228" t="s">
        <v>966</v>
      </c>
      <c r="F57" s="224" t="str">
        <f t="shared" si="4"/>
        <v>70200-2.8</v>
      </c>
      <c r="G57" s="225" t="str">
        <f t="shared" si="0"/>
        <v>AG -3--AC -8</v>
      </c>
      <c r="H57" s="240">
        <v>3</v>
      </c>
      <c r="I57" s="240">
        <v>8</v>
      </c>
      <c r="J57" s="225" t="str">
        <f t="shared" si="2"/>
        <v xml:space="preserve">CT- - MT- </v>
      </c>
      <c r="K57" s="240" t="s">
        <v>468</v>
      </c>
      <c r="L57" s="240"/>
      <c r="M57" s="240" t="s">
        <v>1612</v>
      </c>
      <c r="N57" s="240"/>
      <c r="O57" s="225" t="str">
        <f t="shared" si="3"/>
        <v xml:space="preserve">  </v>
      </c>
      <c r="P57" s="225"/>
      <c r="Q57" s="225"/>
      <c r="R57" s="225" t="str">
        <f t="shared" si="6"/>
        <v>F/E  -  .msg, .pdf, .pdf</v>
      </c>
      <c r="S57" s="240" t="s">
        <v>1245</v>
      </c>
      <c r="T57" s="240" t="s">
        <v>1647</v>
      </c>
    </row>
    <row r="58" spans="1:20" ht="40" customHeight="1">
      <c r="A58" s="195" t="s">
        <v>59</v>
      </c>
      <c r="B58" s="186" t="str">
        <f t="shared" si="1"/>
        <v>Oficina de Control InternoACTAS DE COMITÉ SECTORIAL DE AUDITORÍA EN EL SECTOR ADMINISTRATIVO DE VIVIENDA, CIUDAD Y TERRITORIO Y LA RED ANTICORRUPCIÓN SECTORIAL</v>
      </c>
      <c r="C58" s="237">
        <v>70200</v>
      </c>
      <c r="D58" s="227" t="s">
        <v>1235</v>
      </c>
      <c r="E58" s="228" t="s">
        <v>1241</v>
      </c>
      <c r="F58" s="224" t="str">
        <f t="shared" si="4"/>
        <v>70200-2.14</v>
      </c>
      <c r="G58" s="225" t="str">
        <f t="shared" si="0"/>
        <v>AG -3--AC -8</v>
      </c>
      <c r="H58" s="240">
        <v>3</v>
      </c>
      <c r="I58" s="240">
        <v>8</v>
      </c>
      <c r="J58" s="225" t="str">
        <f t="shared" si="2"/>
        <v xml:space="preserve">CT- - MT- </v>
      </c>
      <c r="K58" s="240" t="s">
        <v>468</v>
      </c>
      <c r="L58" s="240"/>
      <c r="M58" s="240" t="s">
        <v>1612</v>
      </c>
      <c r="N58" s="240"/>
      <c r="O58" s="225" t="str">
        <f t="shared" si="3"/>
        <v xml:space="preserve">  </v>
      </c>
      <c r="P58" s="225"/>
      <c r="Q58" s="225"/>
      <c r="R58" s="225" t="str">
        <f t="shared" si="6"/>
        <v>F/E  -  e-mail, .pdf, .xls</v>
      </c>
      <c r="S58" s="240" t="s">
        <v>1245</v>
      </c>
      <c r="T58" s="240" t="s">
        <v>1648</v>
      </c>
    </row>
    <row r="59" spans="1:20" ht="40" customHeight="1">
      <c r="A59" s="195" t="s">
        <v>59</v>
      </c>
      <c r="B59" s="186" t="str">
        <f t="shared" si="1"/>
        <v>Oficina de Control InternoDERECHOS DE PETICIÓN</v>
      </c>
      <c r="C59" s="237">
        <v>70200</v>
      </c>
      <c r="D59" s="227">
        <v>17</v>
      </c>
      <c r="E59" s="228" t="s">
        <v>496</v>
      </c>
      <c r="F59" s="224" t="str">
        <f t="shared" si="4"/>
        <v>70200-17</v>
      </c>
      <c r="G59" s="225" t="str">
        <f t="shared" si="0"/>
        <v>AG -3--AC -8</v>
      </c>
      <c r="H59" s="240">
        <v>3</v>
      </c>
      <c r="I59" s="240">
        <v>8</v>
      </c>
      <c r="J59" s="225" t="str">
        <f t="shared" si="2"/>
        <v>- - MT- S</v>
      </c>
      <c r="K59" s="240"/>
      <c r="L59" s="240"/>
      <c r="M59" s="240" t="s">
        <v>1612</v>
      </c>
      <c r="N59" s="240" t="s">
        <v>471</v>
      </c>
      <c r="O59" s="225" t="str">
        <f t="shared" si="3"/>
        <v xml:space="preserve">  </v>
      </c>
      <c r="P59" s="225"/>
      <c r="Q59" s="225"/>
      <c r="R59" s="225" t="str">
        <f t="shared" si="6"/>
        <v>F/E  -  .pdf, msg</v>
      </c>
      <c r="S59" s="240" t="s">
        <v>1245</v>
      </c>
      <c r="T59" s="240" t="s">
        <v>1649</v>
      </c>
    </row>
    <row r="60" spans="1:20" ht="40" customHeight="1">
      <c r="A60" s="195" t="s">
        <v>59</v>
      </c>
      <c r="B60" s="186" t="str">
        <f t="shared" si="1"/>
        <v>Oficina de Control InternoINFORMES A ENTES DE CONTROL</v>
      </c>
      <c r="C60" s="237">
        <v>70200</v>
      </c>
      <c r="D60" s="227" t="s">
        <v>1236</v>
      </c>
      <c r="E60" s="228" t="s">
        <v>928</v>
      </c>
      <c r="F60" s="224" t="str">
        <f t="shared" si="4"/>
        <v>70200-24.1</v>
      </c>
      <c r="G60" s="225" t="str">
        <f t="shared" si="0"/>
        <v>AG -4--AC -8</v>
      </c>
      <c r="H60" s="240">
        <v>4</v>
      </c>
      <c r="I60" s="240">
        <v>8</v>
      </c>
      <c r="J60" s="225" t="str">
        <f t="shared" si="2"/>
        <v xml:space="preserve">CT- - MT- </v>
      </c>
      <c r="K60" s="240" t="s">
        <v>468</v>
      </c>
      <c r="L60" s="240"/>
      <c r="M60" s="240" t="s">
        <v>1612</v>
      </c>
      <c r="N60" s="240"/>
      <c r="O60" s="225" t="str">
        <f t="shared" si="3"/>
        <v xml:space="preserve">  </v>
      </c>
      <c r="P60" s="225"/>
      <c r="Q60" s="225"/>
      <c r="R60" s="225" t="str">
        <f t="shared" si="6"/>
        <v>F/E  -  .msg, .pdf</v>
      </c>
      <c r="S60" s="240" t="s">
        <v>1245</v>
      </c>
      <c r="T60" s="240" t="s">
        <v>1650</v>
      </c>
    </row>
    <row r="61" spans="1:20" ht="40" customHeight="1">
      <c r="A61" s="195" t="s">
        <v>59</v>
      </c>
      <c r="B61" s="186" t="str">
        <f t="shared" si="1"/>
        <v>Oficina de Control InternoINFORMES DE GESTIÓN</v>
      </c>
      <c r="C61" s="237">
        <v>70200</v>
      </c>
      <c r="D61" s="227" t="s">
        <v>1186</v>
      </c>
      <c r="E61" s="228" t="s">
        <v>931</v>
      </c>
      <c r="F61" s="224" t="str">
        <f t="shared" si="4"/>
        <v>70200-24.12</v>
      </c>
      <c r="G61" s="225" t="str">
        <f t="shared" si="0"/>
        <v>AG -3--AC -8</v>
      </c>
      <c r="H61" s="240">
        <v>3</v>
      </c>
      <c r="I61" s="240">
        <v>8</v>
      </c>
      <c r="J61" s="225" t="str">
        <f t="shared" si="2"/>
        <v xml:space="preserve">- E- - </v>
      </c>
      <c r="K61" s="240"/>
      <c r="L61" s="240" t="s">
        <v>469</v>
      </c>
      <c r="M61" s="240"/>
      <c r="N61" s="240"/>
      <c r="O61" s="225" t="str">
        <f t="shared" si="3"/>
        <v xml:space="preserve">  </v>
      </c>
      <c r="P61" s="225"/>
      <c r="Q61" s="225"/>
      <c r="R61" s="225" t="str">
        <f t="shared" si="6"/>
        <v>F/E  -  .pdf, msg</v>
      </c>
      <c r="S61" s="240" t="s">
        <v>1245</v>
      </c>
      <c r="T61" s="240" t="s">
        <v>1649</v>
      </c>
    </row>
    <row r="62" spans="1:20" ht="40" customHeight="1">
      <c r="A62" s="195" t="s">
        <v>59</v>
      </c>
      <c r="B62" s="186" t="str">
        <f t="shared" si="1"/>
        <v>Oficina de Control InternoINFORMES DE RENDICIÓN DE CUENTA FISCAL</v>
      </c>
      <c r="C62" s="237">
        <v>70200</v>
      </c>
      <c r="D62" s="227" t="s">
        <v>1237</v>
      </c>
      <c r="E62" s="228" t="s">
        <v>1242</v>
      </c>
      <c r="F62" s="224" t="str">
        <f t="shared" si="4"/>
        <v>70200-24.18</v>
      </c>
      <c r="G62" s="225" t="str">
        <f t="shared" si="0"/>
        <v>AG -3--AC -8</v>
      </c>
      <c r="H62" s="240">
        <v>3</v>
      </c>
      <c r="I62" s="240">
        <v>8</v>
      </c>
      <c r="J62" s="225" t="str">
        <f t="shared" si="2"/>
        <v xml:space="preserve">CT- - MT- </v>
      </c>
      <c r="K62" s="240" t="s">
        <v>468</v>
      </c>
      <c r="L62" s="240"/>
      <c r="M62" s="240" t="s">
        <v>1612</v>
      </c>
      <c r="N62" s="240"/>
      <c r="O62" s="225" t="str">
        <f t="shared" si="3"/>
        <v xml:space="preserve">  </v>
      </c>
      <c r="P62" s="225"/>
      <c r="Q62" s="225"/>
      <c r="R62" s="225" t="str">
        <f t="shared" si="6"/>
        <v xml:space="preserve">F/E  -  </v>
      </c>
      <c r="S62" s="240" t="s">
        <v>1245</v>
      </c>
      <c r="T62" s="240"/>
    </row>
    <row r="63" spans="1:20" ht="40" customHeight="1">
      <c r="A63" s="195" t="s">
        <v>59</v>
      </c>
      <c r="B63" s="186" t="str">
        <f t="shared" si="1"/>
        <v>Oficina de Control InternoINFORMES EJECUTIVOS EVALUACION AL SISTEMA DE CONTROL INTERNO</v>
      </c>
      <c r="C63" s="237">
        <v>70200</v>
      </c>
      <c r="D63" s="227" t="s">
        <v>1238</v>
      </c>
      <c r="E63" s="228" t="s">
        <v>1243</v>
      </c>
      <c r="F63" s="224" t="str">
        <f t="shared" si="4"/>
        <v>70200-24.22</v>
      </c>
      <c r="G63" s="225" t="str">
        <f t="shared" si="0"/>
        <v>AG -3--AC -8</v>
      </c>
      <c r="H63" s="240">
        <v>3</v>
      </c>
      <c r="I63" s="240">
        <v>8</v>
      </c>
      <c r="J63" s="225" t="str">
        <f t="shared" si="2"/>
        <v xml:space="preserve">CT- - MT- </v>
      </c>
      <c r="K63" s="240" t="s">
        <v>468</v>
      </c>
      <c r="L63" s="240"/>
      <c r="M63" s="240" t="s">
        <v>1612</v>
      </c>
      <c r="N63" s="240"/>
      <c r="O63" s="225" t="str">
        <f t="shared" si="3"/>
        <v xml:space="preserve">  </v>
      </c>
      <c r="P63" s="225"/>
      <c r="Q63" s="225"/>
      <c r="R63" s="225" t="str">
        <f t="shared" si="6"/>
        <v xml:space="preserve">F/E  -  .pdf, .xls
</v>
      </c>
      <c r="S63" s="240" t="s">
        <v>1245</v>
      </c>
      <c r="T63" s="240" t="s">
        <v>1613</v>
      </c>
    </row>
    <row r="64" spans="1:20" ht="40" customHeight="1">
      <c r="A64" s="195" t="s">
        <v>59</v>
      </c>
      <c r="B64" s="186" t="str">
        <f t="shared" si="1"/>
        <v>Oficina de Control InternoPLANES ANUALES DE AUDITORIAS</v>
      </c>
      <c r="C64" s="237">
        <v>70200</v>
      </c>
      <c r="D64" s="227" t="s">
        <v>1239</v>
      </c>
      <c r="E64" s="228" t="s">
        <v>1244</v>
      </c>
      <c r="F64" s="224" t="str">
        <f t="shared" si="4"/>
        <v>70200-34.3</v>
      </c>
      <c r="G64" s="225" t="str">
        <f t="shared" si="0"/>
        <v>AG -3--AC -8</v>
      </c>
      <c r="H64" s="240">
        <v>3</v>
      </c>
      <c r="I64" s="240">
        <v>8</v>
      </c>
      <c r="J64" s="225" t="str">
        <f t="shared" si="2"/>
        <v xml:space="preserve">CT- - MT- </v>
      </c>
      <c r="K64" s="240" t="s">
        <v>468</v>
      </c>
      <c r="L64" s="240"/>
      <c r="M64" s="240" t="s">
        <v>1612</v>
      </c>
      <c r="N64" s="240"/>
      <c r="O64" s="225" t="str">
        <f t="shared" si="3"/>
        <v xml:space="preserve">  </v>
      </c>
      <c r="P64" s="225"/>
      <c r="Q64" s="225"/>
      <c r="R64" s="225" t="str">
        <f t="shared" si="6"/>
        <v>F/E  -  .xls, msg, .pdf, .pdf</v>
      </c>
      <c r="S64" s="240" t="s">
        <v>1245</v>
      </c>
      <c r="T64" s="240" t="s">
        <v>1651</v>
      </c>
    </row>
    <row r="65" spans="1:216" ht="40" customHeight="1">
      <c r="A65" s="195" t="s">
        <v>59</v>
      </c>
      <c r="B65" s="186" t="str">
        <f t="shared" si="1"/>
        <v>Oficina de Control InternoPLANES DE MEJORAMIENTO INSTITUCIONAL</v>
      </c>
      <c r="C65" s="237">
        <v>70200</v>
      </c>
      <c r="D65" s="227" t="s">
        <v>1240</v>
      </c>
      <c r="E65" s="228" t="s">
        <v>969</v>
      </c>
      <c r="F65" s="224" t="str">
        <f t="shared" si="4"/>
        <v>70200-34.12</v>
      </c>
      <c r="G65" s="225" t="str">
        <f t="shared" si="0"/>
        <v>AG -3--AC -8</v>
      </c>
      <c r="H65" s="240">
        <v>3</v>
      </c>
      <c r="I65" s="240">
        <v>8</v>
      </c>
      <c r="J65" s="225" t="str">
        <f t="shared" si="2"/>
        <v xml:space="preserve">CT- - MT- </v>
      </c>
      <c r="K65" s="240" t="s">
        <v>468</v>
      </c>
      <c r="L65" s="240"/>
      <c r="M65" s="240" t="s">
        <v>1612</v>
      </c>
      <c r="N65" s="240"/>
      <c r="O65" s="225" t="str">
        <f t="shared" si="3"/>
        <v xml:space="preserve">  </v>
      </c>
      <c r="P65" s="225"/>
      <c r="Q65" s="225"/>
      <c r="R65" s="225" t="str">
        <f t="shared" si="6"/>
        <v>F/E  -  .pdf, .xls, .pdf</v>
      </c>
      <c r="S65" s="240" t="s">
        <v>1245</v>
      </c>
      <c r="T65" s="240" t="s">
        <v>1652</v>
      </c>
    </row>
    <row r="66" spans="1:216" ht="40" customHeight="1">
      <c r="A66" s="196"/>
      <c r="B66" s="187"/>
      <c r="C66" s="182"/>
      <c r="D66" s="182"/>
      <c r="E66" s="158"/>
      <c r="F66" s="179"/>
      <c r="G66" s="169"/>
      <c r="H66" s="169"/>
      <c r="I66" s="169"/>
      <c r="J66" s="169"/>
      <c r="K66" s="169"/>
      <c r="L66" s="169"/>
      <c r="M66" s="169"/>
      <c r="N66" s="169"/>
      <c r="O66" s="178"/>
      <c r="P66" s="178"/>
      <c r="Q66" s="178"/>
      <c r="R66" s="169"/>
      <c r="S66" s="169"/>
      <c r="T66" s="169"/>
    </row>
    <row r="67" spans="1:216" s="157" customFormat="1" ht="40" customHeight="1">
      <c r="A67" s="197" t="s">
        <v>60</v>
      </c>
      <c r="B67" s="175" t="str">
        <f t="shared" si="1"/>
        <v>Oficina Asesora de PlaneaciónACTAS COMITÉ DE GERENCIA</v>
      </c>
      <c r="C67" s="185">
        <v>70300</v>
      </c>
      <c r="D67" s="183" t="s">
        <v>1246</v>
      </c>
      <c r="E67" s="135" t="s">
        <v>970</v>
      </c>
      <c r="F67" s="180" t="str">
        <f t="shared" si="4"/>
        <v>70300-2.2</v>
      </c>
      <c r="G67" s="174" t="str">
        <f t="shared" si="0"/>
        <v>AG -3--AC -8</v>
      </c>
      <c r="H67" s="239">
        <v>3</v>
      </c>
      <c r="I67" s="239">
        <v>8</v>
      </c>
      <c r="J67" s="174" t="str">
        <f t="shared" si="2"/>
        <v xml:space="preserve">CT- - MT- </v>
      </c>
      <c r="K67" s="239" t="s">
        <v>468</v>
      </c>
      <c r="L67" s="239"/>
      <c r="M67" s="239" t="s">
        <v>1612</v>
      </c>
      <c r="N67" s="239"/>
      <c r="O67" s="174" t="str">
        <f t="shared" si="3"/>
        <v xml:space="preserve">  </v>
      </c>
      <c r="P67" s="174"/>
      <c r="Q67" s="174"/>
      <c r="R67" s="174" t="str">
        <f t="shared" si="6"/>
        <v>F/E  -  PDF</v>
      </c>
      <c r="S67" s="239" t="s">
        <v>1245</v>
      </c>
      <c r="T67" s="239" t="s">
        <v>37</v>
      </c>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4"/>
      <c r="BD67" s="144"/>
      <c r="BE67" s="144"/>
      <c r="BF67" s="144"/>
      <c r="BG67" s="144"/>
      <c r="BH67" s="144"/>
      <c r="BI67" s="144"/>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c r="CI67" s="144"/>
      <c r="CJ67" s="144"/>
      <c r="CK67" s="144"/>
      <c r="CL67" s="144"/>
      <c r="CM67" s="144"/>
      <c r="CN67" s="144"/>
      <c r="CO67" s="144"/>
      <c r="CP67" s="144"/>
      <c r="CQ67" s="144"/>
      <c r="CR67" s="144"/>
      <c r="CS67" s="144"/>
      <c r="CT67" s="144"/>
      <c r="CU67" s="144"/>
      <c r="CV67" s="144"/>
      <c r="CW67" s="144"/>
      <c r="CX67" s="144"/>
      <c r="CY67" s="144"/>
      <c r="CZ67" s="144"/>
      <c r="DA67" s="144"/>
      <c r="DB67" s="144"/>
      <c r="DC67" s="144"/>
      <c r="DD67" s="144"/>
      <c r="DE67" s="144"/>
      <c r="DF67" s="144"/>
      <c r="DG67" s="144"/>
      <c r="DH67" s="144"/>
      <c r="DI67" s="144"/>
      <c r="DJ67" s="144"/>
      <c r="DK67" s="144"/>
      <c r="DL67" s="144"/>
      <c r="DM67" s="144"/>
      <c r="DN67" s="144"/>
      <c r="DO67" s="144"/>
      <c r="DP67" s="144"/>
      <c r="DQ67" s="144"/>
      <c r="DR67" s="144"/>
      <c r="DS67" s="144"/>
      <c r="DT67" s="144"/>
      <c r="DU67" s="144"/>
      <c r="DV67" s="144"/>
      <c r="DW67" s="144"/>
      <c r="DX67" s="144"/>
      <c r="DY67" s="144"/>
      <c r="DZ67" s="144"/>
      <c r="EA67" s="144"/>
      <c r="EB67" s="144"/>
      <c r="EC67" s="144"/>
      <c r="ED67" s="144"/>
      <c r="EE67" s="144"/>
      <c r="EF67" s="144"/>
      <c r="EG67" s="144"/>
      <c r="EH67" s="144"/>
      <c r="EI67" s="144"/>
      <c r="EJ67" s="144"/>
      <c r="EK67" s="144"/>
      <c r="EL67" s="144"/>
      <c r="EM67" s="144"/>
      <c r="EN67" s="144"/>
      <c r="EO67" s="144"/>
      <c r="EP67" s="144"/>
      <c r="EQ67" s="144"/>
      <c r="ER67" s="144"/>
      <c r="ES67" s="144"/>
      <c r="ET67" s="144"/>
      <c r="EU67" s="144"/>
      <c r="EV67" s="144"/>
      <c r="EW67" s="144"/>
      <c r="EX67" s="144"/>
      <c r="EY67" s="144"/>
      <c r="EZ67" s="144"/>
      <c r="FA67" s="144"/>
      <c r="FB67" s="144"/>
      <c r="FC67" s="144"/>
      <c r="FD67" s="144"/>
      <c r="FE67" s="144"/>
      <c r="FF67" s="144"/>
      <c r="FG67" s="144"/>
      <c r="FH67" s="144"/>
      <c r="FI67" s="144"/>
      <c r="FJ67" s="144"/>
      <c r="FK67" s="144"/>
      <c r="FL67" s="144"/>
      <c r="FM67" s="144"/>
      <c r="FN67" s="144"/>
      <c r="FO67" s="144"/>
      <c r="FP67" s="144"/>
      <c r="FQ67" s="144"/>
      <c r="FR67" s="144"/>
      <c r="FS67" s="144"/>
      <c r="FT67" s="144"/>
      <c r="FU67" s="144"/>
      <c r="FV67" s="144"/>
      <c r="FW67" s="144"/>
      <c r="FX67" s="144"/>
      <c r="FY67" s="144"/>
      <c r="FZ67" s="144"/>
      <c r="GA67" s="144"/>
      <c r="GB67" s="144"/>
      <c r="GC67" s="144"/>
      <c r="GD67" s="144"/>
      <c r="GE67" s="144"/>
      <c r="GF67" s="144"/>
      <c r="GG67" s="144"/>
      <c r="GH67" s="144"/>
      <c r="GI67" s="144"/>
      <c r="GJ67" s="144"/>
      <c r="GK67" s="144"/>
      <c r="GL67" s="144"/>
      <c r="GM67" s="144"/>
      <c r="GN67" s="144"/>
      <c r="GO67" s="144"/>
      <c r="GP67" s="144"/>
      <c r="GQ67" s="144"/>
      <c r="GR67" s="144"/>
      <c r="GS67" s="144"/>
      <c r="GT67" s="144"/>
      <c r="GU67" s="144"/>
      <c r="GV67" s="144"/>
      <c r="GW67" s="144"/>
      <c r="GX67" s="144"/>
      <c r="GY67" s="144"/>
      <c r="GZ67" s="144"/>
      <c r="HA67" s="144"/>
      <c r="HB67" s="144"/>
      <c r="HC67" s="144"/>
      <c r="HD67" s="144"/>
      <c r="HE67" s="144"/>
      <c r="HF67" s="144"/>
      <c r="HG67" s="144"/>
      <c r="HH67" s="144"/>
    </row>
    <row r="68" spans="1:216" s="157" customFormat="1" ht="40" customHeight="1">
      <c r="A68" s="197" t="s">
        <v>60</v>
      </c>
      <c r="B68" s="175" t="str">
        <f t="shared" si="1"/>
        <v>Oficina Asesora de PlaneaciónACTAS COMITÉ SECTORIAL DE GESTIÓN Y DESEMPEÑO</v>
      </c>
      <c r="C68" s="185">
        <v>70300</v>
      </c>
      <c r="D68" s="183" t="s">
        <v>1247</v>
      </c>
      <c r="E68" s="135" t="s">
        <v>972</v>
      </c>
      <c r="F68" s="180" t="str">
        <f t="shared" si="4"/>
        <v>70300-2.3</v>
      </c>
      <c r="G68" s="174" t="str">
        <f t="shared" si="0"/>
        <v>AG -3--AC -8</v>
      </c>
      <c r="H68" s="239">
        <v>3</v>
      </c>
      <c r="I68" s="239">
        <v>8</v>
      </c>
      <c r="J68" s="174" t="str">
        <f t="shared" si="2"/>
        <v xml:space="preserve">CT- - MT- </v>
      </c>
      <c r="K68" s="239" t="s">
        <v>468</v>
      </c>
      <c r="L68" s="239"/>
      <c r="M68" s="239" t="s">
        <v>1612</v>
      </c>
      <c r="N68" s="239"/>
      <c r="O68" s="174" t="str">
        <f t="shared" si="3"/>
        <v xml:space="preserve">  </v>
      </c>
      <c r="P68" s="174"/>
      <c r="Q68" s="174"/>
      <c r="R68" s="174" t="str">
        <f t="shared" si="6"/>
        <v>F/E  -  PDF</v>
      </c>
      <c r="S68" s="239" t="s">
        <v>1245</v>
      </c>
      <c r="T68" s="239" t="s">
        <v>37</v>
      </c>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4"/>
      <c r="BH68" s="144"/>
      <c r="BI68" s="144"/>
      <c r="BJ68" s="144"/>
      <c r="BK68" s="144"/>
      <c r="BL68" s="144"/>
      <c r="BM68" s="144"/>
      <c r="BN68" s="144"/>
      <c r="BO68" s="144"/>
      <c r="BP68" s="144"/>
      <c r="BQ68" s="144"/>
      <c r="BR68" s="144"/>
      <c r="BS68" s="144"/>
      <c r="BT68" s="144"/>
      <c r="BU68" s="144"/>
      <c r="BV68" s="144"/>
      <c r="BW68" s="144"/>
      <c r="BX68" s="144"/>
      <c r="BY68" s="144"/>
      <c r="BZ68" s="144"/>
      <c r="CA68" s="144"/>
      <c r="CB68" s="144"/>
      <c r="CC68" s="144"/>
      <c r="CD68" s="144"/>
      <c r="CE68" s="144"/>
      <c r="CF68" s="144"/>
      <c r="CG68" s="144"/>
      <c r="CH68" s="144"/>
      <c r="CI68" s="144"/>
      <c r="CJ68" s="144"/>
      <c r="CK68" s="144"/>
      <c r="CL68" s="144"/>
      <c r="CM68" s="144"/>
      <c r="CN68" s="144"/>
      <c r="CO68" s="144"/>
      <c r="CP68" s="144"/>
      <c r="CQ68" s="144"/>
      <c r="CR68" s="144"/>
      <c r="CS68" s="144"/>
      <c r="CT68" s="144"/>
      <c r="CU68" s="144"/>
      <c r="CV68" s="144"/>
      <c r="CW68" s="144"/>
      <c r="CX68" s="144"/>
      <c r="CY68" s="144"/>
      <c r="CZ68" s="144"/>
      <c r="DA68" s="144"/>
      <c r="DB68" s="144"/>
      <c r="DC68" s="144"/>
      <c r="DD68" s="144"/>
      <c r="DE68" s="144"/>
      <c r="DF68" s="144"/>
      <c r="DG68" s="144"/>
      <c r="DH68" s="144"/>
      <c r="DI68" s="144"/>
      <c r="DJ68" s="144"/>
      <c r="DK68" s="144"/>
      <c r="DL68" s="144"/>
      <c r="DM68" s="144"/>
      <c r="DN68" s="144"/>
      <c r="DO68" s="144"/>
      <c r="DP68" s="144"/>
      <c r="DQ68" s="144"/>
      <c r="DR68" s="144"/>
      <c r="DS68" s="144"/>
      <c r="DT68" s="144"/>
      <c r="DU68" s="144"/>
      <c r="DV68" s="144"/>
      <c r="DW68" s="144"/>
      <c r="DX68" s="144"/>
      <c r="DY68" s="144"/>
      <c r="DZ68" s="144"/>
      <c r="EA68" s="144"/>
      <c r="EB68" s="144"/>
      <c r="EC68" s="144"/>
      <c r="ED68" s="144"/>
      <c r="EE68" s="144"/>
      <c r="EF68" s="144"/>
      <c r="EG68" s="144"/>
      <c r="EH68" s="144"/>
      <c r="EI68" s="144"/>
      <c r="EJ68" s="144"/>
      <c r="EK68" s="144"/>
      <c r="EL68" s="144"/>
      <c r="EM68" s="144"/>
      <c r="EN68" s="144"/>
      <c r="EO68" s="144"/>
      <c r="EP68" s="144"/>
      <c r="EQ68" s="144"/>
      <c r="ER68" s="144"/>
      <c r="ES68" s="144"/>
      <c r="ET68" s="144"/>
      <c r="EU68" s="144"/>
      <c r="EV68" s="144"/>
      <c r="EW68" s="144"/>
      <c r="EX68" s="144"/>
      <c r="EY68" s="144"/>
      <c r="EZ68" s="144"/>
      <c r="FA68" s="144"/>
      <c r="FB68" s="144"/>
      <c r="FC68" s="144"/>
      <c r="FD68" s="144"/>
      <c r="FE68" s="144"/>
      <c r="FF68" s="144"/>
      <c r="FG68" s="144"/>
      <c r="FH68" s="144"/>
      <c r="FI68" s="144"/>
      <c r="FJ68" s="144"/>
      <c r="FK68" s="144"/>
      <c r="FL68" s="144"/>
      <c r="FM68" s="144"/>
      <c r="FN68" s="144"/>
      <c r="FO68" s="144"/>
      <c r="FP68" s="144"/>
      <c r="FQ68" s="144"/>
      <c r="FR68" s="144"/>
      <c r="FS68" s="144"/>
      <c r="FT68" s="144"/>
      <c r="FU68" s="144"/>
      <c r="FV68" s="144"/>
      <c r="FW68" s="144"/>
      <c r="FX68" s="144"/>
      <c r="FY68" s="144"/>
      <c r="FZ68" s="144"/>
      <c r="GA68" s="144"/>
      <c r="GB68" s="144"/>
      <c r="GC68" s="144"/>
      <c r="GD68" s="144"/>
      <c r="GE68" s="144"/>
      <c r="GF68" s="144"/>
      <c r="GG68" s="144"/>
      <c r="GH68" s="144"/>
      <c r="GI68" s="144"/>
      <c r="GJ68" s="144"/>
      <c r="GK68" s="144"/>
      <c r="GL68" s="144"/>
      <c r="GM68" s="144"/>
      <c r="GN68" s="144"/>
      <c r="GO68" s="144"/>
      <c r="GP68" s="144"/>
      <c r="GQ68" s="144"/>
      <c r="GR68" s="144"/>
      <c r="GS68" s="144"/>
      <c r="GT68" s="144"/>
      <c r="GU68" s="144"/>
      <c r="GV68" s="144"/>
      <c r="GW68" s="144"/>
      <c r="GX68" s="144"/>
      <c r="GY68" s="144"/>
      <c r="GZ68" s="144"/>
      <c r="HA68" s="144"/>
      <c r="HB68" s="144"/>
      <c r="HC68" s="144"/>
      <c r="HD68" s="144"/>
      <c r="HE68" s="144"/>
      <c r="HF68" s="144"/>
      <c r="HG68" s="144"/>
      <c r="HH68" s="144"/>
    </row>
    <row r="69" spans="1:216" s="157" customFormat="1" ht="40" customHeight="1">
      <c r="A69" s="197" t="s">
        <v>60</v>
      </c>
      <c r="B69" s="175" t="str">
        <f t="shared" si="1"/>
        <v>Oficina Asesora de PlaneaciónACTAS DE COMITÉ INSTITUCIONAL DE GESTIÓN Y DESEMPEÑO</v>
      </c>
      <c r="C69" s="185">
        <v>70300</v>
      </c>
      <c r="D69" s="183" t="s">
        <v>1248</v>
      </c>
      <c r="E69" s="135" t="s">
        <v>1251</v>
      </c>
      <c r="F69" s="180" t="str">
        <f t="shared" si="4"/>
        <v>70300-2.12</v>
      </c>
      <c r="G69" s="174" t="str">
        <f t="shared" ref="G69:G130" si="12">CONCATENATE("AG"," -", H69,"--","AC -", I69)</f>
        <v>AG -3--AC -8</v>
      </c>
      <c r="H69" s="239">
        <v>3</v>
      </c>
      <c r="I69" s="239">
        <v>8</v>
      </c>
      <c r="J69" s="174" t="str">
        <f t="shared" si="2"/>
        <v xml:space="preserve">CT- - MT- </v>
      </c>
      <c r="K69" s="239" t="s">
        <v>468</v>
      </c>
      <c r="L69" s="239"/>
      <c r="M69" s="239" t="s">
        <v>1612</v>
      </c>
      <c r="N69" s="239"/>
      <c r="O69" s="174" t="str">
        <f t="shared" si="3"/>
        <v xml:space="preserve">  </v>
      </c>
      <c r="P69" s="174"/>
      <c r="Q69" s="174"/>
      <c r="R69" s="174" t="str">
        <f t="shared" si="6"/>
        <v>F/E  -  PDF</v>
      </c>
      <c r="S69" s="239" t="s">
        <v>1245</v>
      </c>
      <c r="T69" s="239" t="s">
        <v>37</v>
      </c>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144"/>
      <c r="BC69" s="144"/>
      <c r="BD69" s="144"/>
      <c r="BE69" s="144"/>
      <c r="BF69" s="144"/>
      <c r="BG69" s="144"/>
      <c r="BH69" s="144"/>
      <c r="BI69" s="144"/>
      <c r="BJ69" s="144"/>
      <c r="BK69" s="144"/>
      <c r="BL69" s="144"/>
      <c r="BM69" s="144"/>
      <c r="BN69" s="144"/>
      <c r="BO69" s="144"/>
      <c r="BP69" s="144"/>
      <c r="BQ69" s="144"/>
      <c r="BR69" s="144"/>
      <c r="BS69" s="144"/>
      <c r="BT69" s="144"/>
      <c r="BU69" s="144"/>
      <c r="BV69" s="144"/>
      <c r="BW69" s="144"/>
      <c r="BX69" s="144"/>
      <c r="BY69" s="144"/>
      <c r="BZ69" s="144"/>
      <c r="CA69" s="144"/>
      <c r="CB69" s="144"/>
      <c r="CC69" s="144"/>
      <c r="CD69" s="144"/>
      <c r="CE69" s="144"/>
      <c r="CF69" s="144"/>
      <c r="CG69" s="144"/>
      <c r="CH69" s="144"/>
      <c r="CI69" s="144"/>
      <c r="CJ69" s="144"/>
      <c r="CK69" s="144"/>
      <c r="CL69" s="144"/>
      <c r="CM69" s="144"/>
      <c r="CN69" s="144"/>
      <c r="CO69" s="144"/>
      <c r="CP69" s="144"/>
      <c r="CQ69" s="144"/>
      <c r="CR69" s="144"/>
      <c r="CS69" s="144"/>
      <c r="CT69" s="144"/>
      <c r="CU69" s="144"/>
      <c r="CV69" s="144"/>
      <c r="CW69" s="144"/>
      <c r="CX69" s="144"/>
      <c r="CY69" s="144"/>
      <c r="CZ69" s="144"/>
      <c r="DA69" s="144"/>
      <c r="DB69" s="144"/>
      <c r="DC69" s="144"/>
      <c r="DD69" s="144"/>
      <c r="DE69" s="144"/>
      <c r="DF69" s="144"/>
      <c r="DG69" s="144"/>
      <c r="DH69" s="144"/>
      <c r="DI69" s="144"/>
      <c r="DJ69" s="144"/>
      <c r="DK69" s="144"/>
      <c r="DL69" s="144"/>
      <c r="DM69" s="144"/>
      <c r="DN69" s="144"/>
      <c r="DO69" s="144"/>
      <c r="DP69" s="144"/>
      <c r="DQ69" s="144"/>
      <c r="DR69" s="144"/>
      <c r="DS69" s="144"/>
      <c r="DT69" s="144"/>
      <c r="DU69" s="144"/>
      <c r="DV69" s="144"/>
      <c r="DW69" s="144"/>
      <c r="DX69" s="144"/>
      <c r="DY69" s="144"/>
      <c r="DZ69" s="144"/>
      <c r="EA69" s="144"/>
      <c r="EB69" s="144"/>
      <c r="EC69" s="144"/>
      <c r="ED69" s="144"/>
      <c r="EE69" s="144"/>
      <c r="EF69" s="144"/>
      <c r="EG69" s="144"/>
      <c r="EH69" s="144"/>
      <c r="EI69" s="144"/>
      <c r="EJ69" s="144"/>
      <c r="EK69" s="144"/>
      <c r="EL69" s="144"/>
      <c r="EM69" s="144"/>
      <c r="EN69" s="144"/>
      <c r="EO69" s="144"/>
      <c r="EP69" s="144"/>
      <c r="EQ69" s="144"/>
      <c r="ER69" s="144"/>
      <c r="ES69" s="144"/>
      <c r="ET69" s="144"/>
      <c r="EU69" s="144"/>
      <c r="EV69" s="144"/>
      <c r="EW69" s="144"/>
      <c r="EX69" s="144"/>
      <c r="EY69" s="144"/>
      <c r="EZ69" s="144"/>
      <c r="FA69" s="144"/>
      <c r="FB69" s="144"/>
      <c r="FC69" s="144"/>
      <c r="FD69" s="144"/>
      <c r="FE69" s="144"/>
      <c r="FF69" s="144"/>
      <c r="FG69" s="144"/>
      <c r="FH69" s="144"/>
      <c r="FI69" s="144"/>
      <c r="FJ69" s="144"/>
      <c r="FK69" s="144"/>
      <c r="FL69" s="144"/>
      <c r="FM69" s="144"/>
      <c r="FN69" s="144"/>
      <c r="FO69" s="144"/>
      <c r="FP69" s="144"/>
      <c r="FQ69" s="144"/>
      <c r="FR69" s="144"/>
      <c r="FS69" s="144"/>
      <c r="FT69" s="144"/>
      <c r="FU69" s="144"/>
      <c r="FV69" s="144"/>
      <c r="FW69" s="144"/>
      <c r="FX69" s="144"/>
      <c r="FY69" s="144"/>
      <c r="FZ69" s="144"/>
      <c r="GA69" s="144"/>
      <c r="GB69" s="144"/>
      <c r="GC69" s="144"/>
      <c r="GD69" s="144"/>
      <c r="GE69" s="144"/>
      <c r="GF69" s="144"/>
      <c r="GG69" s="144"/>
      <c r="GH69" s="144"/>
      <c r="GI69" s="144"/>
      <c r="GJ69" s="144"/>
      <c r="GK69" s="144"/>
      <c r="GL69" s="144"/>
      <c r="GM69" s="144"/>
      <c r="GN69" s="144"/>
      <c r="GO69" s="144"/>
      <c r="GP69" s="144"/>
      <c r="GQ69" s="144"/>
      <c r="GR69" s="144"/>
      <c r="GS69" s="144"/>
      <c r="GT69" s="144"/>
      <c r="GU69" s="144"/>
      <c r="GV69" s="144"/>
      <c r="GW69" s="144"/>
      <c r="GX69" s="144"/>
      <c r="GY69" s="144"/>
      <c r="GZ69" s="144"/>
      <c r="HA69" s="144"/>
      <c r="HB69" s="144"/>
      <c r="HC69" s="144"/>
      <c r="HD69" s="144"/>
      <c r="HE69" s="144"/>
      <c r="HF69" s="144"/>
      <c r="HG69" s="144"/>
      <c r="HH69" s="144"/>
    </row>
    <row r="70" spans="1:216" s="157" customFormat="1" ht="40" customHeight="1">
      <c r="A70" s="197" t="s">
        <v>60</v>
      </c>
      <c r="B70" s="175" t="str">
        <f t="shared" ref="B70:B130" si="13">CONCATENATE(A70,E70)</f>
        <v>Oficina Asesora de PlaneaciónDERECHOS DE PETICIÓN</v>
      </c>
      <c r="C70" s="185">
        <v>70300</v>
      </c>
      <c r="D70" s="183">
        <v>17</v>
      </c>
      <c r="E70" s="216" t="s">
        <v>496</v>
      </c>
      <c r="F70" s="180" t="str">
        <f t="shared" si="4"/>
        <v>70300-17</v>
      </c>
      <c r="G70" s="174" t="str">
        <f t="shared" si="12"/>
        <v>AG -3--AC -8</v>
      </c>
      <c r="H70" s="239">
        <v>3</v>
      </c>
      <c r="I70" s="239">
        <v>8</v>
      </c>
      <c r="J70" s="174" t="str">
        <f t="shared" ref="J70:J130" si="14">CONCATENATE(K70,"- ",L70,"- ",M70,"- ",N70,)</f>
        <v>- - MT- S</v>
      </c>
      <c r="K70" s="239"/>
      <c r="L70" s="239"/>
      <c r="M70" s="239" t="s">
        <v>1612</v>
      </c>
      <c r="N70" s="239" t="s">
        <v>471</v>
      </c>
      <c r="O70" s="174" t="str">
        <f t="shared" ref="O70:O121" si="15">CONCATENATE(P70,"  ",Q70)</f>
        <v xml:space="preserve">  </v>
      </c>
      <c r="P70" s="174"/>
      <c r="Q70" s="174"/>
      <c r="R70" s="174" t="str">
        <f t="shared" si="6"/>
        <v>F/E  -  PDF</v>
      </c>
      <c r="S70" s="239" t="s">
        <v>1245</v>
      </c>
      <c r="T70" s="239" t="s">
        <v>37</v>
      </c>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4"/>
      <c r="BD70" s="144"/>
      <c r="BE70" s="144"/>
      <c r="BF70" s="144"/>
      <c r="BG70" s="144"/>
      <c r="BH70" s="144"/>
      <c r="BI70" s="144"/>
      <c r="BJ70" s="144"/>
      <c r="BK70" s="144"/>
      <c r="BL70" s="144"/>
      <c r="BM70" s="144"/>
      <c r="BN70" s="144"/>
      <c r="BO70" s="144"/>
      <c r="BP70" s="144"/>
      <c r="BQ70" s="144"/>
      <c r="BR70" s="144"/>
      <c r="BS70" s="144"/>
      <c r="BT70" s="144"/>
      <c r="BU70" s="144"/>
      <c r="BV70" s="144"/>
      <c r="BW70" s="144"/>
      <c r="BX70" s="144"/>
      <c r="BY70" s="144"/>
      <c r="BZ70" s="144"/>
      <c r="CA70" s="144"/>
      <c r="CB70" s="144"/>
      <c r="CC70" s="144"/>
      <c r="CD70" s="144"/>
      <c r="CE70" s="144"/>
      <c r="CF70" s="144"/>
      <c r="CG70" s="144"/>
      <c r="CH70" s="144"/>
      <c r="CI70" s="144"/>
      <c r="CJ70" s="144"/>
      <c r="CK70" s="144"/>
      <c r="CL70" s="144"/>
      <c r="CM70" s="144"/>
      <c r="CN70" s="144"/>
      <c r="CO70" s="144"/>
      <c r="CP70" s="144"/>
      <c r="CQ70" s="144"/>
      <c r="CR70" s="144"/>
      <c r="CS70" s="144"/>
      <c r="CT70" s="144"/>
      <c r="CU70" s="144"/>
      <c r="CV70" s="144"/>
      <c r="CW70" s="144"/>
      <c r="CX70" s="144"/>
      <c r="CY70" s="144"/>
      <c r="CZ70" s="144"/>
      <c r="DA70" s="144"/>
      <c r="DB70" s="144"/>
      <c r="DC70" s="144"/>
      <c r="DD70" s="144"/>
      <c r="DE70" s="144"/>
      <c r="DF70" s="144"/>
      <c r="DG70" s="144"/>
      <c r="DH70" s="144"/>
      <c r="DI70" s="144"/>
      <c r="DJ70" s="144"/>
      <c r="DK70" s="144"/>
      <c r="DL70" s="144"/>
      <c r="DM70" s="144"/>
      <c r="DN70" s="144"/>
      <c r="DO70" s="144"/>
      <c r="DP70" s="144"/>
      <c r="DQ70" s="144"/>
      <c r="DR70" s="144"/>
      <c r="DS70" s="144"/>
      <c r="DT70" s="144"/>
      <c r="DU70" s="144"/>
      <c r="DV70" s="144"/>
      <c r="DW70" s="144"/>
      <c r="DX70" s="144"/>
      <c r="DY70" s="144"/>
      <c r="DZ70" s="144"/>
      <c r="EA70" s="144"/>
      <c r="EB70" s="144"/>
      <c r="EC70" s="144"/>
      <c r="ED70" s="144"/>
      <c r="EE70" s="144"/>
      <c r="EF70" s="144"/>
      <c r="EG70" s="144"/>
      <c r="EH70" s="144"/>
      <c r="EI70" s="144"/>
      <c r="EJ70" s="144"/>
      <c r="EK70" s="144"/>
      <c r="EL70" s="144"/>
      <c r="EM70" s="144"/>
      <c r="EN70" s="144"/>
      <c r="EO70" s="144"/>
      <c r="EP70" s="144"/>
      <c r="EQ70" s="144"/>
      <c r="ER70" s="144"/>
      <c r="ES70" s="144"/>
      <c r="ET70" s="144"/>
      <c r="EU70" s="144"/>
      <c r="EV70" s="144"/>
      <c r="EW70" s="144"/>
      <c r="EX70" s="144"/>
      <c r="EY70" s="144"/>
      <c r="EZ70" s="144"/>
      <c r="FA70" s="144"/>
      <c r="FB70" s="144"/>
      <c r="FC70" s="144"/>
      <c r="FD70" s="144"/>
      <c r="FE70" s="144"/>
      <c r="FF70" s="144"/>
      <c r="FG70" s="144"/>
      <c r="FH70" s="144"/>
      <c r="FI70" s="144"/>
      <c r="FJ70" s="144"/>
      <c r="FK70" s="144"/>
      <c r="FL70" s="144"/>
      <c r="FM70" s="144"/>
      <c r="FN70" s="144"/>
      <c r="FO70" s="144"/>
      <c r="FP70" s="144"/>
      <c r="FQ70" s="144"/>
      <c r="FR70" s="144"/>
      <c r="FS70" s="144"/>
      <c r="FT70" s="144"/>
      <c r="FU70" s="144"/>
      <c r="FV70" s="144"/>
      <c r="FW70" s="144"/>
      <c r="FX70" s="144"/>
      <c r="FY70" s="144"/>
      <c r="FZ70" s="144"/>
      <c r="GA70" s="144"/>
      <c r="GB70" s="144"/>
      <c r="GC70" s="144"/>
      <c r="GD70" s="144"/>
      <c r="GE70" s="144"/>
      <c r="GF70" s="144"/>
      <c r="GG70" s="144"/>
      <c r="GH70" s="144"/>
      <c r="GI70" s="144"/>
      <c r="GJ70" s="144"/>
      <c r="GK70" s="144"/>
      <c r="GL70" s="144"/>
      <c r="GM70" s="144"/>
      <c r="GN70" s="144"/>
      <c r="GO70" s="144"/>
      <c r="GP70" s="144"/>
      <c r="GQ70" s="144"/>
      <c r="GR70" s="144"/>
      <c r="GS70" s="144"/>
      <c r="GT70" s="144"/>
      <c r="GU70" s="144"/>
      <c r="GV70" s="144"/>
      <c r="GW70" s="144"/>
      <c r="GX70" s="144"/>
      <c r="GY70" s="144"/>
      <c r="GZ70" s="144"/>
      <c r="HA70" s="144"/>
      <c r="HB70" s="144"/>
      <c r="HC70" s="144"/>
      <c r="HD70" s="144"/>
      <c r="HE70" s="144"/>
      <c r="HF70" s="144"/>
      <c r="HG70" s="144"/>
      <c r="HH70" s="144"/>
    </row>
    <row r="71" spans="1:216" s="157" customFormat="1" ht="40" customHeight="1">
      <c r="A71" s="197" t="s">
        <v>60</v>
      </c>
      <c r="B71" s="175" t="str">
        <f t="shared" si="13"/>
        <v>Oficina Asesora de PlaneaciónINFORMES A ENTES DE CONTROL</v>
      </c>
      <c r="C71" s="185">
        <v>70300</v>
      </c>
      <c r="D71" s="183" t="s">
        <v>1236</v>
      </c>
      <c r="E71" s="135" t="s">
        <v>928</v>
      </c>
      <c r="F71" s="180" t="str">
        <f t="shared" si="4"/>
        <v>70300-24.1</v>
      </c>
      <c r="G71" s="174" t="str">
        <f t="shared" si="12"/>
        <v>AG -4--AC -8</v>
      </c>
      <c r="H71" s="239">
        <v>4</v>
      </c>
      <c r="I71" s="239">
        <v>8</v>
      </c>
      <c r="J71" s="174" t="str">
        <f t="shared" si="14"/>
        <v xml:space="preserve">- E- - </v>
      </c>
      <c r="K71" s="239"/>
      <c r="L71" s="239" t="s">
        <v>469</v>
      </c>
      <c r="M71" s="239"/>
      <c r="N71" s="239"/>
      <c r="O71" s="174" t="str">
        <f t="shared" si="15"/>
        <v xml:space="preserve">  </v>
      </c>
      <c r="P71" s="174"/>
      <c r="Q71" s="174"/>
      <c r="R71" s="174" t="str">
        <f t="shared" si="6"/>
        <v>F/E  -  PDF</v>
      </c>
      <c r="S71" s="239" t="s">
        <v>1245</v>
      </c>
      <c r="T71" s="239" t="s">
        <v>37</v>
      </c>
      <c r="U71" s="144"/>
      <c r="V71" s="144"/>
      <c r="W71" s="144"/>
      <c r="X71" s="144"/>
      <c r="Y71" s="144"/>
      <c r="Z71" s="144"/>
      <c r="AA71" s="144"/>
      <c r="AB71" s="144"/>
      <c r="AC71" s="144"/>
      <c r="AD71" s="144"/>
      <c r="AE71" s="144"/>
      <c r="AF71" s="144"/>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144"/>
      <c r="BC71" s="144"/>
      <c r="BD71" s="144"/>
      <c r="BE71" s="144"/>
      <c r="BF71" s="144"/>
      <c r="BG71" s="144"/>
      <c r="BH71" s="144"/>
      <c r="BI71" s="144"/>
      <c r="BJ71" s="144"/>
      <c r="BK71" s="144"/>
      <c r="BL71" s="144"/>
      <c r="BM71" s="144"/>
      <c r="BN71" s="144"/>
      <c r="BO71" s="144"/>
      <c r="BP71" s="144"/>
      <c r="BQ71" s="144"/>
      <c r="BR71" s="144"/>
      <c r="BS71" s="144"/>
      <c r="BT71" s="144"/>
      <c r="BU71" s="144"/>
      <c r="BV71" s="144"/>
      <c r="BW71" s="144"/>
      <c r="BX71" s="144"/>
      <c r="BY71" s="144"/>
      <c r="BZ71" s="144"/>
      <c r="CA71" s="144"/>
      <c r="CB71" s="144"/>
      <c r="CC71" s="144"/>
      <c r="CD71" s="144"/>
      <c r="CE71" s="144"/>
      <c r="CF71" s="144"/>
      <c r="CG71" s="144"/>
      <c r="CH71" s="144"/>
      <c r="CI71" s="144"/>
      <c r="CJ71" s="144"/>
      <c r="CK71" s="144"/>
      <c r="CL71" s="144"/>
      <c r="CM71" s="144"/>
      <c r="CN71" s="144"/>
      <c r="CO71" s="144"/>
      <c r="CP71" s="144"/>
      <c r="CQ71" s="144"/>
      <c r="CR71" s="144"/>
      <c r="CS71" s="144"/>
      <c r="CT71" s="144"/>
      <c r="CU71" s="144"/>
      <c r="CV71" s="144"/>
      <c r="CW71" s="144"/>
      <c r="CX71" s="144"/>
      <c r="CY71" s="144"/>
      <c r="CZ71" s="144"/>
      <c r="DA71" s="144"/>
      <c r="DB71" s="144"/>
      <c r="DC71" s="144"/>
      <c r="DD71" s="144"/>
      <c r="DE71" s="144"/>
      <c r="DF71" s="144"/>
      <c r="DG71" s="144"/>
      <c r="DH71" s="144"/>
      <c r="DI71" s="144"/>
      <c r="DJ71" s="144"/>
      <c r="DK71" s="144"/>
      <c r="DL71" s="144"/>
      <c r="DM71" s="144"/>
      <c r="DN71" s="144"/>
      <c r="DO71" s="144"/>
      <c r="DP71" s="144"/>
      <c r="DQ71" s="144"/>
      <c r="DR71" s="144"/>
      <c r="DS71" s="144"/>
      <c r="DT71" s="144"/>
      <c r="DU71" s="144"/>
      <c r="DV71" s="144"/>
      <c r="DW71" s="144"/>
      <c r="DX71" s="144"/>
      <c r="DY71" s="144"/>
      <c r="DZ71" s="144"/>
      <c r="EA71" s="144"/>
      <c r="EB71" s="144"/>
      <c r="EC71" s="144"/>
      <c r="ED71" s="144"/>
      <c r="EE71" s="144"/>
      <c r="EF71" s="144"/>
      <c r="EG71" s="144"/>
      <c r="EH71" s="144"/>
      <c r="EI71" s="144"/>
      <c r="EJ71" s="144"/>
      <c r="EK71" s="144"/>
      <c r="EL71" s="144"/>
      <c r="EM71" s="144"/>
      <c r="EN71" s="144"/>
      <c r="EO71" s="144"/>
      <c r="EP71" s="144"/>
      <c r="EQ71" s="144"/>
      <c r="ER71" s="144"/>
      <c r="ES71" s="144"/>
      <c r="ET71" s="144"/>
      <c r="EU71" s="144"/>
      <c r="EV71" s="144"/>
      <c r="EW71" s="144"/>
      <c r="EX71" s="144"/>
      <c r="EY71" s="144"/>
      <c r="EZ71" s="144"/>
      <c r="FA71" s="144"/>
      <c r="FB71" s="144"/>
      <c r="FC71" s="144"/>
      <c r="FD71" s="144"/>
      <c r="FE71" s="144"/>
      <c r="FF71" s="144"/>
      <c r="FG71" s="144"/>
      <c r="FH71" s="144"/>
      <c r="FI71" s="144"/>
      <c r="FJ71" s="144"/>
      <c r="FK71" s="144"/>
      <c r="FL71" s="144"/>
      <c r="FM71" s="144"/>
      <c r="FN71" s="144"/>
      <c r="FO71" s="144"/>
      <c r="FP71" s="144"/>
      <c r="FQ71" s="144"/>
      <c r="FR71" s="144"/>
      <c r="FS71" s="144"/>
      <c r="FT71" s="144"/>
      <c r="FU71" s="144"/>
      <c r="FV71" s="144"/>
      <c r="FW71" s="144"/>
      <c r="FX71" s="144"/>
      <c r="FY71" s="144"/>
      <c r="FZ71" s="144"/>
      <c r="GA71" s="144"/>
      <c r="GB71" s="144"/>
      <c r="GC71" s="144"/>
      <c r="GD71" s="144"/>
      <c r="GE71" s="144"/>
      <c r="GF71" s="144"/>
      <c r="GG71" s="144"/>
      <c r="GH71" s="144"/>
      <c r="GI71" s="144"/>
      <c r="GJ71" s="144"/>
      <c r="GK71" s="144"/>
      <c r="GL71" s="144"/>
      <c r="GM71" s="144"/>
      <c r="GN71" s="144"/>
      <c r="GO71" s="144"/>
      <c r="GP71" s="144"/>
      <c r="GQ71" s="144"/>
      <c r="GR71" s="144"/>
      <c r="GS71" s="144"/>
      <c r="GT71" s="144"/>
      <c r="GU71" s="144"/>
      <c r="GV71" s="144"/>
      <c r="GW71" s="144"/>
      <c r="GX71" s="144"/>
      <c r="GY71" s="144"/>
      <c r="GZ71" s="144"/>
      <c r="HA71" s="144"/>
      <c r="HB71" s="144"/>
      <c r="HC71" s="144"/>
      <c r="HD71" s="144"/>
      <c r="HE71" s="144"/>
      <c r="HF71" s="144"/>
      <c r="HG71" s="144"/>
      <c r="HH71" s="144"/>
    </row>
    <row r="72" spans="1:216" s="157" customFormat="1" ht="40" customHeight="1">
      <c r="A72" s="197" t="s">
        <v>60</v>
      </c>
      <c r="B72" s="175" t="str">
        <f t="shared" si="13"/>
        <v>Oficina Asesora de PlaneaciónINFORMES A OTRAS ENTIDADES</v>
      </c>
      <c r="C72" s="185">
        <v>70300</v>
      </c>
      <c r="D72" s="183" t="s">
        <v>1249</v>
      </c>
      <c r="E72" s="135" t="s">
        <v>973</v>
      </c>
      <c r="F72" s="180" t="str">
        <f t="shared" si="4"/>
        <v>70300-24.3</v>
      </c>
      <c r="G72" s="174" t="str">
        <f t="shared" si="12"/>
        <v>AG -3--AC -8</v>
      </c>
      <c r="H72" s="239">
        <v>3</v>
      </c>
      <c r="I72" s="239">
        <v>8</v>
      </c>
      <c r="J72" s="174" t="str">
        <f t="shared" si="14"/>
        <v xml:space="preserve">CT- - MT- </v>
      </c>
      <c r="K72" s="239" t="s">
        <v>468</v>
      </c>
      <c r="L72" s="239"/>
      <c r="M72" s="239" t="s">
        <v>1612</v>
      </c>
      <c r="N72" s="239"/>
      <c r="O72" s="174" t="str">
        <f t="shared" si="15"/>
        <v xml:space="preserve">  </v>
      </c>
      <c r="P72" s="174"/>
      <c r="Q72" s="174"/>
      <c r="R72" s="174" t="str">
        <f t="shared" si="6"/>
        <v>F/E  -  PDF</v>
      </c>
      <c r="S72" s="239" t="s">
        <v>1245</v>
      </c>
      <c r="T72" s="239" t="s">
        <v>37</v>
      </c>
      <c r="U72" s="144"/>
      <c r="V72" s="144"/>
      <c r="W72" s="144"/>
      <c r="X72" s="144"/>
      <c r="Y72" s="144"/>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4"/>
      <c r="BC72" s="144"/>
      <c r="BD72" s="144"/>
      <c r="BE72" s="144"/>
      <c r="BF72" s="144"/>
      <c r="BG72" s="144"/>
      <c r="BH72" s="144"/>
      <c r="BI72" s="144"/>
      <c r="BJ72" s="144"/>
      <c r="BK72" s="144"/>
      <c r="BL72" s="144"/>
      <c r="BM72" s="144"/>
      <c r="BN72" s="144"/>
      <c r="BO72" s="144"/>
      <c r="BP72" s="144"/>
      <c r="BQ72" s="144"/>
      <c r="BR72" s="144"/>
      <c r="BS72" s="144"/>
      <c r="BT72" s="144"/>
      <c r="BU72" s="144"/>
      <c r="BV72" s="144"/>
      <c r="BW72" s="144"/>
      <c r="BX72" s="144"/>
      <c r="BY72" s="144"/>
      <c r="BZ72" s="144"/>
      <c r="CA72" s="144"/>
      <c r="CB72" s="144"/>
      <c r="CC72" s="144"/>
      <c r="CD72" s="144"/>
      <c r="CE72" s="144"/>
      <c r="CF72" s="144"/>
      <c r="CG72" s="144"/>
      <c r="CH72" s="144"/>
      <c r="CI72" s="144"/>
      <c r="CJ72" s="144"/>
      <c r="CK72" s="144"/>
      <c r="CL72" s="144"/>
      <c r="CM72" s="144"/>
      <c r="CN72" s="144"/>
      <c r="CO72" s="144"/>
      <c r="CP72" s="144"/>
      <c r="CQ72" s="144"/>
      <c r="CR72" s="144"/>
      <c r="CS72" s="144"/>
      <c r="CT72" s="144"/>
      <c r="CU72" s="144"/>
      <c r="CV72" s="144"/>
      <c r="CW72" s="144"/>
      <c r="CX72" s="144"/>
      <c r="CY72" s="144"/>
      <c r="CZ72" s="144"/>
      <c r="DA72" s="144"/>
      <c r="DB72" s="144"/>
      <c r="DC72" s="144"/>
      <c r="DD72" s="144"/>
      <c r="DE72" s="144"/>
      <c r="DF72" s="144"/>
      <c r="DG72" s="144"/>
      <c r="DH72" s="144"/>
      <c r="DI72" s="144"/>
      <c r="DJ72" s="144"/>
      <c r="DK72" s="144"/>
      <c r="DL72" s="144"/>
      <c r="DM72" s="144"/>
      <c r="DN72" s="144"/>
      <c r="DO72" s="144"/>
      <c r="DP72" s="144"/>
      <c r="DQ72" s="144"/>
      <c r="DR72" s="144"/>
      <c r="DS72" s="144"/>
      <c r="DT72" s="144"/>
      <c r="DU72" s="144"/>
      <c r="DV72" s="144"/>
      <c r="DW72" s="144"/>
      <c r="DX72" s="144"/>
      <c r="DY72" s="144"/>
      <c r="DZ72" s="144"/>
      <c r="EA72" s="144"/>
      <c r="EB72" s="144"/>
      <c r="EC72" s="144"/>
      <c r="ED72" s="144"/>
      <c r="EE72" s="144"/>
      <c r="EF72" s="144"/>
      <c r="EG72" s="144"/>
      <c r="EH72" s="144"/>
      <c r="EI72" s="144"/>
      <c r="EJ72" s="144"/>
      <c r="EK72" s="144"/>
      <c r="EL72" s="144"/>
      <c r="EM72" s="144"/>
      <c r="EN72" s="144"/>
      <c r="EO72" s="144"/>
      <c r="EP72" s="144"/>
      <c r="EQ72" s="144"/>
      <c r="ER72" s="144"/>
      <c r="ES72" s="144"/>
      <c r="ET72" s="144"/>
      <c r="EU72" s="144"/>
      <c r="EV72" s="144"/>
      <c r="EW72" s="144"/>
      <c r="EX72" s="144"/>
      <c r="EY72" s="144"/>
      <c r="EZ72" s="144"/>
      <c r="FA72" s="144"/>
      <c r="FB72" s="144"/>
      <c r="FC72" s="144"/>
      <c r="FD72" s="144"/>
      <c r="FE72" s="144"/>
      <c r="FF72" s="144"/>
      <c r="FG72" s="144"/>
      <c r="FH72" s="144"/>
      <c r="FI72" s="144"/>
      <c r="FJ72" s="144"/>
      <c r="FK72" s="144"/>
      <c r="FL72" s="144"/>
      <c r="FM72" s="144"/>
      <c r="FN72" s="144"/>
      <c r="FO72" s="144"/>
      <c r="FP72" s="144"/>
      <c r="FQ72" s="144"/>
      <c r="FR72" s="144"/>
      <c r="FS72" s="144"/>
      <c r="FT72" s="144"/>
      <c r="FU72" s="144"/>
      <c r="FV72" s="144"/>
      <c r="FW72" s="144"/>
      <c r="FX72" s="144"/>
      <c r="FY72" s="144"/>
      <c r="FZ72" s="144"/>
      <c r="GA72" s="144"/>
      <c r="GB72" s="144"/>
      <c r="GC72" s="144"/>
      <c r="GD72" s="144"/>
      <c r="GE72" s="144"/>
      <c r="GF72" s="144"/>
      <c r="GG72" s="144"/>
      <c r="GH72" s="144"/>
      <c r="GI72" s="144"/>
      <c r="GJ72" s="144"/>
      <c r="GK72" s="144"/>
      <c r="GL72" s="144"/>
      <c r="GM72" s="144"/>
      <c r="GN72" s="144"/>
      <c r="GO72" s="144"/>
      <c r="GP72" s="144"/>
      <c r="GQ72" s="144"/>
      <c r="GR72" s="144"/>
      <c r="GS72" s="144"/>
      <c r="GT72" s="144"/>
      <c r="GU72" s="144"/>
      <c r="GV72" s="144"/>
      <c r="GW72" s="144"/>
      <c r="GX72" s="144"/>
      <c r="GY72" s="144"/>
      <c r="GZ72" s="144"/>
      <c r="HA72" s="144"/>
      <c r="HB72" s="144"/>
      <c r="HC72" s="144"/>
      <c r="HD72" s="144"/>
      <c r="HE72" s="144"/>
      <c r="HF72" s="144"/>
      <c r="HG72" s="144"/>
      <c r="HH72" s="144"/>
    </row>
    <row r="73" spans="1:216" s="157" customFormat="1" ht="40" customHeight="1">
      <c r="A73" s="197" t="s">
        <v>60</v>
      </c>
      <c r="B73" s="175" t="str">
        <f t="shared" si="13"/>
        <v>Oficina Asesora de PlaneaciónINFORMES DE GESTIÓN INSTITUCIONAL</v>
      </c>
      <c r="C73" s="185">
        <v>70300</v>
      </c>
      <c r="D73" s="183" t="s">
        <v>1250</v>
      </c>
      <c r="E73" s="135" t="s">
        <v>975</v>
      </c>
      <c r="F73" s="180" t="str">
        <f t="shared" si="4"/>
        <v>70300-24.14</v>
      </c>
      <c r="G73" s="174" t="str">
        <f t="shared" si="12"/>
        <v>AG -3--AC -8</v>
      </c>
      <c r="H73" s="239">
        <v>3</v>
      </c>
      <c r="I73" s="239">
        <v>8</v>
      </c>
      <c r="J73" s="174" t="str">
        <f t="shared" si="14"/>
        <v xml:space="preserve">CT- - MT- </v>
      </c>
      <c r="K73" s="239" t="s">
        <v>468</v>
      </c>
      <c r="L73" s="239"/>
      <c r="M73" s="239" t="s">
        <v>1612</v>
      </c>
      <c r="N73" s="239"/>
      <c r="O73" s="174" t="str">
        <f t="shared" si="15"/>
        <v xml:space="preserve">  </v>
      </c>
      <c r="P73" s="174"/>
      <c r="Q73" s="174"/>
      <c r="R73" s="174" t="str">
        <f t="shared" si="6"/>
        <v>F/E  -  PDF</v>
      </c>
      <c r="S73" s="239" t="s">
        <v>1245</v>
      </c>
      <c r="T73" s="239" t="s">
        <v>37</v>
      </c>
      <c r="U73" s="144"/>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4"/>
      <c r="BD73" s="144"/>
      <c r="BE73" s="144"/>
      <c r="BF73" s="144"/>
      <c r="BG73" s="144"/>
      <c r="BH73" s="144"/>
      <c r="BI73" s="144"/>
      <c r="BJ73" s="144"/>
      <c r="BK73" s="144"/>
      <c r="BL73" s="144"/>
      <c r="BM73" s="144"/>
      <c r="BN73" s="144"/>
      <c r="BO73" s="144"/>
      <c r="BP73" s="144"/>
      <c r="BQ73" s="144"/>
      <c r="BR73" s="144"/>
      <c r="BS73" s="144"/>
      <c r="BT73" s="144"/>
      <c r="BU73" s="144"/>
      <c r="BV73" s="144"/>
      <c r="BW73" s="144"/>
      <c r="BX73" s="144"/>
      <c r="BY73" s="144"/>
      <c r="BZ73" s="144"/>
      <c r="CA73" s="144"/>
      <c r="CB73" s="144"/>
      <c r="CC73" s="144"/>
      <c r="CD73" s="144"/>
      <c r="CE73" s="144"/>
      <c r="CF73" s="144"/>
      <c r="CG73" s="144"/>
      <c r="CH73" s="144"/>
      <c r="CI73" s="144"/>
      <c r="CJ73" s="144"/>
      <c r="CK73" s="144"/>
      <c r="CL73" s="144"/>
      <c r="CM73" s="144"/>
      <c r="CN73" s="144"/>
      <c r="CO73" s="144"/>
      <c r="CP73" s="144"/>
      <c r="CQ73" s="144"/>
      <c r="CR73" s="144"/>
      <c r="CS73" s="144"/>
      <c r="CT73" s="144"/>
      <c r="CU73" s="144"/>
      <c r="CV73" s="144"/>
      <c r="CW73" s="144"/>
      <c r="CX73" s="144"/>
      <c r="CY73" s="144"/>
      <c r="CZ73" s="144"/>
      <c r="DA73" s="144"/>
      <c r="DB73" s="144"/>
      <c r="DC73" s="144"/>
      <c r="DD73" s="144"/>
      <c r="DE73" s="144"/>
      <c r="DF73" s="144"/>
      <c r="DG73" s="144"/>
      <c r="DH73" s="144"/>
      <c r="DI73" s="144"/>
      <c r="DJ73" s="144"/>
      <c r="DK73" s="144"/>
      <c r="DL73" s="144"/>
      <c r="DM73" s="144"/>
      <c r="DN73" s="144"/>
      <c r="DO73" s="144"/>
      <c r="DP73" s="144"/>
      <c r="DQ73" s="144"/>
      <c r="DR73" s="144"/>
      <c r="DS73" s="144"/>
      <c r="DT73" s="144"/>
      <c r="DU73" s="144"/>
      <c r="DV73" s="144"/>
      <c r="DW73" s="144"/>
      <c r="DX73" s="144"/>
      <c r="DY73" s="144"/>
      <c r="DZ73" s="144"/>
      <c r="EA73" s="144"/>
      <c r="EB73" s="144"/>
      <c r="EC73" s="144"/>
      <c r="ED73" s="144"/>
      <c r="EE73" s="144"/>
      <c r="EF73" s="144"/>
      <c r="EG73" s="144"/>
      <c r="EH73" s="144"/>
      <c r="EI73" s="144"/>
      <c r="EJ73" s="144"/>
      <c r="EK73" s="144"/>
      <c r="EL73" s="144"/>
      <c r="EM73" s="144"/>
      <c r="EN73" s="144"/>
      <c r="EO73" s="144"/>
      <c r="EP73" s="144"/>
      <c r="EQ73" s="144"/>
      <c r="ER73" s="144"/>
      <c r="ES73" s="144"/>
      <c r="ET73" s="144"/>
      <c r="EU73" s="144"/>
      <c r="EV73" s="144"/>
      <c r="EW73" s="144"/>
      <c r="EX73" s="144"/>
      <c r="EY73" s="144"/>
      <c r="EZ73" s="144"/>
      <c r="FA73" s="144"/>
      <c r="FB73" s="144"/>
      <c r="FC73" s="144"/>
      <c r="FD73" s="144"/>
      <c r="FE73" s="144"/>
      <c r="FF73" s="144"/>
      <c r="FG73" s="144"/>
      <c r="FH73" s="144"/>
      <c r="FI73" s="144"/>
      <c r="FJ73" s="144"/>
      <c r="FK73" s="144"/>
      <c r="FL73" s="144"/>
      <c r="FM73" s="144"/>
      <c r="FN73" s="144"/>
      <c r="FO73" s="144"/>
      <c r="FP73" s="144"/>
      <c r="FQ73" s="144"/>
      <c r="FR73" s="144"/>
      <c r="FS73" s="144"/>
      <c r="FT73" s="144"/>
      <c r="FU73" s="144"/>
      <c r="FV73" s="144"/>
      <c r="FW73" s="144"/>
      <c r="FX73" s="144"/>
      <c r="FY73" s="144"/>
      <c r="FZ73" s="144"/>
      <c r="GA73" s="144"/>
      <c r="GB73" s="144"/>
      <c r="GC73" s="144"/>
      <c r="GD73" s="144"/>
      <c r="GE73" s="144"/>
      <c r="GF73" s="144"/>
      <c r="GG73" s="144"/>
      <c r="GH73" s="144"/>
      <c r="GI73" s="144"/>
      <c r="GJ73" s="144"/>
      <c r="GK73" s="144"/>
      <c r="GL73" s="144"/>
      <c r="GM73" s="144"/>
      <c r="GN73" s="144"/>
      <c r="GO73" s="144"/>
      <c r="GP73" s="144"/>
      <c r="GQ73" s="144"/>
      <c r="GR73" s="144"/>
      <c r="GS73" s="144"/>
      <c r="GT73" s="144"/>
      <c r="GU73" s="144"/>
      <c r="GV73" s="144"/>
      <c r="GW73" s="144"/>
      <c r="GX73" s="144"/>
      <c r="GY73" s="144"/>
      <c r="GZ73" s="144"/>
      <c r="HA73" s="144"/>
      <c r="HB73" s="144"/>
      <c r="HC73" s="144"/>
      <c r="HD73" s="144"/>
      <c r="HE73" s="144"/>
      <c r="HF73" s="144"/>
      <c r="HG73" s="144"/>
      <c r="HH73" s="144"/>
    </row>
    <row r="74" spans="1:216" s="157" customFormat="1" ht="40" customHeight="1">
      <c r="A74" s="196"/>
      <c r="B74" s="187"/>
      <c r="C74" s="182"/>
      <c r="D74" s="182"/>
      <c r="E74" s="158"/>
      <c r="F74" s="179"/>
      <c r="G74" s="169"/>
      <c r="H74" s="169"/>
      <c r="I74" s="169"/>
      <c r="J74" s="169"/>
      <c r="K74" s="169"/>
      <c r="L74" s="169"/>
      <c r="M74" s="169"/>
      <c r="N74" s="169"/>
      <c r="O74" s="178"/>
      <c r="P74" s="178"/>
      <c r="Q74" s="178"/>
      <c r="R74" s="169"/>
      <c r="S74" s="169"/>
      <c r="T74" s="169"/>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c r="BA74" s="144"/>
      <c r="BB74" s="144"/>
      <c r="BC74" s="144"/>
      <c r="BD74" s="144"/>
      <c r="BE74" s="144"/>
      <c r="BF74" s="144"/>
      <c r="BG74" s="144"/>
      <c r="BH74" s="144"/>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4"/>
      <c r="CH74" s="144"/>
      <c r="CI74" s="144"/>
      <c r="CJ74" s="144"/>
      <c r="CK74" s="144"/>
      <c r="CL74" s="144"/>
      <c r="CM74" s="144"/>
      <c r="CN74" s="144"/>
      <c r="CO74" s="144"/>
      <c r="CP74" s="144"/>
      <c r="CQ74" s="144"/>
      <c r="CR74" s="144"/>
      <c r="CS74" s="144"/>
      <c r="CT74" s="144"/>
      <c r="CU74" s="144"/>
      <c r="CV74" s="144"/>
      <c r="CW74" s="144"/>
      <c r="CX74" s="144"/>
      <c r="CY74" s="144"/>
      <c r="CZ74" s="144"/>
      <c r="DA74" s="144"/>
      <c r="DB74" s="144"/>
      <c r="DC74" s="144"/>
      <c r="DD74" s="144"/>
      <c r="DE74" s="144"/>
      <c r="DF74" s="144"/>
      <c r="DG74" s="144"/>
      <c r="DH74" s="144"/>
      <c r="DI74" s="144"/>
      <c r="DJ74" s="144"/>
      <c r="DK74" s="144"/>
      <c r="DL74" s="144"/>
      <c r="DM74" s="144"/>
      <c r="DN74" s="144"/>
      <c r="DO74" s="144"/>
      <c r="DP74" s="144"/>
      <c r="DQ74" s="144"/>
      <c r="DR74" s="144"/>
      <c r="DS74" s="144"/>
      <c r="DT74" s="144"/>
      <c r="DU74" s="144"/>
      <c r="DV74" s="144"/>
      <c r="DW74" s="144"/>
      <c r="DX74" s="144"/>
      <c r="DY74" s="144"/>
      <c r="DZ74" s="144"/>
      <c r="EA74" s="144"/>
      <c r="EB74" s="144"/>
      <c r="EC74" s="144"/>
      <c r="ED74" s="144"/>
      <c r="EE74" s="144"/>
      <c r="EF74" s="144"/>
      <c r="EG74" s="144"/>
      <c r="EH74" s="144"/>
      <c r="EI74" s="144"/>
      <c r="EJ74" s="144"/>
      <c r="EK74" s="144"/>
      <c r="EL74" s="144"/>
      <c r="EM74" s="144"/>
      <c r="EN74" s="144"/>
      <c r="EO74" s="144"/>
      <c r="EP74" s="144"/>
      <c r="EQ74" s="144"/>
      <c r="ER74" s="144"/>
      <c r="ES74" s="144"/>
      <c r="ET74" s="144"/>
      <c r="EU74" s="144"/>
      <c r="EV74" s="144"/>
      <c r="EW74" s="144"/>
      <c r="EX74" s="144"/>
      <c r="EY74" s="144"/>
      <c r="EZ74" s="144"/>
      <c r="FA74" s="144"/>
      <c r="FB74" s="144"/>
      <c r="FC74" s="144"/>
      <c r="FD74" s="144"/>
      <c r="FE74" s="144"/>
      <c r="FF74" s="144"/>
      <c r="FG74" s="144"/>
      <c r="FH74" s="144"/>
      <c r="FI74" s="144"/>
      <c r="FJ74" s="144"/>
      <c r="FK74" s="144"/>
      <c r="FL74" s="144"/>
      <c r="FM74" s="144"/>
      <c r="FN74" s="144"/>
      <c r="FO74" s="144"/>
      <c r="FP74" s="144"/>
      <c r="FQ74" s="144"/>
      <c r="FR74" s="144"/>
      <c r="FS74" s="144"/>
      <c r="FT74" s="144"/>
      <c r="FU74" s="144"/>
      <c r="FV74" s="144"/>
      <c r="FW74" s="144"/>
      <c r="FX74" s="144"/>
      <c r="FY74" s="144"/>
      <c r="FZ74" s="144"/>
      <c r="GA74" s="144"/>
      <c r="GB74" s="144"/>
      <c r="GC74" s="144"/>
      <c r="GD74" s="144"/>
      <c r="GE74" s="144"/>
      <c r="GF74" s="144"/>
      <c r="GG74" s="144"/>
      <c r="GH74" s="144"/>
      <c r="GI74" s="144"/>
      <c r="GJ74" s="144"/>
      <c r="GK74" s="144"/>
      <c r="GL74" s="144"/>
      <c r="GM74" s="144"/>
      <c r="GN74" s="144"/>
      <c r="GO74" s="144"/>
      <c r="GP74" s="144"/>
      <c r="GQ74" s="144"/>
      <c r="GR74" s="144"/>
      <c r="GS74" s="144"/>
      <c r="GT74" s="144"/>
      <c r="GU74" s="144"/>
      <c r="GV74" s="144"/>
      <c r="GW74" s="144"/>
      <c r="GX74" s="144"/>
      <c r="GY74" s="144"/>
      <c r="GZ74" s="144"/>
      <c r="HA74" s="144"/>
      <c r="HB74" s="144"/>
      <c r="HC74" s="144"/>
      <c r="HD74" s="144"/>
      <c r="HE74" s="144"/>
      <c r="HF74" s="144"/>
      <c r="HG74" s="144"/>
      <c r="HH74" s="144"/>
    </row>
    <row r="75" spans="1:216" ht="40" customHeight="1">
      <c r="A75" s="195" t="s">
        <v>1161</v>
      </c>
      <c r="B75" s="186" t="str">
        <f t="shared" si="13"/>
        <v>Grupo de Presupuesto y Proyectos de InversiónACTAS DE ÓRGANO COLEGIADO DE ADMINISTRACIÓN Y DECISIÓN - OCAD</v>
      </c>
      <c r="C75" s="241">
        <v>70304</v>
      </c>
      <c r="D75" s="143" t="s">
        <v>1252</v>
      </c>
      <c r="E75" s="228" t="s">
        <v>1255</v>
      </c>
      <c r="F75" s="224" t="str">
        <f t="shared" ref="F75:F164" si="16">CONCATENATE(C75,"-",D75)</f>
        <v>70304-2.19</v>
      </c>
      <c r="G75" s="225" t="str">
        <f t="shared" si="12"/>
        <v>AG -3--AC -8</v>
      </c>
      <c r="H75" s="240">
        <v>3</v>
      </c>
      <c r="I75" s="240">
        <v>8</v>
      </c>
      <c r="J75" s="225" t="str">
        <f t="shared" si="14"/>
        <v xml:space="preserve">CT- - MT- </v>
      </c>
      <c r="K75" s="240" t="s">
        <v>468</v>
      </c>
      <c r="L75" s="240"/>
      <c r="M75" s="240" t="s">
        <v>1612</v>
      </c>
      <c r="N75" s="240"/>
      <c r="O75" s="225" t="str">
        <f t="shared" si="15"/>
        <v xml:space="preserve">  </v>
      </c>
      <c r="P75" s="225"/>
      <c r="Q75" s="225"/>
      <c r="R75" s="225" t="str">
        <f t="shared" si="6"/>
        <v>F/E  -  PDF</v>
      </c>
      <c r="S75" s="240" t="s">
        <v>1245</v>
      </c>
      <c r="T75" s="242" t="s">
        <v>37</v>
      </c>
    </row>
    <row r="76" spans="1:216" ht="40" customHeight="1">
      <c r="A76" s="195" t="s">
        <v>1161</v>
      </c>
      <c r="B76" s="186" t="str">
        <f t="shared" si="13"/>
        <v>Grupo de Presupuesto y Proyectos de InversiónACUERDOS ÓRGANO COLEGIADO DE ADMINISTRACIÓN Y DECISIÓN - OCAD</v>
      </c>
      <c r="C76" s="241">
        <v>70304</v>
      </c>
      <c r="D76" s="143" t="s">
        <v>1253</v>
      </c>
      <c r="E76" s="228" t="s">
        <v>1256</v>
      </c>
      <c r="F76" s="224" t="str">
        <f t="shared" si="16"/>
        <v>70304-3.1</v>
      </c>
      <c r="G76" s="225" t="str">
        <f t="shared" si="12"/>
        <v>AG -3--AC -17</v>
      </c>
      <c r="H76" s="240">
        <v>3</v>
      </c>
      <c r="I76" s="240">
        <v>17</v>
      </c>
      <c r="J76" s="225" t="str">
        <f t="shared" si="14"/>
        <v xml:space="preserve">CT- - MT- </v>
      </c>
      <c r="K76" s="240" t="s">
        <v>468</v>
      </c>
      <c r="L76" s="240"/>
      <c r="M76" s="240" t="s">
        <v>1612</v>
      </c>
      <c r="N76" s="240"/>
      <c r="O76" s="225" t="str">
        <f t="shared" si="15"/>
        <v xml:space="preserve">  </v>
      </c>
      <c r="P76" s="225"/>
      <c r="Q76" s="225"/>
      <c r="R76" s="225" t="str">
        <f t="shared" si="6"/>
        <v>F/E  -  PDF</v>
      </c>
      <c r="S76" s="240" t="s">
        <v>1245</v>
      </c>
      <c r="T76" s="242" t="s">
        <v>37</v>
      </c>
    </row>
    <row r="77" spans="1:216" ht="40" customHeight="1">
      <c r="A77" s="195" t="s">
        <v>1161</v>
      </c>
      <c r="B77" s="186" t="str">
        <f t="shared" si="13"/>
        <v>Grupo de Presupuesto y Proyectos de InversiónANTEPROYECTOS DE PRESUPUESTO</v>
      </c>
      <c r="C77" s="241">
        <v>70304</v>
      </c>
      <c r="D77" s="143">
        <v>4</v>
      </c>
      <c r="E77" s="228" t="s">
        <v>1258</v>
      </c>
      <c r="F77" s="224" t="str">
        <f t="shared" si="16"/>
        <v>70304-4</v>
      </c>
      <c r="G77" s="225" t="str">
        <f t="shared" si="12"/>
        <v>AG -3--AC -8</v>
      </c>
      <c r="H77" s="240">
        <v>3</v>
      </c>
      <c r="I77" s="240">
        <v>8</v>
      </c>
      <c r="J77" s="225" t="str">
        <f t="shared" si="14"/>
        <v xml:space="preserve">CT- - MT- </v>
      </c>
      <c r="K77" s="240" t="s">
        <v>468</v>
      </c>
      <c r="L77" s="240"/>
      <c r="M77" s="240" t="s">
        <v>1612</v>
      </c>
      <c r="N77" s="240"/>
      <c r="O77" s="225" t="str">
        <f t="shared" si="15"/>
        <v xml:space="preserve">  </v>
      </c>
      <c r="P77" s="225"/>
      <c r="Q77" s="225"/>
      <c r="R77" s="225" t="str">
        <f t="shared" si="6"/>
        <v>E  -  PDF</v>
      </c>
      <c r="S77" s="240" t="s">
        <v>469</v>
      </c>
      <c r="T77" s="242" t="s">
        <v>37</v>
      </c>
    </row>
    <row r="78" spans="1:216" ht="40" customHeight="1">
      <c r="A78" s="195" t="s">
        <v>1161</v>
      </c>
      <c r="B78" s="186" t="str">
        <f t="shared" si="13"/>
        <v>Grupo de Presupuesto y Proyectos de InversiónINFORMES A OTRAS ENTIDADES</v>
      </c>
      <c r="C78" s="241">
        <v>70304</v>
      </c>
      <c r="D78" s="143" t="s">
        <v>1249</v>
      </c>
      <c r="E78" s="228" t="s">
        <v>973</v>
      </c>
      <c r="F78" s="224" t="str">
        <f t="shared" si="16"/>
        <v>70304-24.3</v>
      </c>
      <c r="G78" s="225" t="str">
        <f t="shared" si="12"/>
        <v>AG -3--AC -8</v>
      </c>
      <c r="H78" s="240">
        <v>3</v>
      </c>
      <c r="I78" s="240">
        <v>8</v>
      </c>
      <c r="J78" s="225" t="str">
        <f t="shared" si="14"/>
        <v xml:space="preserve">CT- - MT- </v>
      </c>
      <c r="K78" s="240" t="s">
        <v>468</v>
      </c>
      <c r="L78" s="240"/>
      <c r="M78" s="240" t="s">
        <v>1612</v>
      </c>
      <c r="N78" s="240"/>
      <c r="O78" s="225" t="str">
        <f t="shared" si="15"/>
        <v xml:space="preserve">  </v>
      </c>
      <c r="P78" s="225"/>
      <c r="Q78" s="225"/>
      <c r="R78" s="225" t="str">
        <f t="shared" si="6"/>
        <v>F/E  -  PDF</v>
      </c>
      <c r="S78" s="240" t="s">
        <v>1245</v>
      </c>
      <c r="T78" s="242" t="s">
        <v>37</v>
      </c>
    </row>
    <row r="79" spans="1:216" ht="40" customHeight="1">
      <c r="A79" s="195" t="s">
        <v>1161</v>
      </c>
      <c r="B79" s="186" t="str">
        <f t="shared" si="13"/>
        <v>Grupo de Presupuesto y Proyectos de InversiónPROYECTOS DE INVERSIÓN</v>
      </c>
      <c r="C79" s="241">
        <v>70304</v>
      </c>
      <c r="D79" s="143" t="s">
        <v>1254</v>
      </c>
      <c r="E79" s="228" t="s">
        <v>1257</v>
      </c>
      <c r="F79" s="224" t="str">
        <f t="shared" si="16"/>
        <v>70304-42.5</v>
      </c>
      <c r="G79" s="225" t="str">
        <f t="shared" si="12"/>
        <v>AG -3--AC -8</v>
      </c>
      <c r="H79" s="240">
        <v>3</v>
      </c>
      <c r="I79" s="240">
        <v>8</v>
      </c>
      <c r="J79" s="225" t="str">
        <f t="shared" si="14"/>
        <v xml:space="preserve">CT- - MT- </v>
      </c>
      <c r="K79" s="240" t="s">
        <v>468</v>
      </c>
      <c r="L79" s="240"/>
      <c r="M79" s="240" t="s">
        <v>1612</v>
      </c>
      <c r="N79" s="240"/>
      <c r="O79" s="225" t="str">
        <f t="shared" si="15"/>
        <v xml:space="preserve">  </v>
      </c>
      <c r="P79" s="225"/>
      <c r="Q79" s="225"/>
      <c r="R79" s="225" t="str">
        <f t="shared" si="6"/>
        <v>F/E  -  PDF</v>
      </c>
      <c r="S79" s="240" t="s">
        <v>1245</v>
      </c>
      <c r="T79" s="242" t="s">
        <v>37</v>
      </c>
    </row>
    <row r="80" spans="1:216" ht="40" customHeight="1">
      <c r="A80" s="196"/>
      <c r="B80" s="187"/>
      <c r="C80" s="182"/>
      <c r="D80" s="182"/>
      <c r="E80" s="172"/>
      <c r="F80" s="179"/>
      <c r="G80" s="169"/>
      <c r="H80" s="169"/>
      <c r="I80" s="169"/>
      <c r="J80" s="169"/>
      <c r="K80" s="169"/>
      <c r="L80" s="169"/>
      <c r="M80" s="169"/>
      <c r="N80" s="169"/>
      <c r="O80" s="178"/>
      <c r="P80" s="178"/>
      <c r="Q80" s="178"/>
      <c r="R80" s="169"/>
      <c r="S80" s="169"/>
      <c r="T80" s="169"/>
    </row>
    <row r="81" spans="1:216" s="157" customFormat="1" ht="40" customHeight="1">
      <c r="A81" s="197" t="s">
        <v>1163</v>
      </c>
      <c r="B81" s="175" t="str">
        <f t="shared" si="13"/>
        <v>Grupo de Planeación y SeguimientoPLANES ANTICORRUPCIÓN Y ATENCIÓN AL CIUDADANO</v>
      </c>
      <c r="C81" s="185">
        <v>70305</v>
      </c>
      <c r="D81" s="183" t="s">
        <v>1259</v>
      </c>
      <c r="E81" s="135" t="s">
        <v>1263</v>
      </c>
      <c r="F81" s="180" t="str">
        <f t="shared" si="16"/>
        <v>70305-34.1</v>
      </c>
      <c r="G81" s="174" t="str">
        <f t="shared" si="12"/>
        <v>AG -3--AC -8</v>
      </c>
      <c r="H81" s="239">
        <v>3</v>
      </c>
      <c r="I81" s="239">
        <v>8</v>
      </c>
      <c r="J81" s="174" t="str">
        <f t="shared" si="14"/>
        <v xml:space="preserve">CT- - MT- </v>
      </c>
      <c r="K81" s="239" t="s">
        <v>468</v>
      </c>
      <c r="L81" s="239"/>
      <c r="M81" s="239" t="s">
        <v>1612</v>
      </c>
      <c r="N81" s="239"/>
      <c r="O81" s="174" t="str">
        <f t="shared" si="15"/>
        <v xml:space="preserve">  </v>
      </c>
      <c r="P81" s="174"/>
      <c r="Q81" s="174"/>
      <c r="R81" s="174" t="str">
        <f t="shared" ref="R81:R201" si="17">CONCATENATE(S81,"  -  ",T81)</f>
        <v>F/E  -  PDF</v>
      </c>
      <c r="S81" s="239" t="s">
        <v>1245</v>
      </c>
      <c r="T81" s="239" t="s">
        <v>37</v>
      </c>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144"/>
      <c r="FE81" s="144"/>
      <c r="FF81" s="144"/>
      <c r="FG81" s="144"/>
      <c r="FH81" s="144"/>
      <c r="FI81" s="144"/>
      <c r="FJ81" s="144"/>
      <c r="FK81" s="144"/>
      <c r="FL81" s="144"/>
      <c r="FM81" s="144"/>
      <c r="FN81" s="144"/>
      <c r="FO81" s="144"/>
      <c r="FP81" s="144"/>
      <c r="FQ81" s="144"/>
      <c r="FR81" s="144"/>
      <c r="FS81" s="144"/>
      <c r="FT81" s="144"/>
      <c r="FU81" s="144"/>
      <c r="FV81" s="144"/>
      <c r="FW81" s="144"/>
      <c r="FX81" s="144"/>
      <c r="FY81" s="144"/>
      <c r="FZ81" s="144"/>
      <c r="GA81" s="144"/>
      <c r="GB81" s="144"/>
      <c r="GC81" s="144"/>
      <c r="GD81" s="144"/>
      <c r="GE81" s="144"/>
      <c r="GF81" s="144"/>
      <c r="GG81" s="144"/>
      <c r="GH81" s="144"/>
      <c r="GI81" s="144"/>
      <c r="GJ81" s="144"/>
      <c r="GK81" s="144"/>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row>
    <row r="82" spans="1:216" s="157" customFormat="1" ht="40" customHeight="1">
      <c r="A82" s="197" t="s">
        <v>1163</v>
      </c>
      <c r="B82" s="175" t="str">
        <f t="shared" si="13"/>
        <v>Grupo de Planeación y SeguimientoPLANES DE ACCIÓN INSTITUCIONAL</v>
      </c>
      <c r="C82" s="185">
        <v>70305</v>
      </c>
      <c r="D82" s="183" t="s">
        <v>1260</v>
      </c>
      <c r="E82" s="135" t="s">
        <v>1264</v>
      </c>
      <c r="F82" s="180" t="str">
        <f t="shared" si="16"/>
        <v>70305-34.6</v>
      </c>
      <c r="G82" s="174" t="str">
        <f t="shared" si="12"/>
        <v>AG -3--AC -8</v>
      </c>
      <c r="H82" s="239">
        <v>3</v>
      </c>
      <c r="I82" s="239">
        <v>8</v>
      </c>
      <c r="J82" s="174" t="str">
        <f t="shared" si="14"/>
        <v xml:space="preserve">CT- - MT- </v>
      </c>
      <c r="K82" s="239" t="s">
        <v>468</v>
      </c>
      <c r="L82" s="239"/>
      <c r="M82" s="239" t="s">
        <v>1612</v>
      </c>
      <c r="N82" s="239"/>
      <c r="O82" s="174" t="str">
        <f t="shared" si="15"/>
        <v xml:space="preserve">  </v>
      </c>
      <c r="P82" s="174"/>
      <c r="Q82" s="174"/>
      <c r="R82" s="174" t="str">
        <f t="shared" si="17"/>
        <v>F/E  -  PDF</v>
      </c>
      <c r="S82" s="239" t="s">
        <v>1245</v>
      </c>
      <c r="T82" s="239" t="s">
        <v>37</v>
      </c>
      <c r="U82" s="144"/>
      <c r="V82" s="144"/>
      <c r="W82" s="144"/>
      <c r="X82" s="144"/>
      <c r="Y82" s="144"/>
      <c r="Z82" s="144"/>
      <c r="AA82" s="144"/>
      <c r="AB82" s="144"/>
      <c r="AC82" s="144"/>
      <c r="AD82" s="144"/>
      <c r="AE82" s="144"/>
      <c r="AF82" s="144"/>
      <c r="AG82" s="144"/>
      <c r="AH82" s="144"/>
      <c r="AI82" s="144"/>
      <c r="AJ82" s="144"/>
      <c r="AK82" s="144"/>
      <c r="AL82" s="144"/>
      <c r="AM82" s="144"/>
      <c r="AN82" s="144"/>
      <c r="AO82" s="144"/>
      <c r="AP82" s="144"/>
      <c r="AQ82" s="144"/>
      <c r="AR82" s="144"/>
      <c r="AS82" s="144"/>
      <c r="AT82" s="144"/>
      <c r="AU82" s="144"/>
      <c r="AV82" s="144"/>
      <c r="AW82" s="144"/>
      <c r="AX82" s="144"/>
      <c r="AY82" s="144"/>
      <c r="AZ82" s="144"/>
      <c r="BA82" s="144"/>
      <c r="BB82" s="144"/>
      <c r="BC82" s="144"/>
      <c r="BD82" s="144"/>
      <c r="BE82" s="144"/>
      <c r="BF82" s="144"/>
      <c r="BG82" s="144"/>
      <c r="BH82" s="144"/>
      <c r="BI82" s="144"/>
      <c r="BJ82" s="144"/>
      <c r="BK82" s="144"/>
      <c r="BL82" s="144"/>
      <c r="BM82" s="144"/>
      <c r="BN82" s="144"/>
      <c r="BO82" s="144"/>
      <c r="BP82" s="144"/>
      <c r="BQ82" s="144"/>
      <c r="BR82" s="144"/>
      <c r="BS82" s="144"/>
      <c r="BT82" s="144"/>
      <c r="BU82" s="144"/>
      <c r="BV82" s="144"/>
      <c r="BW82" s="144"/>
      <c r="BX82" s="144"/>
      <c r="BY82" s="144"/>
      <c r="BZ82" s="144"/>
      <c r="CA82" s="144"/>
      <c r="CB82" s="144"/>
      <c r="CC82" s="144"/>
      <c r="CD82" s="144"/>
      <c r="CE82" s="144"/>
      <c r="CF82" s="144"/>
      <c r="CG82" s="144"/>
      <c r="CH82" s="144"/>
      <c r="CI82" s="144"/>
      <c r="CJ82" s="144"/>
      <c r="CK82" s="144"/>
      <c r="CL82" s="144"/>
      <c r="CM82" s="144"/>
      <c r="CN82" s="144"/>
      <c r="CO82" s="144"/>
      <c r="CP82" s="144"/>
      <c r="CQ82" s="144"/>
      <c r="CR82" s="144"/>
      <c r="CS82" s="144"/>
      <c r="CT82" s="144"/>
      <c r="CU82" s="144"/>
      <c r="CV82" s="144"/>
      <c r="CW82" s="144"/>
      <c r="CX82" s="144"/>
      <c r="CY82" s="144"/>
      <c r="CZ82" s="144"/>
      <c r="DA82" s="144"/>
      <c r="DB82" s="144"/>
      <c r="DC82" s="144"/>
      <c r="DD82" s="144"/>
      <c r="DE82" s="144"/>
      <c r="DF82" s="144"/>
      <c r="DG82" s="144"/>
      <c r="DH82" s="144"/>
      <c r="DI82" s="144"/>
      <c r="DJ82" s="144"/>
      <c r="DK82" s="144"/>
      <c r="DL82" s="144"/>
      <c r="DM82" s="144"/>
      <c r="DN82" s="144"/>
      <c r="DO82" s="144"/>
      <c r="DP82" s="144"/>
      <c r="DQ82" s="144"/>
      <c r="DR82" s="144"/>
      <c r="DS82" s="144"/>
      <c r="DT82" s="144"/>
      <c r="DU82" s="144"/>
      <c r="DV82" s="144"/>
      <c r="DW82" s="144"/>
      <c r="DX82" s="144"/>
      <c r="DY82" s="144"/>
      <c r="DZ82" s="144"/>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c r="GT82" s="144"/>
      <c r="GU82" s="144"/>
      <c r="GV82" s="144"/>
      <c r="GW82" s="144"/>
      <c r="GX82" s="144"/>
      <c r="GY82" s="144"/>
      <c r="GZ82" s="144"/>
      <c r="HA82" s="144"/>
      <c r="HB82" s="144"/>
      <c r="HC82" s="144"/>
      <c r="HD82" s="144"/>
      <c r="HE82" s="144"/>
      <c r="HF82" s="144"/>
      <c r="HG82" s="144"/>
      <c r="HH82" s="144"/>
    </row>
    <row r="83" spans="1:216" s="157" customFormat="1" ht="40" customHeight="1">
      <c r="A83" s="197" t="s">
        <v>1163</v>
      </c>
      <c r="B83" s="175" t="str">
        <f t="shared" si="13"/>
        <v>Grupo de Planeación y SeguimientoPLANES ESTRATÉGICOS INSTITUCIONALES</v>
      </c>
      <c r="C83" s="185">
        <v>70305</v>
      </c>
      <c r="D83" s="183" t="s">
        <v>1261</v>
      </c>
      <c r="E83" s="135" t="s">
        <v>1265</v>
      </c>
      <c r="F83" s="180" t="str">
        <f t="shared" si="16"/>
        <v>70305-34.22</v>
      </c>
      <c r="G83" s="174" t="str">
        <f t="shared" si="12"/>
        <v>AG -3--AC -8</v>
      </c>
      <c r="H83" s="239">
        <v>3</v>
      </c>
      <c r="I83" s="239">
        <v>8</v>
      </c>
      <c r="J83" s="174" t="str">
        <f t="shared" si="14"/>
        <v xml:space="preserve">CT- - MT- </v>
      </c>
      <c r="K83" s="239" t="s">
        <v>468</v>
      </c>
      <c r="L83" s="239"/>
      <c r="M83" s="239" t="s">
        <v>1612</v>
      </c>
      <c r="N83" s="239"/>
      <c r="O83" s="174" t="str">
        <f t="shared" si="15"/>
        <v xml:space="preserve">  </v>
      </c>
      <c r="P83" s="174"/>
      <c r="Q83" s="174"/>
      <c r="R83" s="174" t="str">
        <f t="shared" si="17"/>
        <v>F/E  -  PDF</v>
      </c>
      <c r="S83" s="239" t="s">
        <v>1245</v>
      </c>
      <c r="T83" s="239" t="s">
        <v>37</v>
      </c>
      <c r="U83" s="144"/>
      <c r="V83" s="144"/>
      <c r="W83" s="144"/>
      <c r="X83" s="144"/>
      <c r="Y83" s="144"/>
      <c r="Z83" s="144"/>
      <c r="AA83" s="144"/>
      <c r="AB83" s="144"/>
      <c r="AC83" s="144"/>
      <c r="AD83" s="144"/>
      <c r="AE83" s="144"/>
      <c r="AF83" s="144"/>
      <c r="AG83" s="144"/>
      <c r="AH83" s="144"/>
      <c r="AI83" s="144"/>
      <c r="AJ83" s="144"/>
      <c r="AK83" s="144"/>
      <c r="AL83" s="144"/>
      <c r="AM83" s="144"/>
      <c r="AN83" s="144"/>
      <c r="AO83" s="144"/>
      <c r="AP83" s="144"/>
      <c r="AQ83" s="144"/>
      <c r="AR83" s="144"/>
      <c r="AS83" s="144"/>
      <c r="AT83" s="144"/>
      <c r="AU83" s="144"/>
      <c r="AV83" s="144"/>
      <c r="AW83" s="144"/>
      <c r="AX83" s="144"/>
      <c r="AY83" s="144"/>
      <c r="AZ83" s="144"/>
      <c r="BA83" s="144"/>
      <c r="BB83" s="144"/>
      <c r="BC83" s="144"/>
      <c r="BD83" s="144"/>
      <c r="BE83" s="144"/>
      <c r="BF83" s="144"/>
      <c r="BG83" s="144"/>
      <c r="BH83" s="144"/>
      <c r="BI83" s="144"/>
      <c r="BJ83" s="144"/>
      <c r="BK83" s="144"/>
      <c r="BL83" s="144"/>
      <c r="BM83" s="144"/>
      <c r="BN83" s="144"/>
      <c r="BO83" s="144"/>
      <c r="BP83" s="144"/>
      <c r="BQ83" s="144"/>
      <c r="BR83" s="144"/>
      <c r="BS83" s="144"/>
      <c r="BT83" s="144"/>
      <c r="BU83" s="144"/>
      <c r="BV83" s="144"/>
      <c r="BW83" s="144"/>
      <c r="BX83" s="144"/>
      <c r="BY83" s="144"/>
      <c r="BZ83" s="144"/>
      <c r="CA83" s="144"/>
      <c r="CB83" s="144"/>
      <c r="CC83" s="144"/>
      <c r="CD83" s="144"/>
      <c r="CE83" s="144"/>
      <c r="CF83" s="144"/>
      <c r="CG83" s="144"/>
      <c r="CH83" s="144"/>
      <c r="CI83" s="144"/>
      <c r="CJ83" s="144"/>
      <c r="CK83" s="144"/>
      <c r="CL83" s="144"/>
      <c r="CM83" s="144"/>
      <c r="CN83" s="144"/>
      <c r="CO83" s="144"/>
      <c r="CP83" s="144"/>
      <c r="CQ83" s="144"/>
      <c r="CR83" s="144"/>
      <c r="CS83" s="144"/>
      <c r="CT83" s="144"/>
      <c r="CU83" s="144"/>
      <c r="CV83" s="144"/>
      <c r="CW83" s="144"/>
      <c r="CX83" s="144"/>
      <c r="CY83" s="144"/>
      <c r="CZ83" s="144"/>
      <c r="DA83" s="144"/>
      <c r="DB83" s="144"/>
      <c r="DC83" s="144"/>
      <c r="DD83" s="144"/>
      <c r="DE83" s="144"/>
      <c r="DF83" s="144"/>
      <c r="DG83" s="144"/>
      <c r="DH83" s="144"/>
      <c r="DI83" s="144"/>
      <c r="DJ83" s="144"/>
      <c r="DK83" s="144"/>
      <c r="DL83" s="144"/>
      <c r="DM83" s="144"/>
      <c r="DN83" s="144"/>
      <c r="DO83" s="144"/>
      <c r="DP83" s="144"/>
      <c r="DQ83" s="144"/>
      <c r="DR83" s="144"/>
      <c r="DS83" s="144"/>
      <c r="DT83" s="144"/>
      <c r="DU83" s="144"/>
      <c r="DV83" s="144"/>
      <c r="DW83" s="144"/>
      <c r="DX83" s="144"/>
      <c r="DY83" s="144"/>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44"/>
      <c r="HD83" s="144"/>
      <c r="HE83" s="144"/>
      <c r="HF83" s="144"/>
      <c r="HG83" s="144"/>
      <c r="HH83" s="144"/>
    </row>
    <row r="84" spans="1:216" s="157" customFormat="1" ht="40" customHeight="1">
      <c r="A84" s="197" t="s">
        <v>1163</v>
      </c>
      <c r="B84" s="175" t="str">
        <f t="shared" si="13"/>
        <v>Grupo de Planeación y SeguimientoPLANES ESTRATÉGICOS SECTORIALES</v>
      </c>
      <c r="C84" s="185">
        <v>70305</v>
      </c>
      <c r="D84" s="183" t="s">
        <v>1262</v>
      </c>
      <c r="E84" s="135" t="s">
        <v>1266</v>
      </c>
      <c r="F84" s="180" t="str">
        <f t="shared" si="16"/>
        <v>70305-34.23</v>
      </c>
      <c r="G84" s="174" t="str">
        <f t="shared" si="12"/>
        <v>AG -3--AC -8</v>
      </c>
      <c r="H84" s="239">
        <v>3</v>
      </c>
      <c r="I84" s="239">
        <v>8</v>
      </c>
      <c r="J84" s="174" t="str">
        <f t="shared" si="14"/>
        <v xml:space="preserve">CT- - MT- </v>
      </c>
      <c r="K84" s="239" t="s">
        <v>468</v>
      </c>
      <c r="L84" s="239"/>
      <c r="M84" s="239" t="s">
        <v>1612</v>
      </c>
      <c r="N84" s="239"/>
      <c r="O84" s="174" t="str">
        <f t="shared" si="15"/>
        <v xml:space="preserve">  </v>
      </c>
      <c r="P84" s="174"/>
      <c r="Q84" s="174"/>
      <c r="R84" s="174" t="str">
        <f t="shared" si="17"/>
        <v>F/E  -  PDF</v>
      </c>
      <c r="S84" s="239" t="s">
        <v>1245</v>
      </c>
      <c r="T84" s="239" t="s">
        <v>37</v>
      </c>
      <c r="U84" s="144"/>
      <c r="V84" s="144"/>
      <c r="W84" s="144"/>
      <c r="X84" s="144"/>
      <c r="Y84" s="144"/>
      <c r="Z84" s="144"/>
      <c r="AA84" s="144"/>
      <c r="AB84" s="144"/>
      <c r="AC84" s="144"/>
      <c r="AD84" s="144"/>
      <c r="AE84" s="144"/>
      <c r="AF84" s="144"/>
      <c r="AG84" s="144"/>
      <c r="AH84" s="144"/>
      <c r="AI84" s="144"/>
      <c r="AJ84" s="144"/>
      <c r="AK84" s="144"/>
      <c r="AL84" s="144"/>
      <c r="AM84" s="144"/>
      <c r="AN84" s="144"/>
      <c r="AO84" s="144"/>
      <c r="AP84" s="144"/>
      <c r="AQ84" s="144"/>
      <c r="AR84" s="144"/>
      <c r="AS84" s="144"/>
      <c r="AT84" s="144"/>
      <c r="AU84" s="144"/>
      <c r="AV84" s="144"/>
      <c r="AW84" s="144"/>
      <c r="AX84" s="144"/>
      <c r="AY84" s="144"/>
      <c r="AZ84" s="144"/>
      <c r="BA84" s="144"/>
      <c r="BB84" s="144"/>
      <c r="BC84" s="144"/>
      <c r="BD84" s="144"/>
      <c r="BE84" s="144"/>
      <c r="BF84" s="144"/>
      <c r="BG84" s="144"/>
      <c r="BH84" s="144"/>
      <c r="BI84" s="144"/>
      <c r="BJ84" s="144"/>
      <c r="BK84" s="144"/>
      <c r="BL84" s="144"/>
      <c r="BM84" s="144"/>
      <c r="BN84" s="144"/>
      <c r="BO84" s="144"/>
      <c r="BP84" s="144"/>
      <c r="BQ84" s="144"/>
      <c r="BR84" s="144"/>
      <c r="BS84" s="144"/>
      <c r="BT84" s="144"/>
      <c r="BU84" s="144"/>
      <c r="BV84" s="144"/>
      <c r="BW84" s="144"/>
      <c r="BX84" s="144"/>
      <c r="BY84" s="144"/>
      <c r="BZ84" s="144"/>
      <c r="CA84" s="144"/>
      <c r="CB84" s="144"/>
      <c r="CC84" s="144"/>
      <c r="CD84" s="144"/>
      <c r="CE84" s="144"/>
      <c r="CF84" s="144"/>
      <c r="CG84" s="144"/>
      <c r="CH84" s="144"/>
      <c r="CI84" s="144"/>
      <c r="CJ84" s="144"/>
      <c r="CK84" s="144"/>
      <c r="CL84" s="144"/>
      <c r="CM84" s="144"/>
      <c r="CN84" s="144"/>
      <c r="CO84" s="144"/>
      <c r="CP84" s="144"/>
      <c r="CQ84" s="144"/>
      <c r="CR84" s="144"/>
      <c r="CS84" s="144"/>
      <c r="CT84" s="144"/>
      <c r="CU84" s="144"/>
      <c r="CV84" s="144"/>
      <c r="CW84" s="144"/>
      <c r="CX84" s="144"/>
      <c r="CY84" s="144"/>
      <c r="CZ84" s="144"/>
      <c r="DA84" s="144"/>
      <c r="DB84" s="144"/>
      <c r="DC84" s="144"/>
      <c r="DD84" s="144"/>
      <c r="DE84" s="144"/>
      <c r="DF84" s="144"/>
      <c r="DG84" s="144"/>
      <c r="DH84" s="144"/>
      <c r="DI84" s="144"/>
      <c r="DJ84" s="144"/>
      <c r="DK84" s="144"/>
      <c r="DL84" s="144"/>
      <c r="DM84" s="144"/>
      <c r="DN84" s="144"/>
      <c r="DO84" s="144"/>
      <c r="DP84" s="144"/>
      <c r="DQ84" s="144"/>
      <c r="DR84" s="144"/>
      <c r="DS84" s="144"/>
      <c r="DT84" s="144"/>
      <c r="DU84" s="144"/>
      <c r="DV84" s="144"/>
      <c r="DW84" s="144"/>
      <c r="DX84" s="144"/>
      <c r="DY84" s="144"/>
      <c r="DZ84" s="144"/>
      <c r="EA84" s="144"/>
      <c r="EB84" s="144"/>
      <c r="EC84" s="144"/>
      <c r="ED84" s="144"/>
      <c r="EE84" s="144"/>
      <c r="EF84" s="144"/>
      <c r="EG84" s="144"/>
      <c r="EH84" s="144"/>
      <c r="EI84" s="144"/>
      <c r="EJ84" s="144"/>
      <c r="EK84" s="144"/>
      <c r="EL84" s="144"/>
      <c r="EM84" s="144"/>
      <c r="EN84" s="144"/>
      <c r="EO84" s="144"/>
      <c r="EP84" s="144"/>
      <c r="EQ84" s="144"/>
      <c r="ER84" s="144"/>
      <c r="ES84" s="144"/>
      <c r="ET84" s="144"/>
      <c r="EU84" s="144"/>
      <c r="EV84" s="144"/>
      <c r="EW84" s="144"/>
      <c r="EX84" s="144"/>
      <c r="EY84" s="144"/>
      <c r="EZ84" s="144"/>
      <c r="FA84" s="144"/>
      <c r="FB84" s="144"/>
      <c r="FC84" s="144"/>
      <c r="FD84" s="144"/>
      <c r="FE84" s="144"/>
      <c r="FF84" s="144"/>
      <c r="FG84" s="144"/>
      <c r="FH84" s="144"/>
      <c r="FI84" s="144"/>
      <c r="FJ84" s="144"/>
      <c r="FK84" s="144"/>
      <c r="FL84" s="144"/>
      <c r="FM84" s="144"/>
      <c r="FN84" s="144"/>
      <c r="FO84" s="144"/>
      <c r="FP84" s="144"/>
      <c r="FQ84" s="144"/>
      <c r="FR84" s="144"/>
      <c r="FS84" s="144"/>
      <c r="FT84" s="144"/>
      <c r="FU84" s="144"/>
      <c r="FV84" s="144"/>
      <c r="FW84" s="144"/>
      <c r="FX84" s="144"/>
      <c r="FY84" s="144"/>
      <c r="FZ84" s="144"/>
      <c r="GA84" s="144"/>
      <c r="GB84" s="144"/>
      <c r="GC84" s="144"/>
      <c r="GD84" s="144"/>
      <c r="GE84" s="144"/>
      <c r="GF84" s="144"/>
      <c r="GG84" s="144"/>
      <c r="GH84" s="144"/>
      <c r="GI84" s="144"/>
      <c r="GJ84" s="144"/>
      <c r="GK84" s="144"/>
      <c r="GL84" s="144"/>
      <c r="GM84" s="144"/>
      <c r="GN84" s="144"/>
      <c r="GO84" s="144"/>
      <c r="GP84" s="144"/>
      <c r="GQ84" s="144"/>
      <c r="GR84" s="144"/>
      <c r="GS84" s="144"/>
      <c r="GT84" s="144"/>
      <c r="GU84" s="144"/>
      <c r="GV84" s="144"/>
      <c r="GW84" s="144"/>
      <c r="GX84" s="144"/>
      <c r="GY84" s="144"/>
      <c r="GZ84" s="144"/>
      <c r="HA84" s="144"/>
      <c r="HB84" s="144"/>
      <c r="HC84" s="144"/>
      <c r="HD84" s="144"/>
      <c r="HE84" s="144"/>
      <c r="HF84" s="144"/>
      <c r="HG84" s="144"/>
      <c r="HH84" s="144"/>
    </row>
    <row r="85" spans="1:216" s="157" customFormat="1" ht="40" customHeight="1">
      <c r="A85" s="197" t="s">
        <v>1163</v>
      </c>
      <c r="B85" s="175" t="str">
        <f t="shared" si="13"/>
        <v>Grupo de Planeación y SeguimientoREPORTE DE AVANCE A LA GESTIÓN –  CONSEJO NACIONAL DE POLÍTICA ECONÓMICA Y SOCIAL (CONPES)</v>
      </c>
      <c r="C85" s="185">
        <v>70305</v>
      </c>
      <c r="D85" s="183">
        <v>44</v>
      </c>
      <c r="E85" s="135" t="s">
        <v>1267</v>
      </c>
      <c r="F85" s="180" t="str">
        <f t="shared" si="16"/>
        <v>70305-44</v>
      </c>
      <c r="G85" s="174" t="str">
        <f t="shared" si="12"/>
        <v>AG -3--AC -8</v>
      </c>
      <c r="H85" s="239">
        <v>3</v>
      </c>
      <c r="I85" s="239">
        <v>8</v>
      </c>
      <c r="J85" s="174" t="str">
        <f t="shared" si="14"/>
        <v xml:space="preserve">- E- - </v>
      </c>
      <c r="K85" s="239"/>
      <c r="L85" s="239" t="s">
        <v>469</v>
      </c>
      <c r="M85" s="239"/>
      <c r="N85" s="239"/>
      <c r="O85" s="174" t="str">
        <f t="shared" si="15"/>
        <v xml:space="preserve">  </v>
      </c>
      <c r="P85" s="174"/>
      <c r="Q85" s="174"/>
      <c r="R85" s="174" t="str">
        <f t="shared" si="17"/>
        <v>E  -  PDF</v>
      </c>
      <c r="S85" s="239" t="s">
        <v>469</v>
      </c>
      <c r="T85" s="239" t="s">
        <v>37</v>
      </c>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row>
    <row r="86" spans="1:216" s="157" customFormat="1" ht="40" customHeight="1">
      <c r="A86" s="197" t="s">
        <v>1163</v>
      </c>
      <c r="B86" s="175" t="str">
        <f t="shared" si="13"/>
        <v xml:space="preserve">Grupo de Planeación y SeguimientoREPORTE DE AVANCE A LA GESTIÓN –  SISTEMA DE INFORMACIÓN Y GESTIÓN PARA LA GOBERNABILIDAD DEMOCRÁTICA (SIGOB)
</v>
      </c>
      <c r="C86" s="185">
        <v>70305</v>
      </c>
      <c r="D86" s="183">
        <v>45</v>
      </c>
      <c r="E86" s="135" t="s">
        <v>1268</v>
      </c>
      <c r="F86" s="180" t="str">
        <f t="shared" si="16"/>
        <v>70305-45</v>
      </c>
      <c r="G86" s="174" t="str">
        <f t="shared" si="12"/>
        <v>AG -3--AC -8</v>
      </c>
      <c r="H86" s="239">
        <v>3</v>
      </c>
      <c r="I86" s="239">
        <v>8</v>
      </c>
      <c r="J86" s="174" t="str">
        <f t="shared" si="14"/>
        <v xml:space="preserve">- E- - </v>
      </c>
      <c r="K86" s="239"/>
      <c r="L86" s="239" t="s">
        <v>469</v>
      </c>
      <c r="M86" s="239"/>
      <c r="N86" s="239"/>
      <c r="O86" s="174" t="str">
        <f t="shared" si="15"/>
        <v xml:space="preserve">  </v>
      </c>
      <c r="P86" s="174"/>
      <c r="Q86" s="174"/>
      <c r="R86" s="174" t="str">
        <f t="shared" si="17"/>
        <v>E  -  PDF</v>
      </c>
      <c r="S86" s="239" t="s">
        <v>469</v>
      </c>
      <c r="T86" s="239" t="s">
        <v>37</v>
      </c>
      <c r="U86" s="144"/>
      <c r="V86" s="144"/>
      <c r="W86" s="144"/>
      <c r="X86" s="144"/>
      <c r="Y86" s="144"/>
      <c r="Z86" s="144"/>
      <c r="AA86" s="144"/>
      <c r="AB86" s="144"/>
      <c r="AC86" s="144"/>
      <c r="AD86" s="144"/>
      <c r="AE86" s="144"/>
      <c r="AF86" s="144"/>
      <c r="AG86" s="144"/>
      <c r="AH86" s="144"/>
      <c r="AI86" s="144"/>
      <c r="AJ86" s="144"/>
      <c r="AK86" s="144"/>
      <c r="AL86" s="144"/>
      <c r="AM86" s="144"/>
      <c r="AN86" s="144"/>
      <c r="AO86" s="144"/>
      <c r="AP86" s="144"/>
      <c r="AQ86" s="144"/>
      <c r="AR86" s="144"/>
      <c r="AS86" s="144"/>
      <c r="AT86" s="144"/>
      <c r="AU86" s="144"/>
      <c r="AV86" s="144"/>
      <c r="AW86" s="144"/>
      <c r="AX86" s="144"/>
      <c r="AY86" s="144"/>
      <c r="AZ86" s="144"/>
      <c r="BA86" s="144"/>
      <c r="BB86" s="144"/>
      <c r="BC86" s="144"/>
      <c r="BD86" s="144"/>
      <c r="BE86" s="144"/>
      <c r="BF86" s="144"/>
      <c r="BG86" s="144"/>
      <c r="BH86" s="144"/>
      <c r="BI86" s="144"/>
      <c r="BJ86" s="144"/>
      <c r="BK86" s="144"/>
      <c r="BL86" s="144"/>
      <c r="BM86" s="144"/>
      <c r="BN86" s="144"/>
      <c r="BO86" s="144"/>
      <c r="BP86" s="144"/>
      <c r="BQ86" s="144"/>
      <c r="BR86" s="144"/>
      <c r="BS86" s="144"/>
      <c r="BT86" s="144"/>
      <c r="BU86" s="144"/>
      <c r="BV86" s="144"/>
      <c r="BW86" s="144"/>
      <c r="BX86" s="144"/>
      <c r="BY86" s="144"/>
      <c r="BZ86" s="144"/>
      <c r="CA86" s="144"/>
      <c r="CB86" s="144"/>
      <c r="CC86" s="144"/>
      <c r="CD86" s="144"/>
      <c r="CE86" s="144"/>
      <c r="CF86" s="144"/>
      <c r="CG86" s="144"/>
      <c r="CH86" s="144"/>
      <c r="CI86" s="144"/>
      <c r="CJ86" s="144"/>
      <c r="CK86" s="144"/>
      <c r="CL86" s="144"/>
      <c r="CM86" s="144"/>
      <c r="CN86" s="144"/>
      <c r="CO86" s="144"/>
      <c r="CP86" s="144"/>
      <c r="CQ86" s="144"/>
      <c r="CR86" s="144"/>
      <c r="CS86" s="144"/>
      <c r="CT86" s="144"/>
      <c r="CU86" s="144"/>
      <c r="CV86" s="144"/>
      <c r="CW86" s="144"/>
      <c r="CX86" s="144"/>
      <c r="CY86" s="144"/>
      <c r="CZ86" s="144"/>
      <c r="DA86" s="144"/>
      <c r="DB86" s="144"/>
      <c r="DC86" s="144"/>
      <c r="DD86" s="144"/>
      <c r="DE86" s="144"/>
      <c r="DF86" s="144"/>
      <c r="DG86" s="144"/>
      <c r="DH86" s="144"/>
      <c r="DI86" s="144"/>
      <c r="DJ86" s="144"/>
      <c r="DK86" s="144"/>
      <c r="DL86" s="144"/>
      <c r="DM86" s="144"/>
      <c r="DN86" s="144"/>
      <c r="DO86" s="144"/>
      <c r="DP86" s="144"/>
      <c r="DQ86" s="144"/>
      <c r="DR86" s="144"/>
      <c r="DS86" s="144"/>
      <c r="DT86" s="144"/>
      <c r="DU86" s="144"/>
      <c r="DV86" s="144"/>
      <c r="DW86" s="144"/>
      <c r="DX86" s="144"/>
      <c r="DY86" s="144"/>
      <c r="DZ86" s="144"/>
      <c r="EA86" s="144"/>
      <c r="EB86" s="144"/>
      <c r="EC86" s="144"/>
      <c r="ED86" s="144"/>
      <c r="EE86" s="144"/>
      <c r="EF86" s="144"/>
      <c r="EG86" s="144"/>
      <c r="EH86" s="144"/>
      <c r="EI86" s="144"/>
      <c r="EJ86" s="144"/>
      <c r="EK86" s="144"/>
      <c r="EL86" s="144"/>
      <c r="EM86" s="144"/>
      <c r="EN86" s="144"/>
      <c r="EO86" s="144"/>
      <c r="EP86" s="144"/>
      <c r="EQ86" s="144"/>
      <c r="ER86" s="144"/>
      <c r="ES86" s="144"/>
      <c r="ET86" s="144"/>
      <c r="EU86" s="144"/>
      <c r="EV86" s="144"/>
      <c r="EW86" s="144"/>
      <c r="EX86" s="144"/>
      <c r="EY86" s="144"/>
      <c r="EZ86" s="144"/>
      <c r="FA86" s="144"/>
      <c r="FB86" s="144"/>
      <c r="FC86" s="144"/>
      <c r="FD86" s="144"/>
      <c r="FE86" s="144"/>
      <c r="FF86" s="144"/>
      <c r="FG86" s="144"/>
      <c r="FH86" s="144"/>
      <c r="FI86" s="144"/>
      <c r="FJ86" s="144"/>
      <c r="FK86" s="144"/>
      <c r="FL86" s="144"/>
      <c r="FM86" s="144"/>
      <c r="FN86" s="144"/>
      <c r="FO86" s="144"/>
      <c r="FP86" s="144"/>
      <c r="FQ86" s="144"/>
      <c r="FR86" s="144"/>
      <c r="FS86" s="144"/>
      <c r="FT86" s="144"/>
      <c r="FU86" s="144"/>
      <c r="FV86" s="144"/>
      <c r="FW86" s="144"/>
      <c r="FX86" s="144"/>
      <c r="FY86" s="144"/>
      <c r="FZ86" s="144"/>
      <c r="GA86" s="144"/>
      <c r="GB86" s="144"/>
      <c r="GC86" s="144"/>
      <c r="GD86" s="144"/>
      <c r="GE86" s="144"/>
      <c r="GF86" s="144"/>
      <c r="GG86" s="144"/>
      <c r="GH86" s="144"/>
      <c r="GI86" s="144"/>
      <c r="GJ86" s="144"/>
      <c r="GK86" s="144"/>
      <c r="GL86" s="144"/>
      <c r="GM86" s="144"/>
      <c r="GN86" s="144"/>
      <c r="GO86" s="144"/>
      <c r="GP86" s="144"/>
      <c r="GQ86" s="144"/>
      <c r="GR86" s="144"/>
      <c r="GS86" s="144"/>
      <c r="GT86" s="144"/>
      <c r="GU86" s="144"/>
      <c r="GV86" s="144"/>
      <c r="GW86" s="144"/>
      <c r="GX86" s="144"/>
      <c r="GY86" s="144"/>
      <c r="GZ86" s="144"/>
      <c r="HA86" s="144"/>
      <c r="HB86" s="144"/>
      <c r="HC86" s="144"/>
      <c r="HD86" s="144"/>
      <c r="HE86" s="144"/>
      <c r="HF86" s="144"/>
      <c r="HG86" s="144"/>
      <c r="HH86" s="144"/>
    </row>
    <row r="87" spans="1:216" s="157" customFormat="1" ht="40" customHeight="1">
      <c r="A87" s="197" t="s">
        <v>1163</v>
      </c>
      <c r="B87" s="175" t="str">
        <f t="shared" si="13"/>
        <v>Grupo de Planeación y SeguimientoREPORTE DE AVANCE A LA GESTIÓN –  SISTEMA INTEGRADO DE INFORMACIÓN PARA EL POSCONFLICTO (SIIPO)</v>
      </c>
      <c r="C87" s="185">
        <v>70305</v>
      </c>
      <c r="D87" s="183">
        <v>46</v>
      </c>
      <c r="E87" s="135" t="s">
        <v>1269</v>
      </c>
      <c r="F87" s="180" t="str">
        <f t="shared" si="16"/>
        <v>70305-46</v>
      </c>
      <c r="G87" s="174" t="str">
        <f t="shared" si="12"/>
        <v>AG -3--AC -8</v>
      </c>
      <c r="H87" s="239">
        <v>3</v>
      </c>
      <c r="I87" s="239">
        <v>8</v>
      </c>
      <c r="J87" s="174" t="str">
        <f t="shared" si="14"/>
        <v xml:space="preserve">- E- - </v>
      </c>
      <c r="K87" s="239"/>
      <c r="L87" s="239" t="s">
        <v>469</v>
      </c>
      <c r="M87" s="239"/>
      <c r="N87" s="239"/>
      <c r="O87" s="174" t="str">
        <f t="shared" si="15"/>
        <v xml:space="preserve">  </v>
      </c>
      <c r="P87" s="174"/>
      <c r="Q87" s="174"/>
      <c r="R87" s="174" t="str">
        <f t="shared" si="17"/>
        <v>E  -  PDF</v>
      </c>
      <c r="S87" s="239" t="s">
        <v>469</v>
      </c>
      <c r="T87" s="239" t="s">
        <v>37</v>
      </c>
      <c r="U87" s="144"/>
      <c r="V87" s="144"/>
      <c r="W87" s="144"/>
      <c r="X87" s="144"/>
      <c r="Y87" s="144"/>
      <c r="Z87" s="144"/>
      <c r="AA87" s="144"/>
      <c r="AB87" s="144"/>
      <c r="AC87" s="144"/>
      <c r="AD87" s="144"/>
      <c r="AE87" s="144"/>
      <c r="AF87" s="144"/>
      <c r="AG87" s="144"/>
      <c r="AH87" s="144"/>
      <c r="AI87" s="144"/>
      <c r="AJ87" s="144"/>
      <c r="AK87" s="144"/>
      <c r="AL87" s="144"/>
      <c r="AM87" s="144"/>
      <c r="AN87" s="144"/>
      <c r="AO87" s="144"/>
      <c r="AP87" s="144"/>
      <c r="AQ87" s="144"/>
      <c r="AR87" s="144"/>
      <c r="AS87" s="144"/>
      <c r="AT87" s="144"/>
      <c r="AU87" s="144"/>
      <c r="AV87" s="144"/>
      <c r="AW87" s="144"/>
      <c r="AX87" s="144"/>
      <c r="AY87" s="144"/>
      <c r="AZ87" s="144"/>
      <c r="BA87" s="144"/>
      <c r="BB87" s="144"/>
      <c r="BC87" s="144"/>
      <c r="BD87" s="144"/>
      <c r="BE87" s="144"/>
      <c r="BF87" s="144"/>
      <c r="BG87" s="144"/>
      <c r="BH87" s="144"/>
      <c r="BI87" s="144"/>
      <c r="BJ87" s="144"/>
      <c r="BK87" s="144"/>
      <c r="BL87" s="144"/>
      <c r="BM87" s="144"/>
      <c r="BN87" s="144"/>
      <c r="BO87" s="144"/>
      <c r="BP87" s="144"/>
      <c r="BQ87" s="144"/>
      <c r="BR87" s="144"/>
      <c r="BS87" s="144"/>
      <c r="BT87" s="144"/>
      <c r="BU87" s="144"/>
      <c r="BV87" s="144"/>
      <c r="BW87" s="144"/>
      <c r="BX87" s="144"/>
      <c r="BY87" s="144"/>
      <c r="BZ87" s="144"/>
      <c r="CA87" s="144"/>
      <c r="CB87" s="144"/>
      <c r="CC87" s="144"/>
      <c r="CD87" s="144"/>
      <c r="CE87" s="144"/>
      <c r="CF87" s="144"/>
      <c r="CG87" s="144"/>
      <c r="CH87" s="144"/>
      <c r="CI87" s="144"/>
      <c r="CJ87" s="144"/>
      <c r="CK87" s="144"/>
      <c r="CL87" s="144"/>
      <c r="CM87" s="144"/>
      <c r="CN87" s="144"/>
      <c r="CO87" s="144"/>
      <c r="CP87" s="144"/>
      <c r="CQ87" s="144"/>
      <c r="CR87" s="144"/>
      <c r="CS87" s="144"/>
      <c r="CT87" s="144"/>
      <c r="CU87" s="144"/>
      <c r="CV87" s="144"/>
      <c r="CW87" s="144"/>
      <c r="CX87" s="144"/>
      <c r="CY87" s="144"/>
      <c r="CZ87" s="144"/>
      <c r="DA87" s="144"/>
      <c r="DB87" s="144"/>
      <c r="DC87" s="144"/>
      <c r="DD87" s="144"/>
      <c r="DE87" s="144"/>
      <c r="DF87" s="144"/>
      <c r="DG87" s="144"/>
      <c r="DH87" s="144"/>
      <c r="DI87" s="144"/>
      <c r="DJ87" s="144"/>
      <c r="DK87" s="144"/>
      <c r="DL87" s="144"/>
      <c r="DM87" s="144"/>
      <c r="DN87" s="144"/>
      <c r="DO87" s="144"/>
      <c r="DP87" s="144"/>
      <c r="DQ87" s="144"/>
      <c r="DR87" s="144"/>
      <c r="DS87" s="144"/>
      <c r="DT87" s="144"/>
      <c r="DU87" s="144"/>
      <c r="DV87" s="144"/>
      <c r="DW87" s="144"/>
      <c r="DX87" s="144"/>
      <c r="DY87" s="144"/>
      <c r="DZ87" s="144"/>
      <c r="EA87" s="144"/>
      <c r="EB87" s="144"/>
      <c r="EC87" s="144"/>
      <c r="ED87" s="144"/>
      <c r="EE87" s="144"/>
      <c r="EF87" s="144"/>
      <c r="EG87" s="144"/>
      <c r="EH87" s="144"/>
      <c r="EI87" s="144"/>
      <c r="EJ87" s="144"/>
      <c r="EK87" s="144"/>
      <c r="EL87" s="144"/>
      <c r="EM87" s="144"/>
      <c r="EN87" s="144"/>
      <c r="EO87" s="144"/>
      <c r="EP87" s="144"/>
      <c r="EQ87" s="144"/>
      <c r="ER87" s="144"/>
      <c r="ES87" s="144"/>
      <c r="ET87" s="144"/>
      <c r="EU87" s="144"/>
      <c r="EV87" s="144"/>
      <c r="EW87" s="144"/>
      <c r="EX87" s="144"/>
      <c r="EY87" s="144"/>
      <c r="EZ87" s="144"/>
      <c r="FA87" s="144"/>
      <c r="FB87" s="144"/>
      <c r="FC87" s="144"/>
      <c r="FD87" s="144"/>
      <c r="FE87" s="144"/>
      <c r="FF87" s="144"/>
      <c r="FG87" s="144"/>
      <c r="FH87" s="144"/>
      <c r="FI87" s="144"/>
      <c r="FJ87" s="144"/>
      <c r="FK87" s="144"/>
      <c r="FL87" s="144"/>
      <c r="FM87" s="144"/>
      <c r="FN87" s="144"/>
      <c r="FO87" s="144"/>
      <c r="FP87" s="144"/>
      <c r="FQ87" s="144"/>
      <c r="FR87" s="144"/>
      <c r="FS87" s="144"/>
      <c r="FT87" s="144"/>
      <c r="FU87" s="144"/>
      <c r="FV87" s="144"/>
      <c r="FW87" s="144"/>
      <c r="FX87" s="144"/>
      <c r="FY87" s="144"/>
      <c r="FZ87" s="144"/>
      <c r="GA87" s="144"/>
      <c r="GB87" s="144"/>
      <c r="GC87" s="144"/>
      <c r="GD87" s="144"/>
      <c r="GE87" s="144"/>
      <c r="GF87" s="144"/>
      <c r="GG87" s="144"/>
      <c r="GH87" s="144"/>
      <c r="GI87" s="144"/>
      <c r="GJ87" s="144"/>
      <c r="GK87" s="144"/>
      <c r="GL87" s="144"/>
      <c r="GM87" s="144"/>
      <c r="GN87" s="144"/>
      <c r="GO87" s="144"/>
      <c r="GP87" s="144"/>
      <c r="GQ87" s="144"/>
      <c r="GR87" s="144"/>
      <c r="GS87" s="144"/>
      <c r="GT87" s="144"/>
      <c r="GU87" s="144"/>
      <c r="GV87" s="144"/>
      <c r="GW87" s="144"/>
      <c r="GX87" s="144"/>
      <c r="GY87" s="144"/>
      <c r="GZ87" s="144"/>
      <c r="HA87" s="144"/>
      <c r="HB87" s="144"/>
      <c r="HC87" s="144"/>
      <c r="HD87" s="144"/>
      <c r="HE87" s="144"/>
      <c r="HF87" s="144"/>
      <c r="HG87" s="144"/>
      <c r="HH87" s="144"/>
    </row>
    <row r="88" spans="1:216" s="157" customFormat="1" ht="40" customHeight="1">
      <c r="A88" s="197" t="s">
        <v>1163</v>
      </c>
      <c r="B88" s="175" t="str">
        <f t="shared" si="13"/>
        <v>Grupo de Planeación y SeguimientoREPORTE DE AVANCE A LA GESTIÓN –  SISTEMA NACIONAL DE EVALUACIÓN DE GESTIÓN Y RESULTADOS (SINERGIA)</v>
      </c>
      <c r="C88" s="185">
        <v>70305</v>
      </c>
      <c r="D88" s="183">
        <v>47</v>
      </c>
      <c r="E88" s="135" t="s">
        <v>1270</v>
      </c>
      <c r="F88" s="180" t="str">
        <f t="shared" si="16"/>
        <v>70305-47</v>
      </c>
      <c r="G88" s="174" t="str">
        <f t="shared" si="12"/>
        <v>AG -3--AC -8</v>
      </c>
      <c r="H88" s="239">
        <v>3</v>
      </c>
      <c r="I88" s="239">
        <v>8</v>
      </c>
      <c r="J88" s="174" t="str">
        <f t="shared" si="14"/>
        <v xml:space="preserve">- E- - </v>
      </c>
      <c r="K88" s="239"/>
      <c r="L88" s="239" t="s">
        <v>469</v>
      </c>
      <c r="M88" s="239"/>
      <c r="N88" s="239"/>
      <c r="O88" s="174" t="str">
        <f t="shared" si="15"/>
        <v xml:space="preserve">  </v>
      </c>
      <c r="P88" s="174"/>
      <c r="Q88" s="174"/>
      <c r="R88" s="174" t="str">
        <f t="shared" si="17"/>
        <v>E  -  PDF</v>
      </c>
      <c r="S88" s="239" t="s">
        <v>469</v>
      </c>
      <c r="T88" s="239" t="s">
        <v>37</v>
      </c>
      <c r="U88" s="144"/>
      <c r="V88" s="144"/>
      <c r="W88" s="144"/>
      <c r="X88" s="144"/>
      <c r="Y88" s="144"/>
      <c r="Z88" s="144"/>
      <c r="AA88" s="144"/>
      <c r="AB88" s="144"/>
      <c r="AC88" s="144"/>
      <c r="AD88" s="144"/>
      <c r="AE88" s="144"/>
      <c r="AF88" s="144"/>
      <c r="AG88" s="144"/>
      <c r="AH88" s="144"/>
      <c r="AI88" s="144"/>
      <c r="AJ88" s="144"/>
      <c r="AK88" s="144"/>
      <c r="AL88" s="144"/>
      <c r="AM88" s="144"/>
      <c r="AN88" s="144"/>
      <c r="AO88" s="144"/>
      <c r="AP88" s="144"/>
      <c r="AQ88" s="144"/>
      <c r="AR88" s="144"/>
      <c r="AS88" s="144"/>
      <c r="AT88" s="144"/>
      <c r="AU88" s="144"/>
      <c r="AV88" s="144"/>
      <c r="AW88" s="144"/>
      <c r="AX88" s="144"/>
      <c r="AY88" s="144"/>
      <c r="AZ88" s="144"/>
      <c r="BA88" s="144"/>
      <c r="BB88" s="144"/>
      <c r="BC88" s="144"/>
      <c r="BD88" s="144"/>
      <c r="BE88" s="144"/>
      <c r="BF88" s="144"/>
      <c r="BG88" s="144"/>
      <c r="BH88" s="144"/>
      <c r="BI88" s="144"/>
      <c r="BJ88" s="144"/>
      <c r="BK88" s="144"/>
      <c r="BL88" s="144"/>
      <c r="BM88" s="144"/>
      <c r="BN88" s="144"/>
      <c r="BO88" s="144"/>
      <c r="BP88" s="144"/>
      <c r="BQ88" s="144"/>
      <c r="BR88" s="144"/>
      <c r="BS88" s="144"/>
      <c r="BT88" s="144"/>
      <c r="BU88" s="144"/>
      <c r="BV88" s="144"/>
      <c r="BW88" s="144"/>
      <c r="BX88" s="144"/>
      <c r="BY88" s="144"/>
      <c r="BZ88" s="144"/>
      <c r="CA88" s="144"/>
      <c r="CB88" s="144"/>
      <c r="CC88" s="144"/>
      <c r="CD88" s="144"/>
      <c r="CE88" s="144"/>
      <c r="CF88" s="144"/>
      <c r="CG88" s="144"/>
      <c r="CH88" s="144"/>
      <c r="CI88" s="144"/>
      <c r="CJ88" s="144"/>
      <c r="CK88" s="144"/>
      <c r="CL88" s="144"/>
      <c r="CM88" s="144"/>
      <c r="CN88" s="144"/>
      <c r="CO88" s="144"/>
      <c r="CP88" s="144"/>
      <c r="CQ88" s="144"/>
      <c r="CR88" s="144"/>
      <c r="CS88" s="144"/>
      <c r="CT88" s="144"/>
      <c r="CU88" s="144"/>
      <c r="CV88" s="144"/>
      <c r="CW88" s="144"/>
      <c r="CX88" s="144"/>
      <c r="CY88" s="144"/>
      <c r="CZ88" s="144"/>
      <c r="DA88" s="144"/>
      <c r="DB88" s="144"/>
      <c r="DC88" s="144"/>
      <c r="DD88" s="144"/>
      <c r="DE88" s="144"/>
      <c r="DF88" s="144"/>
      <c r="DG88" s="144"/>
      <c r="DH88" s="144"/>
      <c r="DI88" s="144"/>
      <c r="DJ88" s="144"/>
      <c r="DK88" s="144"/>
      <c r="DL88" s="144"/>
      <c r="DM88" s="144"/>
      <c r="DN88" s="144"/>
      <c r="DO88" s="144"/>
      <c r="DP88" s="144"/>
      <c r="DQ88" s="144"/>
      <c r="DR88" s="144"/>
      <c r="DS88" s="144"/>
      <c r="DT88" s="144"/>
      <c r="DU88" s="144"/>
      <c r="DV88" s="144"/>
      <c r="DW88" s="144"/>
      <c r="DX88" s="144"/>
      <c r="DY88" s="144"/>
      <c r="DZ88" s="144"/>
      <c r="EA88" s="144"/>
      <c r="EB88" s="144"/>
      <c r="EC88" s="144"/>
      <c r="ED88" s="144"/>
      <c r="EE88" s="144"/>
      <c r="EF88" s="144"/>
      <c r="EG88" s="144"/>
      <c r="EH88" s="144"/>
      <c r="EI88" s="144"/>
      <c r="EJ88" s="144"/>
      <c r="EK88" s="144"/>
      <c r="EL88" s="144"/>
      <c r="EM88" s="144"/>
      <c r="EN88" s="144"/>
      <c r="EO88" s="144"/>
      <c r="EP88" s="144"/>
      <c r="EQ88" s="144"/>
      <c r="ER88" s="144"/>
      <c r="ES88" s="144"/>
      <c r="ET88" s="144"/>
      <c r="EU88" s="144"/>
      <c r="EV88" s="144"/>
      <c r="EW88" s="144"/>
      <c r="EX88" s="144"/>
      <c r="EY88" s="144"/>
      <c r="EZ88" s="144"/>
      <c r="FA88" s="144"/>
      <c r="FB88" s="144"/>
      <c r="FC88" s="144"/>
      <c r="FD88" s="144"/>
      <c r="FE88" s="144"/>
      <c r="FF88" s="144"/>
      <c r="FG88" s="144"/>
      <c r="FH88" s="144"/>
      <c r="FI88" s="144"/>
      <c r="FJ88" s="144"/>
      <c r="FK88" s="144"/>
      <c r="FL88" s="144"/>
      <c r="FM88" s="144"/>
      <c r="FN88" s="144"/>
      <c r="FO88" s="144"/>
      <c r="FP88" s="144"/>
      <c r="FQ88" s="144"/>
      <c r="FR88" s="144"/>
      <c r="FS88" s="144"/>
      <c r="FT88" s="144"/>
      <c r="FU88" s="144"/>
      <c r="FV88" s="144"/>
      <c r="FW88" s="144"/>
      <c r="FX88" s="144"/>
      <c r="FY88" s="144"/>
      <c r="FZ88" s="144"/>
      <c r="GA88" s="144"/>
      <c r="GB88" s="144"/>
      <c r="GC88" s="144"/>
      <c r="GD88" s="144"/>
      <c r="GE88" s="144"/>
      <c r="GF88" s="144"/>
      <c r="GG88" s="144"/>
      <c r="GH88" s="144"/>
      <c r="GI88" s="144"/>
      <c r="GJ88" s="144"/>
      <c r="GK88" s="144"/>
      <c r="GL88" s="144"/>
      <c r="GM88" s="144"/>
      <c r="GN88" s="144"/>
      <c r="GO88" s="144"/>
      <c r="GP88" s="144"/>
      <c r="GQ88" s="144"/>
      <c r="GR88" s="144"/>
      <c r="GS88" s="144"/>
      <c r="GT88" s="144"/>
      <c r="GU88" s="144"/>
      <c r="GV88" s="144"/>
      <c r="GW88" s="144"/>
      <c r="GX88" s="144"/>
      <c r="GY88" s="144"/>
      <c r="GZ88" s="144"/>
      <c r="HA88" s="144"/>
      <c r="HB88" s="144"/>
      <c r="HC88" s="144"/>
      <c r="HD88" s="144"/>
      <c r="HE88" s="144"/>
      <c r="HF88" s="144"/>
      <c r="HG88" s="144"/>
      <c r="HH88" s="144"/>
    </row>
    <row r="89" spans="1:216" s="157" customFormat="1" ht="40" customHeight="1">
      <c r="A89" s="196"/>
      <c r="B89" s="187"/>
      <c r="C89" s="182"/>
      <c r="D89" s="182"/>
      <c r="E89" s="172"/>
      <c r="F89" s="179"/>
      <c r="G89" s="169"/>
      <c r="H89" s="169"/>
      <c r="I89" s="169"/>
      <c r="J89" s="169"/>
      <c r="K89" s="169"/>
      <c r="L89" s="169"/>
      <c r="M89" s="169"/>
      <c r="N89" s="169"/>
      <c r="O89" s="178"/>
      <c r="P89" s="178"/>
      <c r="Q89" s="178"/>
      <c r="R89" s="169"/>
      <c r="S89" s="169"/>
      <c r="T89" s="169"/>
      <c r="U89" s="144"/>
      <c r="V89" s="144"/>
      <c r="W89" s="144"/>
      <c r="X89" s="144"/>
      <c r="Y89" s="144"/>
      <c r="Z89" s="144"/>
      <c r="AA89" s="144"/>
      <c r="AB89" s="144"/>
      <c r="AC89" s="144"/>
      <c r="AD89" s="144"/>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row>
    <row r="90" spans="1:216" s="157" customFormat="1" ht="40" customHeight="1">
      <c r="A90" s="195" t="s">
        <v>1164</v>
      </c>
      <c r="B90" s="186" t="str">
        <f t="shared" si="13"/>
        <v>Grupo de Innovación y Mejoramiento InstitucionalINFORMES DE  IMPLEMENTACIÓN DEL MIPG</v>
      </c>
      <c r="C90" s="241">
        <v>70306</v>
      </c>
      <c r="D90" s="227" t="s">
        <v>1271</v>
      </c>
      <c r="E90" s="228" t="s">
        <v>981</v>
      </c>
      <c r="F90" s="224" t="str">
        <f t="shared" si="16"/>
        <v>70306-24.5</v>
      </c>
      <c r="G90" s="225" t="str">
        <f t="shared" si="12"/>
        <v>AG -3--AC -8</v>
      </c>
      <c r="H90" s="240">
        <v>3</v>
      </c>
      <c r="I90" s="240">
        <v>8</v>
      </c>
      <c r="J90" s="225" t="str">
        <f t="shared" si="14"/>
        <v xml:space="preserve">CT- - MT- </v>
      </c>
      <c r="K90" s="240" t="s">
        <v>468</v>
      </c>
      <c r="L90" s="240"/>
      <c r="M90" s="240" t="s">
        <v>1612</v>
      </c>
      <c r="N90" s="237"/>
      <c r="O90" s="225" t="str">
        <f t="shared" si="15"/>
        <v xml:space="preserve">  </v>
      </c>
      <c r="P90" s="225"/>
      <c r="Q90" s="225"/>
      <c r="R90" s="225" t="str">
        <f t="shared" si="17"/>
        <v>F/E  -  PDF</v>
      </c>
      <c r="S90" s="240" t="s">
        <v>1245</v>
      </c>
      <c r="T90" s="240" t="s">
        <v>37</v>
      </c>
      <c r="U90" s="144"/>
      <c r="V90" s="144"/>
      <c r="W90" s="144"/>
      <c r="X90" s="144"/>
      <c r="Y90" s="144"/>
      <c r="Z90" s="144"/>
      <c r="AA90" s="144"/>
      <c r="AB90" s="144"/>
      <c r="AC90" s="144"/>
      <c r="AD90" s="144"/>
      <c r="AE90" s="144"/>
      <c r="AF90" s="144"/>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144"/>
      <c r="BC90" s="144"/>
      <c r="BD90" s="144"/>
      <c r="BE90" s="144"/>
      <c r="BF90" s="144"/>
      <c r="BG90" s="144"/>
      <c r="BH90" s="144"/>
      <c r="BI90" s="144"/>
      <c r="BJ90" s="144"/>
      <c r="BK90" s="144"/>
      <c r="BL90" s="144"/>
      <c r="BM90" s="144"/>
      <c r="BN90" s="144"/>
      <c r="BO90" s="144"/>
      <c r="BP90" s="144"/>
      <c r="BQ90" s="144"/>
      <c r="BR90" s="144"/>
      <c r="BS90" s="144"/>
      <c r="BT90" s="144"/>
      <c r="BU90" s="144"/>
      <c r="BV90" s="144"/>
      <c r="BW90" s="144"/>
      <c r="BX90" s="144"/>
      <c r="BY90" s="144"/>
      <c r="BZ90" s="144"/>
      <c r="CA90" s="144"/>
      <c r="CB90" s="144"/>
      <c r="CC90" s="144"/>
      <c r="CD90" s="144"/>
      <c r="CE90" s="144"/>
      <c r="CF90" s="144"/>
      <c r="CG90" s="144"/>
      <c r="CH90" s="144"/>
      <c r="CI90" s="144"/>
      <c r="CJ90" s="144"/>
      <c r="CK90" s="144"/>
      <c r="CL90" s="144"/>
      <c r="CM90" s="144"/>
      <c r="CN90" s="144"/>
      <c r="CO90" s="144"/>
      <c r="CP90" s="144"/>
      <c r="CQ90" s="144"/>
      <c r="CR90" s="144"/>
      <c r="CS90" s="144"/>
      <c r="CT90" s="144"/>
      <c r="CU90" s="144"/>
      <c r="CV90" s="144"/>
      <c r="CW90" s="144"/>
      <c r="CX90" s="144"/>
      <c r="CY90" s="144"/>
      <c r="CZ90" s="144"/>
      <c r="DA90" s="144"/>
      <c r="DB90" s="144"/>
      <c r="DC90" s="144"/>
      <c r="DD90" s="144"/>
      <c r="DE90" s="144"/>
      <c r="DF90" s="144"/>
      <c r="DG90" s="144"/>
      <c r="DH90" s="144"/>
      <c r="DI90" s="144"/>
      <c r="DJ90" s="144"/>
      <c r="DK90" s="144"/>
      <c r="DL90" s="144"/>
      <c r="DM90" s="144"/>
      <c r="DN90" s="144"/>
      <c r="DO90" s="144"/>
      <c r="DP90" s="144"/>
      <c r="DQ90" s="144"/>
      <c r="DR90" s="144"/>
      <c r="DS90" s="144"/>
      <c r="DT90" s="144"/>
      <c r="DU90" s="144"/>
      <c r="DV90" s="144"/>
      <c r="DW90" s="144"/>
      <c r="DX90" s="144"/>
      <c r="DY90" s="144"/>
      <c r="DZ90" s="144"/>
      <c r="EA90" s="144"/>
      <c r="EB90" s="144"/>
      <c r="EC90" s="144"/>
      <c r="ED90" s="144"/>
      <c r="EE90" s="144"/>
      <c r="EF90" s="144"/>
      <c r="EG90" s="144"/>
      <c r="EH90" s="144"/>
      <c r="EI90" s="144"/>
      <c r="EJ90" s="144"/>
      <c r="EK90" s="144"/>
      <c r="EL90" s="144"/>
      <c r="EM90" s="144"/>
      <c r="EN90" s="144"/>
      <c r="EO90" s="144"/>
      <c r="EP90" s="144"/>
      <c r="EQ90" s="144"/>
      <c r="ER90" s="144"/>
      <c r="ES90" s="144"/>
      <c r="ET90" s="144"/>
      <c r="EU90" s="144"/>
      <c r="EV90" s="144"/>
      <c r="EW90" s="144"/>
      <c r="EX90" s="144"/>
      <c r="EY90" s="144"/>
      <c r="EZ90" s="144"/>
      <c r="FA90" s="144"/>
      <c r="FB90" s="144"/>
      <c r="FC90" s="144"/>
      <c r="FD90" s="144"/>
      <c r="FE90" s="144"/>
      <c r="FF90" s="144"/>
      <c r="FG90" s="144"/>
      <c r="FH90" s="144"/>
      <c r="FI90" s="144"/>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4"/>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row>
    <row r="91" spans="1:216" s="157" customFormat="1" ht="40" customHeight="1">
      <c r="A91" s="195" t="s">
        <v>1164</v>
      </c>
      <c r="B91" s="186" t="str">
        <f t="shared" si="13"/>
        <v>Grupo de Innovación y Mejoramiento InstitucionalINFORMES DE AUDITORÍA AL SISTEMA INTEGRADO DE GESTIÓN</v>
      </c>
      <c r="C91" s="241">
        <v>70306</v>
      </c>
      <c r="D91" s="227" t="s">
        <v>1272</v>
      </c>
      <c r="E91" s="228" t="s">
        <v>1277</v>
      </c>
      <c r="F91" s="224" t="str">
        <f t="shared" si="16"/>
        <v>70306-24.8</v>
      </c>
      <c r="G91" s="225" t="str">
        <f t="shared" si="12"/>
        <v>AG -3--AC -8</v>
      </c>
      <c r="H91" s="240">
        <v>3</v>
      </c>
      <c r="I91" s="240">
        <v>8</v>
      </c>
      <c r="J91" s="225" t="str">
        <f t="shared" si="14"/>
        <v xml:space="preserve">CT- - MT- </v>
      </c>
      <c r="K91" s="240" t="s">
        <v>468</v>
      </c>
      <c r="L91" s="240"/>
      <c r="M91" s="240" t="s">
        <v>1612</v>
      </c>
      <c r="N91" s="237"/>
      <c r="O91" s="225" t="str">
        <f t="shared" si="15"/>
        <v xml:space="preserve">  </v>
      </c>
      <c r="P91" s="225"/>
      <c r="Q91" s="225"/>
      <c r="R91" s="225" t="str">
        <f t="shared" si="17"/>
        <v>F/E  -  PDF</v>
      </c>
      <c r="S91" s="240" t="s">
        <v>1245</v>
      </c>
      <c r="T91" s="240" t="s">
        <v>37</v>
      </c>
      <c r="U91" s="144"/>
      <c r="V91" s="144"/>
      <c r="W91" s="144"/>
      <c r="X91" s="144"/>
      <c r="Y91" s="144"/>
      <c r="Z91" s="144"/>
      <c r="AA91" s="144"/>
      <c r="AB91" s="144"/>
      <c r="AC91" s="144"/>
      <c r="AD91" s="144"/>
      <c r="AE91" s="144"/>
      <c r="AF91" s="144"/>
      <c r="AG91" s="144"/>
      <c r="AH91" s="144"/>
      <c r="AI91" s="144"/>
      <c r="AJ91" s="144"/>
      <c r="AK91" s="144"/>
      <c r="AL91" s="144"/>
      <c r="AM91" s="144"/>
      <c r="AN91" s="144"/>
      <c r="AO91" s="144"/>
      <c r="AP91" s="144"/>
      <c r="AQ91" s="144"/>
      <c r="AR91" s="144"/>
      <c r="AS91" s="144"/>
      <c r="AT91" s="144"/>
      <c r="AU91" s="144"/>
      <c r="AV91" s="144"/>
      <c r="AW91" s="144"/>
      <c r="AX91" s="144"/>
      <c r="AY91" s="144"/>
      <c r="AZ91" s="144"/>
      <c r="BA91" s="144"/>
      <c r="BB91" s="144"/>
      <c r="BC91" s="144"/>
      <c r="BD91" s="144"/>
      <c r="BE91" s="144"/>
      <c r="BF91" s="144"/>
      <c r="BG91" s="144"/>
      <c r="BH91" s="144"/>
      <c r="BI91" s="144"/>
      <c r="BJ91" s="144"/>
      <c r="BK91" s="144"/>
      <c r="BL91" s="144"/>
      <c r="BM91" s="144"/>
      <c r="BN91" s="144"/>
      <c r="BO91" s="144"/>
      <c r="BP91" s="144"/>
      <c r="BQ91" s="144"/>
      <c r="BR91" s="144"/>
      <c r="BS91" s="144"/>
      <c r="BT91" s="144"/>
      <c r="BU91" s="144"/>
      <c r="BV91" s="144"/>
      <c r="BW91" s="144"/>
      <c r="BX91" s="144"/>
      <c r="BY91" s="144"/>
      <c r="BZ91" s="144"/>
      <c r="CA91" s="144"/>
      <c r="CB91" s="144"/>
      <c r="CC91" s="144"/>
      <c r="CD91" s="144"/>
      <c r="CE91" s="144"/>
      <c r="CF91" s="144"/>
      <c r="CG91" s="144"/>
      <c r="CH91" s="144"/>
      <c r="CI91" s="144"/>
      <c r="CJ91" s="144"/>
      <c r="CK91" s="144"/>
      <c r="CL91" s="144"/>
      <c r="CM91" s="144"/>
      <c r="CN91" s="144"/>
      <c r="CO91" s="144"/>
      <c r="CP91" s="144"/>
      <c r="CQ91" s="144"/>
      <c r="CR91" s="144"/>
      <c r="CS91" s="144"/>
      <c r="CT91" s="144"/>
      <c r="CU91" s="144"/>
      <c r="CV91" s="144"/>
      <c r="CW91" s="144"/>
      <c r="CX91" s="144"/>
      <c r="CY91" s="144"/>
      <c r="CZ91" s="144"/>
      <c r="DA91" s="144"/>
      <c r="DB91" s="144"/>
      <c r="DC91" s="144"/>
      <c r="DD91" s="144"/>
      <c r="DE91" s="144"/>
      <c r="DF91" s="144"/>
      <c r="DG91" s="144"/>
      <c r="DH91" s="144"/>
      <c r="DI91" s="144"/>
      <c r="DJ91" s="144"/>
      <c r="DK91" s="144"/>
      <c r="DL91" s="144"/>
      <c r="DM91" s="144"/>
      <c r="DN91" s="144"/>
      <c r="DO91" s="144"/>
      <c r="DP91" s="144"/>
      <c r="DQ91" s="144"/>
      <c r="DR91" s="144"/>
      <c r="DS91" s="144"/>
      <c r="DT91" s="144"/>
      <c r="DU91" s="144"/>
      <c r="DV91" s="144"/>
      <c r="DW91" s="144"/>
      <c r="DX91" s="144"/>
      <c r="DY91" s="144"/>
      <c r="DZ91" s="144"/>
      <c r="EA91" s="144"/>
      <c r="EB91" s="144"/>
      <c r="EC91" s="144"/>
      <c r="ED91" s="144"/>
      <c r="EE91" s="144"/>
      <c r="EF91" s="144"/>
      <c r="EG91" s="144"/>
      <c r="EH91" s="144"/>
      <c r="EI91" s="144"/>
      <c r="EJ91" s="144"/>
      <c r="EK91" s="144"/>
      <c r="EL91" s="144"/>
      <c r="EM91" s="144"/>
      <c r="EN91" s="144"/>
      <c r="EO91" s="144"/>
      <c r="EP91" s="144"/>
      <c r="EQ91" s="144"/>
      <c r="ER91" s="144"/>
      <c r="ES91" s="144"/>
      <c r="ET91" s="144"/>
      <c r="EU91" s="144"/>
      <c r="EV91" s="144"/>
      <c r="EW91" s="144"/>
      <c r="EX91" s="144"/>
      <c r="EY91" s="144"/>
      <c r="EZ91" s="144"/>
      <c r="FA91" s="144"/>
      <c r="FB91" s="144"/>
      <c r="FC91" s="144"/>
      <c r="FD91" s="144"/>
      <c r="FE91" s="144"/>
      <c r="FF91" s="144"/>
      <c r="FG91" s="144"/>
      <c r="FH91" s="144"/>
      <c r="FI91" s="144"/>
      <c r="FJ91" s="144"/>
      <c r="FK91" s="144"/>
      <c r="FL91" s="144"/>
      <c r="FM91" s="144"/>
      <c r="FN91" s="144"/>
      <c r="FO91" s="144"/>
      <c r="FP91" s="144"/>
      <c r="FQ91" s="144"/>
      <c r="FR91" s="144"/>
      <c r="FS91" s="144"/>
      <c r="FT91" s="144"/>
      <c r="FU91" s="144"/>
      <c r="FV91" s="144"/>
      <c r="FW91" s="144"/>
      <c r="FX91" s="144"/>
      <c r="FY91" s="144"/>
      <c r="FZ91" s="144"/>
      <c r="GA91" s="144"/>
      <c r="GB91" s="144"/>
      <c r="GC91" s="144"/>
      <c r="GD91" s="144"/>
      <c r="GE91" s="144"/>
      <c r="GF91" s="144"/>
      <c r="GG91" s="144"/>
      <c r="GH91" s="144"/>
      <c r="GI91" s="144"/>
      <c r="GJ91" s="144"/>
      <c r="GK91" s="144"/>
      <c r="GL91" s="144"/>
      <c r="GM91" s="144"/>
      <c r="GN91" s="144"/>
      <c r="GO91" s="144"/>
      <c r="GP91" s="144"/>
      <c r="GQ91" s="144"/>
      <c r="GR91" s="144"/>
      <c r="GS91" s="144"/>
      <c r="GT91" s="144"/>
      <c r="GU91" s="144"/>
      <c r="GV91" s="144"/>
      <c r="GW91" s="144"/>
      <c r="GX91" s="144"/>
      <c r="GY91" s="144"/>
      <c r="GZ91" s="144"/>
      <c r="HA91" s="144"/>
      <c r="HB91" s="144"/>
      <c r="HC91" s="144"/>
      <c r="HD91" s="144"/>
      <c r="HE91" s="144"/>
      <c r="HF91" s="144"/>
      <c r="HG91" s="144"/>
      <c r="HH91" s="144"/>
    </row>
    <row r="92" spans="1:216" s="157" customFormat="1" ht="40" customHeight="1">
      <c r="A92" s="195" t="s">
        <v>1164</v>
      </c>
      <c r="B92" s="186" t="str">
        <f t="shared" si="13"/>
        <v>Grupo de Innovación y Mejoramiento InstitucionalINFORMES DE GESTIÓN DE INDICADORES</v>
      </c>
      <c r="C92" s="241">
        <v>70306</v>
      </c>
      <c r="D92" s="227" t="s">
        <v>1273</v>
      </c>
      <c r="E92" s="228" t="s">
        <v>1278</v>
      </c>
      <c r="F92" s="224" t="str">
        <f t="shared" si="16"/>
        <v>70306-24.13</v>
      </c>
      <c r="G92" s="225" t="str">
        <f t="shared" si="12"/>
        <v>AG -3--AC -8</v>
      </c>
      <c r="H92" s="240">
        <v>3</v>
      </c>
      <c r="I92" s="240">
        <v>8</v>
      </c>
      <c r="J92" s="225" t="str">
        <f t="shared" si="14"/>
        <v xml:space="preserve">- E- - </v>
      </c>
      <c r="K92" s="240"/>
      <c r="L92" s="240" t="s">
        <v>469</v>
      </c>
      <c r="M92" s="240"/>
      <c r="N92" s="237"/>
      <c r="O92" s="225" t="str">
        <f t="shared" si="15"/>
        <v xml:space="preserve">  </v>
      </c>
      <c r="P92" s="225"/>
      <c r="Q92" s="225"/>
      <c r="R92" s="225" t="str">
        <f t="shared" si="17"/>
        <v>F/E  -  PDF</v>
      </c>
      <c r="S92" s="240" t="s">
        <v>1245</v>
      </c>
      <c r="T92" s="240" t="s">
        <v>37</v>
      </c>
      <c r="U92" s="144"/>
      <c r="V92" s="144"/>
      <c r="W92" s="144"/>
      <c r="X92" s="144"/>
      <c r="Y92" s="144"/>
      <c r="Z92" s="144"/>
      <c r="AA92" s="144"/>
      <c r="AB92" s="144"/>
      <c r="AC92" s="144"/>
      <c r="AD92" s="144"/>
      <c r="AE92" s="144"/>
      <c r="AF92" s="144"/>
      <c r="AG92" s="144"/>
      <c r="AH92" s="144"/>
      <c r="AI92" s="144"/>
      <c r="AJ92" s="144"/>
      <c r="AK92" s="144"/>
      <c r="AL92" s="144"/>
      <c r="AM92" s="144"/>
      <c r="AN92" s="144"/>
      <c r="AO92" s="144"/>
      <c r="AP92" s="144"/>
      <c r="AQ92" s="144"/>
      <c r="AR92" s="144"/>
      <c r="AS92" s="144"/>
      <c r="AT92" s="144"/>
      <c r="AU92" s="144"/>
      <c r="AV92" s="144"/>
      <c r="AW92" s="144"/>
      <c r="AX92" s="144"/>
      <c r="AY92" s="144"/>
      <c r="AZ92" s="144"/>
      <c r="BA92" s="144"/>
      <c r="BB92" s="144"/>
      <c r="BC92" s="144"/>
      <c r="BD92" s="144"/>
      <c r="BE92" s="144"/>
      <c r="BF92" s="144"/>
      <c r="BG92" s="144"/>
      <c r="BH92" s="144"/>
      <c r="BI92" s="144"/>
      <c r="BJ92" s="144"/>
      <c r="BK92" s="144"/>
      <c r="BL92" s="144"/>
      <c r="BM92" s="144"/>
      <c r="BN92" s="144"/>
      <c r="BO92" s="144"/>
      <c r="BP92" s="144"/>
      <c r="BQ92" s="144"/>
      <c r="BR92" s="144"/>
      <c r="BS92" s="144"/>
      <c r="BT92" s="144"/>
      <c r="BU92" s="144"/>
      <c r="BV92" s="144"/>
      <c r="BW92" s="144"/>
      <c r="BX92" s="144"/>
      <c r="BY92" s="144"/>
      <c r="BZ92" s="144"/>
      <c r="CA92" s="144"/>
      <c r="CB92" s="144"/>
      <c r="CC92" s="144"/>
      <c r="CD92" s="144"/>
      <c r="CE92" s="144"/>
      <c r="CF92" s="144"/>
      <c r="CG92" s="144"/>
      <c r="CH92" s="144"/>
      <c r="CI92" s="144"/>
      <c r="CJ92" s="144"/>
      <c r="CK92" s="144"/>
      <c r="CL92" s="144"/>
      <c r="CM92" s="144"/>
      <c r="CN92" s="144"/>
      <c r="CO92" s="144"/>
      <c r="CP92" s="144"/>
      <c r="CQ92" s="144"/>
      <c r="CR92" s="144"/>
      <c r="CS92" s="144"/>
      <c r="CT92" s="144"/>
      <c r="CU92" s="144"/>
      <c r="CV92" s="144"/>
      <c r="CW92" s="144"/>
      <c r="CX92" s="144"/>
      <c r="CY92" s="144"/>
      <c r="CZ92" s="144"/>
      <c r="DA92" s="144"/>
      <c r="DB92" s="144"/>
      <c r="DC92" s="144"/>
      <c r="DD92" s="144"/>
      <c r="DE92" s="144"/>
      <c r="DF92" s="144"/>
      <c r="DG92" s="144"/>
      <c r="DH92" s="144"/>
      <c r="DI92" s="144"/>
      <c r="DJ92" s="144"/>
      <c r="DK92" s="144"/>
      <c r="DL92" s="144"/>
      <c r="DM92" s="144"/>
      <c r="DN92" s="144"/>
      <c r="DO92" s="144"/>
      <c r="DP92" s="144"/>
      <c r="DQ92" s="144"/>
      <c r="DR92" s="144"/>
      <c r="DS92" s="144"/>
      <c r="DT92" s="144"/>
      <c r="DU92" s="144"/>
      <c r="DV92" s="144"/>
      <c r="DW92" s="144"/>
      <c r="DX92" s="144"/>
      <c r="DY92" s="144"/>
      <c r="DZ92" s="144"/>
      <c r="EA92" s="144"/>
      <c r="EB92" s="144"/>
      <c r="EC92" s="144"/>
      <c r="ED92" s="144"/>
      <c r="EE92" s="144"/>
      <c r="EF92" s="144"/>
      <c r="EG92" s="144"/>
      <c r="EH92" s="144"/>
      <c r="EI92" s="144"/>
      <c r="EJ92" s="144"/>
      <c r="EK92" s="144"/>
      <c r="EL92" s="144"/>
      <c r="EM92" s="144"/>
      <c r="EN92" s="144"/>
      <c r="EO92" s="144"/>
      <c r="EP92" s="144"/>
      <c r="EQ92" s="144"/>
      <c r="ER92" s="144"/>
      <c r="ES92" s="144"/>
      <c r="ET92" s="144"/>
      <c r="EU92" s="144"/>
      <c r="EV92" s="144"/>
      <c r="EW92" s="144"/>
      <c r="EX92" s="144"/>
      <c r="EY92" s="144"/>
      <c r="EZ92" s="144"/>
      <c r="FA92" s="144"/>
      <c r="FB92" s="144"/>
      <c r="FC92" s="144"/>
      <c r="FD92" s="144"/>
      <c r="FE92" s="144"/>
      <c r="FF92" s="144"/>
      <c r="FG92" s="144"/>
      <c r="FH92" s="144"/>
      <c r="FI92" s="144"/>
      <c r="FJ92" s="144"/>
      <c r="FK92" s="144"/>
      <c r="FL92" s="144"/>
      <c r="FM92" s="144"/>
      <c r="FN92" s="144"/>
      <c r="FO92" s="144"/>
      <c r="FP92" s="144"/>
      <c r="FQ92" s="144"/>
      <c r="FR92" s="144"/>
      <c r="FS92" s="144"/>
      <c r="FT92" s="144"/>
      <c r="FU92" s="144"/>
      <c r="FV92" s="144"/>
      <c r="FW92" s="144"/>
      <c r="FX92" s="144"/>
      <c r="FY92" s="144"/>
      <c r="FZ92" s="144"/>
      <c r="GA92" s="144"/>
      <c r="GB92" s="144"/>
      <c r="GC92" s="144"/>
      <c r="GD92" s="144"/>
      <c r="GE92" s="144"/>
      <c r="GF92" s="144"/>
      <c r="GG92" s="144"/>
      <c r="GH92" s="144"/>
      <c r="GI92" s="144"/>
      <c r="GJ92" s="144"/>
      <c r="GK92" s="144"/>
      <c r="GL92" s="144"/>
      <c r="GM92" s="144"/>
      <c r="GN92" s="144"/>
      <c r="GO92" s="144"/>
      <c r="GP92" s="144"/>
      <c r="GQ92" s="144"/>
      <c r="GR92" s="144"/>
      <c r="GS92" s="144"/>
      <c r="GT92" s="144"/>
      <c r="GU92" s="144"/>
      <c r="GV92" s="144"/>
      <c r="GW92" s="144"/>
      <c r="GX92" s="144"/>
      <c r="GY92" s="144"/>
      <c r="GZ92" s="144"/>
      <c r="HA92" s="144"/>
      <c r="HB92" s="144"/>
      <c r="HC92" s="144"/>
      <c r="HD92" s="144"/>
      <c r="HE92" s="144"/>
      <c r="HF92" s="144"/>
      <c r="HG92" s="144"/>
      <c r="HH92" s="144"/>
    </row>
    <row r="93" spans="1:216" s="157" customFormat="1" ht="40" customHeight="1">
      <c r="A93" s="195" t="s">
        <v>1164</v>
      </c>
      <c r="B93" s="186" t="str">
        <f t="shared" si="13"/>
        <v xml:space="preserve">Grupo de Innovación y Mejoramiento InstitucionalINFORMES DE SEGUIMIENTO AL MODELO INTEGRADO DE PLANEACIÓN Y CONTROL - MIPG </v>
      </c>
      <c r="C93" s="241">
        <v>70306</v>
      </c>
      <c r="D93" s="227" t="s">
        <v>1274</v>
      </c>
      <c r="E93" s="228" t="s">
        <v>1279</v>
      </c>
      <c r="F93" s="224" t="str">
        <f t="shared" si="16"/>
        <v>70306-24.26</v>
      </c>
      <c r="G93" s="225" t="str">
        <f t="shared" si="12"/>
        <v>AG -3--AC -8</v>
      </c>
      <c r="H93" s="240">
        <v>3</v>
      </c>
      <c r="I93" s="240">
        <v>8</v>
      </c>
      <c r="J93" s="225" t="str">
        <f t="shared" si="14"/>
        <v xml:space="preserve">CT- - MT- </v>
      </c>
      <c r="K93" s="240" t="s">
        <v>468</v>
      </c>
      <c r="L93" s="240"/>
      <c r="M93" s="240" t="s">
        <v>1612</v>
      </c>
      <c r="N93" s="237"/>
      <c r="O93" s="225" t="str">
        <f t="shared" si="15"/>
        <v xml:space="preserve">  </v>
      </c>
      <c r="P93" s="225"/>
      <c r="Q93" s="225"/>
      <c r="R93" s="225" t="str">
        <f t="shared" si="17"/>
        <v>F/E  -  PDF</v>
      </c>
      <c r="S93" s="240" t="s">
        <v>1245</v>
      </c>
      <c r="T93" s="240" t="s">
        <v>37</v>
      </c>
      <c r="U93" s="144"/>
      <c r="V93" s="144"/>
      <c r="W93" s="144"/>
      <c r="X93" s="144"/>
      <c r="Y93" s="144"/>
      <c r="Z93" s="144"/>
      <c r="AA93" s="144"/>
      <c r="AB93" s="144"/>
      <c r="AC93" s="144"/>
      <c r="AD93" s="144"/>
      <c r="AE93" s="144"/>
      <c r="AF93" s="144"/>
      <c r="AG93" s="144"/>
      <c r="AH93" s="144"/>
      <c r="AI93" s="144"/>
      <c r="AJ93" s="144"/>
      <c r="AK93" s="144"/>
      <c r="AL93" s="144"/>
      <c r="AM93" s="144"/>
      <c r="AN93" s="144"/>
      <c r="AO93" s="144"/>
      <c r="AP93" s="144"/>
      <c r="AQ93" s="144"/>
      <c r="AR93" s="144"/>
      <c r="AS93" s="144"/>
      <c r="AT93" s="144"/>
      <c r="AU93" s="144"/>
      <c r="AV93" s="144"/>
      <c r="AW93" s="144"/>
      <c r="AX93" s="144"/>
      <c r="AY93" s="144"/>
      <c r="AZ93" s="144"/>
      <c r="BA93" s="144"/>
      <c r="BB93" s="144"/>
      <c r="BC93" s="144"/>
      <c r="BD93" s="144"/>
      <c r="BE93" s="144"/>
      <c r="BF93" s="144"/>
      <c r="BG93" s="144"/>
      <c r="BH93" s="144"/>
      <c r="BI93" s="144"/>
      <c r="BJ93" s="144"/>
      <c r="BK93" s="144"/>
      <c r="BL93" s="144"/>
      <c r="BM93" s="144"/>
      <c r="BN93" s="144"/>
      <c r="BO93" s="144"/>
      <c r="BP93" s="144"/>
      <c r="BQ93" s="144"/>
      <c r="BR93" s="144"/>
      <c r="BS93" s="144"/>
      <c r="BT93" s="144"/>
      <c r="BU93" s="144"/>
      <c r="BV93" s="144"/>
      <c r="BW93" s="144"/>
      <c r="BX93" s="144"/>
      <c r="BY93" s="144"/>
      <c r="BZ93" s="144"/>
      <c r="CA93" s="144"/>
      <c r="CB93" s="144"/>
      <c r="CC93" s="144"/>
      <c r="CD93" s="144"/>
      <c r="CE93" s="144"/>
      <c r="CF93" s="144"/>
      <c r="CG93" s="144"/>
      <c r="CH93" s="144"/>
      <c r="CI93" s="144"/>
      <c r="CJ93" s="144"/>
      <c r="CK93" s="144"/>
      <c r="CL93" s="144"/>
      <c r="CM93" s="144"/>
      <c r="CN93" s="144"/>
      <c r="CO93" s="144"/>
      <c r="CP93" s="144"/>
      <c r="CQ93" s="144"/>
      <c r="CR93" s="144"/>
      <c r="CS93" s="144"/>
      <c r="CT93" s="144"/>
      <c r="CU93" s="144"/>
      <c r="CV93" s="144"/>
      <c r="CW93" s="144"/>
      <c r="CX93" s="144"/>
      <c r="CY93" s="144"/>
      <c r="CZ93" s="144"/>
      <c r="DA93" s="144"/>
      <c r="DB93" s="144"/>
      <c r="DC93" s="144"/>
      <c r="DD93" s="144"/>
      <c r="DE93" s="144"/>
      <c r="DF93" s="144"/>
      <c r="DG93" s="144"/>
      <c r="DH93" s="144"/>
      <c r="DI93" s="144"/>
      <c r="DJ93" s="144"/>
      <c r="DK93" s="144"/>
      <c r="DL93" s="144"/>
      <c r="DM93" s="144"/>
      <c r="DN93" s="144"/>
      <c r="DO93" s="144"/>
      <c r="DP93" s="144"/>
      <c r="DQ93" s="144"/>
      <c r="DR93" s="144"/>
      <c r="DS93" s="144"/>
      <c r="DT93" s="144"/>
      <c r="DU93" s="144"/>
      <c r="DV93" s="144"/>
      <c r="DW93" s="144"/>
      <c r="DX93" s="144"/>
      <c r="DY93" s="144"/>
      <c r="DZ93" s="144"/>
      <c r="EA93" s="144"/>
      <c r="EB93" s="144"/>
      <c r="EC93" s="144"/>
      <c r="ED93" s="144"/>
      <c r="EE93" s="144"/>
      <c r="EF93" s="144"/>
      <c r="EG93" s="144"/>
      <c r="EH93" s="144"/>
      <c r="EI93" s="144"/>
      <c r="EJ93" s="144"/>
      <c r="EK93" s="144"/>
      <c r="EL93" s="144"/>
      <c r="EM93" s="144"/>
      <c r="EN93" s="144"/>
      <c r="EO93" s="144"/>
      <c r="EP93" s="144"/>
      <c r="EQ93" s="144"/>
      <c r="ER93" s="144"/>
      <c r="ES93" s="144"/>
      <c r="ET93" s="144"/>
      <c r="EU93" s="144"/>
      <c r="EV93" s="144"/>
      <c r="EW93" s="144"/>
      <c r="EX93" s="144"/>
      <c r="EY93" s="144"/>
      <c r="EZ93" s="144"/>
      <c r="FA93" s="144"/>
      <c r="FB93" s="144"/>
      <c r="FC93" s="144"/>
      <c r="FD93" s="144"/>
      <c r="FE93" s="144"/>
      <c r="FF93" s="144"/>
      <c r="FG93" s="144"/>
      <c r="FH93" s="144"/>
      <c r="FI93" s="144"/>
      <c r="FJ93" s="144"/>
      <c r="FK93" s="144"/>
      <c r="FL93" s="144"/>
      <c r="FM93" s="144"/>
      <c r="FN93" s="144"/>
      <c r="FO93" s="144"/>
      <c r="FP93" s="144"/>
      <c r="FQ93" s="144"/>
      <c r="FR93" s="144"/>
      <c r="FS93" s="144"/>
      <c r="FT93" s="144"/>
      <c r="FU93" s="144"/>
      <c r="FV93" s="144"/>
      <c r="FW93" s="144"/>
      <c r="FX93" s="144"/>
      <c r="FY93" s="144"/>
      <c r="FZ93" s="144"/>
      <c r="GA93" s="144"/>
      <c r="GB93" s="144"/>
      <c r="GC93" s="144"/>
      <c r="GD93" s="144"/>
      <c r="GE93" s="144"/>
      <c r="GF93" s="144"/>
      <c r="GG93" s="144"/>
      <c r="GH93" s="144"/>
      <c r="GI93" s="144"/>
      <c r="GJ93" s="144"/>
      <c r="GK93" s="144"/>
      <c r="GL93" s="144"/>
      <c r="GM93" s="144"/>
      <c r="GN93" s="144"/>
      <c r="GO93" s="144"/>
      <c r="GP93" s="144"/>
      <c r="GQ93" s="144"/>
      <c r="GR93" s="144"/>
      <c r="GS93" s="144"/>
      <c r="GT93" s="144"/>
      <c r="GU93" s="144"/>
      <c r="GV93" s="144"/>
      <c r="GW93" s="144"/>
      <c r="GX93" s="144"/>
      <c r="GY93" s="144"/>
      <c r="GZ93" s="144"/>
      <c r="HA93" s="144"/>
      <c r="HB93" s="144"/>
      <c r="HC93" s="144"/>
      <c r="HD93" s="144"/>
      <c r="HE93" s="144"/>
      <c r="HF93" s="144"/>
      <c r="HG93" s="144"/>
      <c r="HH93" s="144"/>
    </row>
    <row r="94" spans="1:216" s="157" customFormat="1" ht="40" customHeight="1">
      <c r="A94" s="195" t="s">
        <v>1164</v>
      </c>
      <c r="B94" s="186" t="str">
        <f t="shared" si="13"/>
        <v>Grupo de Innovación y Mejoramiento InstitucionalINSTRUMENTOS DEL SISTEMA INTEGRADO DE GESTIÓN</v>
      </c>
      <c r="C94" s="241">
        <v>70306</v>
      </c>
      <c r="D94" s="227">
        <v>27</v>
      </c>
      <c r="E94" s="228" t="s">
        <v>1282</v>
      </c>
      <c r="F94" s="224" t="str">
        <f t="shared" si="16"/>
        <v>70306-27</v>
      </c>
      <c r="G94" s="225" t="str">
        <f t="shared" si="12"/>
        <v>AG -3--AC -8</v>
      </c>
      <c r="H94" s="240">
        <v>3</v>
      </c>
      <c r="I94" s="240">
        <v>8</v>
      </c>
      <c r="J94" s="225" t="str">
        <f t="shared" si="14"/>
        <v xml:space="preserve">CT- - MT- </v>
      </c>
      <c r="K94" s="240" t="s">
        <v>468</v>
      </c>
      <c r="L94" s="240"/>
      <c r="M94" s="240" t="s">
        <v>1612</v>
      </c>
      <c r="N94" s="237"/>
      <c r="O94" s="225" t="str">
        <f t="shared" si="15"/>
        <v xml:space="preserve">  </v>
      </c>
      <c r="P94" s="225"/>
      <c r="Q94" s="225"/>
      <c r="R94" s="225" t="str">
        <f t="shared" si="17"/>
        <v>F/E  -  PDF</v>
      </c>
      <c r="S94" s="240" t="s">
        <v>1245</v>
      </c>
      <c r="T94" s="240" t="s">
        <v>37</v>
      </c>
      <c r="U94" s="144"/>
      <c r="V94" s="144"/>
      <c r="W94" s="144"/>
      <c r="X94" s="144"/>
      <c r="Y94" s="144"/>
      <c r="Z94" s="144"/>
      <c r="AA94" s="144"/>
      <c r="AB94" s="144"/>
      <c r="AC94" s="144"/>
      <c r="AD94" s="144"/>
      <c r="AE94" s="144"/>
      <c r="AF94" s="144"/>
      <c r="AG94" s="144"/>
      <c r="AH94" s="144"/>
      <c r="AI94" s="144"/>
      <c r="AJ94" s="144"/>
      <c r="AK94" s="144"/>
      <c r="AL94" s="144"/>
      <c r="AM94" s="144"/>
      <c r="AN94" s="144"/>
      <c r="AO94" s="144"/>
      <c r="AP94" s="144"/>
      <c r="AQ94" s="144"/>
      <c r="AR94" s="144"/>
      <c r="AS94" s="144"/>
      <c r="AT94" s="144"/>
      <c r="AU94" s="144"/>
      <c r="AV94" s="144"/>
      <c r="AW94" s="144"/>
      <c r="AX94" s="144"/>
      <c r="AY94" s="144"/>
      <c r="AZ94" s="144"/>
      <c r="BA94" s="144"/>
      <c r="BB94" s="144"/>
      <c r="BC94" s="144"/>
      <c r="BD94" s="144"/>
      <c r="BE94" s="144"/>
      <c r="BF94" s="144"/>
      <c r="BG94" s="144"/>
      <c r="BH94" s="144"/>
      <c r="BI94" s="144"/>
      <c r="BJ94" s="144"/>
      <c r="BK94" s="144"/>
      <c r="BL94" s="144"/>
      <c r="BM94" s="144"/>
      <c r="BN94" s="144"/>
      <c r="BO94" s="144"/>
      <c r="BP94" s="144"/>
      <c r="BQ94" s="144"/>
      <c r="BR94" s="144"/>
      <c r="BS94" s="144"/>
      <c r="BT94" s="144"/>
      <c r="BU94" s="144"/>
      <c r="BV94" s="144"/>
      <c r="BW94" s="144"/>
      <c r="BX94" s="144"/>
      <c r="BY94" s="144"/>
      <c r="BZ94" s="144"/>
      <c r="CA94" s="144"/>
      <c r="CB94" s="144"/>
      <c r="CC94" s="144"/>
      <c r="CD94" s="144"/>
      <c r="CE94" s="144"/>
      <c r="CF94" s="144"/>
      <c r="CG94" s="144"/>
      <c r="CH94" s="144"/>
      <c r="CI94" s="144"/>
      <c r="CJ94" s="144"/>
      <c r="CK94" s="144"/>
      <c r="CL94" s="144"/>
      <c r="CM94" s="144"/>
      <c r="CN94" s="144"/>
      <c r="CO94" s="144"/>
      <c r="CP94" s="144"/>
      <c r="CQ94" s="144"/>
      <c r="CR94" s="144"/>
      <c r="CS94" s="144"/>
      <c r="CT94" s="144"/>
      <c r="CU94" s="144"/>
      <c r="CV94" s="144"/>
      <c r="CW94" s="144"/>
      <c r="CX94" s="144"/>
      <c r="CY94" s="144"/>
      <c r="CZ94" s="144"/>
      <c r="DA94" s="144"/>
      <c r="DB94" s="144"/>
      <c r="DC94" s="144"/>
      <c r="DD94" s="144"/>
      <c r="DE94" s="144"/>
      <c r="DF94" s="144"/>
      <c r="DG94" s="144"/>
      <c r="DH94" s="144"/>
      <c r="DI94" s="144"/>
      <c r="DJ94" s="144"/>
      <c r="DK94" s="144"/>
      <c r="DL94" s="144"/>
      <c r="DM94" s="144"/>
      <c r="DN94" s="144"/>
      <c r="DO94" s="144"/>
      <c r="DP94" s="144"/>
      <c r="DQ94" s="144"/>
      <c r="DR94" s="144"/>
      <c r="DS94" s="144"/>
      <c r="DT94" s="144"/>
      <c r="DU94" s="144"/>
      <c r="DV94" s="144"/>
      <c r="DW94" s="144"/>
      <c r="DX94" s="144"/>
      <c r="DY94" s="144"/>
      <c r="DZ94" s="144"/>
      <c r="EA94" s="144"/>
      <c r="EB94" s="144"/>
      <c r="EC94" s="144"/>
      <c r="ED94" s="144"/>
      <c r="EE94" s="144"/>
      <c r="EF94" s="144"/>
      <c r="EG94" s="144"/>
      <c r="EH94" s="144"/>
      <c r="EI94" s="144"/>
      <c r="EJ94" s="144"/>
      <c r="EK94" s="144"/>
      <c r="EL94" s="144"/>
      <c r="EM94" s="144"/>
      <c r="EN94" s="144"/>
      <c r="EO94" s="144"/>
      <c r="EP94" s="144"/>
      <c r="EQ94" s="144"/>
      <c r="ER94" s="144"/>
      <c r="ES94" s="144"/>
      <c r="ET94" s="144"/>
      <c r="EU94" s="144"/>
      <c r="EV94" s="144"/>
      <c r="EW94" s="144"/>
      <c r="EX94" s="144"/>
      <c r="EY94" s="144"/>
      <c r="EZ94" s="144"/>
      <c r="FA94" s="144"/>
      <c r="FB94" s="144"/>
      <c r="FC94" s="144"/>
      <c r="FD94" s="144"/>
      <c r="FE94" s="144"/>
      <c r="FF94" s="144"/>
      <c r="FG94" s="144"/>
      <c r="FH94" s="144"/>
      <c r="FI94" s="144"/>
      <c r="FJ94" s="144"/>
      <c r="FK94" s="144"/>
      <c r="FL94" s="144"/>
      <c r="FM94" s="144"/>
      <c r="FN94" s="144"/>
      <c r="FO94" s="144"/>
      <c r="FP94" s="144"/>
      <c r="FQ94" s="144"/>
      <c r="FR94" s="144"/>
      <c r="FS94" s="144"/>
      <c r="FT94" s="144"/>
      <c r="FU94" s="144"/>
      <c r="FV94" s="144"/>
      <c r="FW94" s="144"/>
      <c r="FX94" s="144"/>
      <c r="FY94" s="144"/>
      <c r="FZ94" s="144"/>
      <c r="GA94" s="144"/>
      <c r="GB94" s="144"/>
      <c r="GC94" s="144"/>
      <c r="GD94" s="144"/>
      <c r="GE94" s="144"/>
      <c r="GF94" s="144"/>
      <c r="GG94" s="144"/>
      <c r="GH94" s="144"/>
      <c r="GI94" s="144"/>
      <c r="GJ94" s="144"/>
      <c r="GK94" s="144"/>
      <c r="GL94" s="144"/>
      <c r="GM94" s="144"/>
      <c r="GN94" s="144"/>
      <c r="GO94" s="144"/>
      <c r="GP94" s="144"/>
      <c r="GQ94" s="144"/>
      <c r="GR94" s="144"/>
      <c r="GS94" s="144"/>
      <c r="GT94" s="144"/>
      <c r="GU94" s="144"/>
      <c r="GV94" s="144"/>
      <c r="GW94" s="144"/>
      <c r="GX94" s="144"/>
      <c r="GY94" s="144"/>
      <c r="GZ94" s="144"/>
      <c r="HA94" s="144"/>
      <c r="HB94" s="144"/>
      <c r="HC94" s="144"/>
      <c r="HD94" s="144"/>
      <c r="HE94" s="144"/>
      <c r="HF94" s="144"/>
      <c r="HG94" s="144"/>
      <c r="HH94" s="144"/>
    </row>
    <row r="95" spans="1:216" s="157" customFormat="1" ht="40" customHeight="1">
      <c r="A95" s="195" t="s">
        <v>1164</v>
      </c>
      <c r="B95" s="186" t="str">
        <f t="shared" si="13"/>
        <v>Grupo de Innovación y Mejoramiento InstitucionalMANUALES DEL MODELO INTEGRADO DE PLANEACIÓN Y GESTIÓN</v>
      </c>
      <c r="C95" s="241">
        <v>70306</v>
      </c>
      <c r="D95" s="227" t="s">
        <v>1275</v>
      </c>
      <c r="E95" s="228" t="s">
        <v>1280</v>
      </c>
      <c r="F95" s="224" t="str">
        <f t="shared" si="16"/>
        <v>70306-32.7</v>
      </c>
      <c r="G95" s="225" t="str">
        <f t="shared" si="12"/>
        <v>AG -3--AC -8</v>
      </c>
      <c r="H95" s="240">
        <v>3</v>
      </c>
      <c r="I95" s="240">
        <v>8</v>
      </c>
      <c r="J95" s="225" t="str">
        <f t="shared" si="14"/>
        <v xml:space="preserve">CT- - MT- </v>
      </c>
      <c r="K95" s="240" t="s">
        <v>468</v>
      </c>
      <c r="L95" s="240"/>
      <c r="M95" s="240" t="s">
        <v>1612</v>
      </c>
      <c r="N95" s="237"/>
      <c r="O95" s="225" t="str">
        <f t="shared" si="15"/>
        <v xml:space="preserve">  </v>
      </c>
      <c r="P95" s="225"/>
      <c r="Q95" s="225"/>
      <c r="R95" s="225" t="str">
        <f t="shared" si="17"/>
        <v>F/E  -  PDF</v>
      </c>
      <c r="S95" s="240" t="s">
        <v>1245</v>
      </c>
      <c r="T95" s="240" t="s">
        <v>37</v>
      </c>
      <c r="U95" s="144"/>
      <c r="V95" s="144"/>
      <c r="W95" s="144"/>
      <c r="X95" s="144"/>
      <c r="Y95" s="144"/>
      <c r="Z95" s="144"/>
      <c r="AA95" s="144"/>
      <c r="AB95" s="144"/>
      <c r="AC95" s="144"/>
      <c r="AD95" s="144"/>
      <c r="AE95" s="144"/>
      <c r="AF95" s="144"/>
      <c r="AG95" s="144"/>
      <c r="AH95" s="144"/>
      <c r="AI95" s="144"/>
      <c r="AJ95" s="144"/>
      <c r="AK95" s="144"/>
      <c r="AL95" s="144"/>
      <c r="AM95" s="144"/>
      <c r="AN95" s="144"/>
      <c r="AO95" s="144"/>
      <c r="AP95" s="144"/>
      <c r="AQ95" s="144"/>
      <c r="AR95" s="144"/>
      <c r="AS95" s="144"/>
      <c r="AT95" s="144"/>
      <c r="AU95" s="144"/>
      <c r="AV95" s="144"/>
      <c r="AW95" s="144"/>
      <c r="AX95" s="144"/>
      <c r="AY95" s="144"/>
      <c r="AZ95" s="144"/>
      <c r="BA95" s="144"/>
      <c r="BB95" s="144"/>
      <c r="BC95" s="144"/>
      <c r="BD95" s="144"/>
      <c r="BE95" s="144"/>
      <c r="BF95" s="144"/>
      <c r="BG95" s="144"/>
      <c r="BH95" s="144"/>
      <c r="BI95" s="144"/>
      <c r="BJ95" s="144"/>
      <c r="BK95" s="144"/>
      <c r="BL95" s="144"/>
      <c r="BM95" s="144"/>
      <c r="BN95" s="144"/>
      <c r="BO95" s="144"/>
      <c r="BP95" s="144"/>
      <c r="BQ95" s="144"/>
      <c r="BR95" s="144"/>
      <c r="BS95" s="144"/>
      <c r="BT95" s="144"/>
      <c r="BU95" s="144"/>
      <c r="BV95" s="144"/>
      <c r="BW95" s="144"/>
      <c r="BX95" s="144"/>
      <c r="BY95" s="144"/>
      <c r="BZ95" s="144"/>
      <c r="CA95" s="144"/>
      <c r="CB95" s="144"/>
      <c r="CC95" s="144"/>
      <c r="CD95" s="144"/>
      <c r="CE95" s="144"/>
      <c r="CF95" s="144"/>
      <c r="CG95" s="144"/>
      <c r="CH95" s="144"/>
      <c r="CI95" s="144"/>
      <c r="CJ95" s="144"/>
      <c r="CK95" s="144"/>
      <c r="CL95" s="144"/>
      <c r="CM95" s="144"/>
      <c r="CN95" s="144"/>
      <c r="CO95" s="144"/>
      <c r="CP95" s="144"/>
      <c r="CQ95" s="144"/>
      <c r="CR95" s="144"/>
      <c r="CS95" s="144"/>
      <c r="CT95" s="144"/>
      <c r="CU95" s="144"/>
      <c r="CV95" s="144"/>
      <c r="CW95" s="144"/>
      <c r="CX95" s="144"/>
      <c r="CY95" s="144"/>
      <c r="CZ95" s="144"/>
      <c r="DA95" s="144"/>
      <c r="DB95" s="144"/>
      <c r="DC95" s="144"/>
      <c r="DD95" s="144"/>
      <c r="DE95" s="144"/>
      <c r="DF95" s="144"/>
      <c r="DG95" s="144"/>
      <c r="DH95" s="144"/>
      <c r="DI95" s="144"/>
      <c r="DJ95" s="144"/>
      <c r="DK95" s="144"/>
      <c r="DL95" s="144"/>
      <c r="DM95" s="144"/>
      <c r="DN95" s="144"/>
      <c r="DO95" s="144"/>
      <c r="DP95" s="144"/>
      <c r="DQ95" s="144"/>
      <c r="DR95" s="144"/>
      <c r="DS95" s="144"/>
      <c r="DT95" s="144"/>
      <c r="DU95" s="144"/>
      <c r="DV95" s="144"/>
      <c r="DW95" s="144"/>
      <c r="DX95" s="144"/>
      <c r="DY95" s="144"/>
      <c r="DZ95" s="144"/>
      <c r="EA95" s="144"/>
      <c r="EB95" s="144"/>
      <c r="EC95" s="144"/>
      <c r="ED95" s="144"/>
      <c r="EE95" s="144"/>
      <c r="EF95" s="144"/>
      <c r="EG95" s="144"/>
      <c r="EH95" s="144"/>
      <c r="EI95" s="144"/>
      <c r="EJ95" s="144"/>
      <c r="EK95" s="144"/>
      <c r="EL95" s="144"/>
      <c r="EM95" s="144"/>
      <c r="EN95" s="144"/>
      <c r="EO95" s="144"/>
      <c r="EP95" s="144"/>
      <c r="EQ95" s="144"/>
      <c r="ER95" s="144"/>
      <c r="ES95" s="144"/>
      <c r="ET95" s="144"/>
      <c r="EU95" s="144"/>
      <c r="EV95" s="144"/>
      <c r="EW95" s="144"/>
      <c r="EX95" s="144"/>
      <c r="EY95" s="144"/>
      <c r="EZ95" s="144"/>
      <c r="FA95" s="144"/>
      <c r="FB95" s="144"/>
      <c r="FC95" s="144"/>
      <c r="FD95" s="144"/>
      <c r="FE95" s="144"/>
      <c r="FF95" s="144"/>
      <c r="FG95" s="144"/>
      <c r="FH95" s="144"/>
      <c r="FI95" s="144"/>
      <c r="FJ95" s="144"/>
      <c r="FK95" s="144"/>
      <c r="FL95" s="144"/>
      <c r="FM95" s="144"/>
      <c r="FN95" s="144"/>
      <c r="FO95" s="144"/>
      <c r="FP95" s="144"/>
      <c r="FQ95" s="144"/>
      <c r="FR95" s="144"/>
      <c r="FS95" s="144"/>
      <c r="FT95" s="144"/>
      <c r="FU95" s="144"/>
      <c r="FV95" s="144"/>
      <c r="FW95" s="144"/>
      <c r="FX95" s="144"/>
      <c r="FY95" s="144"/>
      <c r="FZ95" s="144"/>
      <c r="GA95" s="144"/>
      <c r="GB95" s="144"/>
      <c r="GC95" s="144"/>
      <c r="GD95" s="144"/>
      <c r="GE95" s="144"/>
      <c r="GF95" s="144"/>
      <c r="GG95" s="144"/>
      <c r="GH95" s="144"/>
      <c r="GI95" s="144"/>
      <c r="GJ95" s="144"/>
      <c r="GK95" s="144"/>
      <c r="GL95" s="144"/>
      <c r="GM95" s="144"/>
      <c r="GN95" s="144"/>
      <c r="GO95" s="144"/>
      <c r="GP95" s="144"/>
      <c r="GQ95" s="144"/>
      <c r="GR95" s="144"/>
      <c r="GS95" s="144"/>
      <c r="GT95" s="144"/>
      <c r="GU95" s="144"/>
      <c r="GV95" s="144"/>
      <c r="GW95" s="144"/>
      <c r="GX95" s="144"/>
      <c r="GY95" s="144"/>
      <c r="GZ95" s="144"/>
      <c r="HA95" s="144"/>
      <c r="HB95" s="144"/>
      <c r="HC95" s="144"/>
      <c r="HD95" s="144"/>
      <c r="HE95" s="144"/>
      <c r="HF95" s="144"/>
      <c r="HG95" s="144"/>
      <c r="HH95" s="144"/>
    </row>
    <row r="96" spans="1:216" s="157" customFormat="1" ht="40" customHeight="1">
      <c r="A96" s="195" t="s">
        <v>1164</v>
      </c>
      <c r="B96" s="186" t="str">
        <f t="shared" si="13"/>
        <v>Grupo de Innovación y Mejoramiento InstitucionalPOLÍTICAS DE GESTIÓN DEL MODELO INTEGRADO DE PLANEACIÓN Y GESTIÓN</v>
      </c>
      <c r="C96" s="241">
        <v>70306</v>
      </c>
      <c r="D96" s="227" t="s">
        <v>1276</v>
      </c>
      <c r="E96" s="228" t="s">
        <v>1281</v>
      </c>
      <c r="F96" s="224" t="str">
        <f t="shared" si="16"/>
        <v>70306-36.2</v>
      </c>
      <c r="G96" s="225" t="str">
        <f t="shared" si="12"/>
        <v>AG -3--AC -8</v>
      </c>
      <c r="H96" s="240">
        <v>3</v>
      </c>
      <c r="I96" s="240">
        <v>8</v>
      </c>
      <c r="J96" s="225" t="str">
        <f t="shared" si="14"/>
        <v xml:space="preserve">CT- - MT- </v>
      </c>
      <c r="K96" s="240" t="s">
        <v>468</v>
      </c>
      <c r="L96" s="240"/>
      <c r="M96" s="240" t="s">
        <v>1612</v>
      </c>
      <c r="N96" s="237"/>
      <c r="O96" s="225" t="str">
        <f t="shared" si="15"/>
        <v xml:space="preserve">  </v>
      </c>
      <c r="P96" s="225"/>
      <c r="Q96" s="225"/>
      <c r="R96" s="225" t="str">
        <f t="shared" si="17"/>
        <v>F/E  -  PDF</v>
      </c>
      <c r="S96" s="240" t="s">
        <v>1245</v>
      </c>
      <c r="T96" s="240" t="s">
        <v>37</v>
      </c>
      <c r="U96" s="144"/>
      <c r="V96" s="144"/>
      <c r="W96" s="144"/>
      <c r="X96" s="144"/>
      <c r="Y96" s="144"/>
      <c r="Z96" s="144"/>
      <c r="AA96" s="144"/>
      <c r="AB96" s="144"/>
      <c r="AC96" s="144"/>
      <c r="AD96" s="144"/>
      <c r="AE96" s="144"/>
      <c r="AF96" s="144"/>
      <c r="AG96" s="144"/>
      <c r="AH96" s="144"/>
      <c r="AI96" s="144"/>
      <c r="AJ96" s="144"/>
      <c r="AK96" s="144"/>
      <c r="AL96" s="144"/>
      <c r="AM96" s="144"/>
      <c r="AN96" s="144"/>
      <c r="AO96" s="144"/>
      <c r="AP96" s="144"/>
      <c r="AQ96" s="144"/>
      <c r="AR96" s="144"/>
      <c r="AS96" s="144"/>
      <c r="AT96" s="144"/>
      <c r="AU96" s="144"/>
      <c r="AV96" s="144"/>
      <c r="AW96" s="144"/>
      <c r="AX96" s="144"/>
      <c r="AY96" s="144"/>
      <c r="AZ96" s="144"/>
      <c r="BA96" s="144"/>
      <c r="BB96" s="144"/>
      <c r="BC96" s="144"/>
      <c r="BD96" s="144"/>
      <c r="BE96" s="144"/>
      <c r="BF96" s="144"/>
      <c r="BG96" s="144"/>
      <c r="BH96" s="144"/>
      <c r="BI96" s="144"/>
      <c r="BJ96" s="144"/>
      <c r="BK96" s="144"/>
      <c r="BL96" s="144"/>
      <c r="BM96" s="144"/>
      <c r="BN96" s="144"/>
      <c r="BO96" s="144"/>
      <c r="BP96" s="144"/>
      <c r="BQ96" s="144"/>
      <c r="BR96" s="144"/>
      <c r="BS96" s="144"/>
      <c r="BT96" s="144"/>
      <c r="BU96" s="144"/>
      <c r="BV96" s="144"/>
      <c r="BW96" s="144"/>
      <c r="BX96" s="144"/>
      <c r="BY96" s="144"/>
      <c r="BZ96" s="144"/>
      <c r="CA96" s="144"/>
      <c r="CB96" s="144"/>
      <c r="CC96" s="144"/>
      <c r="CD96" s="144"/>
      <c r="CE96" s="144"/>
      <c r="CF96" s="144"/>
      <c r="CG96" s="144"/>
      <c r="CH96" s="144"/>
      <c r="CI96" s="144"/>
      <c r="CJ96" s="144"/>
      <c r="CK96" s="144"/>
      <c r="CL96" s="144"/>
      <c r="CM96" s="144"/>
      <c r="CN96" s="144"/>
      <c r="CO96" s="144"/>
      <c r="CP96" s="144"/>
      <c r="CQ96" s="144"/>
      <c r="CR96" s="144"/>
      <c r="CS96" s="144"/>
      <c r="CT96" s="144"/>
      <c r="CU96" s="144"/>
      <c r="CV96" s="144"/>
      <c r="CW96" s="144"/>
      <c r="CX96" s="144"/>
      <c r="CY96" s="144"/>
      <c r="CZ96" s="144"/>
      <c r="DA96" s="144"/>
      <c r="DB96" s="144"/>
      <c r="DC96" s="144"/>
      <c r="DD96" s="144"/>
      <c r="DE96" s="144"/>
      <c r="DF96" s="144"/>
      <c r="DG96" s="144"/>
      <c r="DH96" s="144"/>
      <c r="DI96" s="144"/>
      <c r="DJ96" s="144"/>
      <c r="DK96" s="144"/>
      <c r="DL96" s="144"/>
      <c r="DM96" s="144"/>
      <c r="DN96" s="144"/>
      <c r="DO96" s="144"/>
      <c r="DP96" s="144"/>
      <c r="DQ96" s="144"/>
      <c r="DR96" s="144"/>
      <c r="DS96" s="144"/>
      <c r="DT96" s="144"/>
      <c r="DU96" s="144"/>
      <c r="DV96" s="144"/>
      <c r="DW96" s="144"/>
      <c r="DX96" s="144"/>
      <c r="DY96" s="144"/>
      <c r="DZ96" s="144"/>
      <c r="EA96" s="144"/>
      <c r="EB96" s="144"/>
      <c r="EC96" s="144"/>
      <c r="ED96" s="144"/>
      <c r="EE96" s="144"/>
      <c r="EF96" s="144"/>
      <c r="EG96" s="144"/>
      <c r="EH96" s="144"/>
      <c r="EI96" s="144"/>
      <c r="EJ96" s="144"/>
      <c r="EK96" s="144"/>
      <c r="EL96" s="144"/>
      <c r="EM96" s="144"/>
      <c r="EN96" s="144"/>
      <c r="EO96" s="144"/>
      <c r="EP96" s="144"/>
      <c r="EQ96" s="144"/>
      <c r="ER96" s="144"/>
      <c r="ES96" s="144"/>
      <c r="ET96" s="144"/>
      <c r="EU96" s="144"/>
      <c r="EV96" s="144"/>
      <c r="EW96" s="144"/>
      <c r="EX96" s="144"/>
      <c r="EY96" s="144"/>
      <c r="EZ96" s="144"/>
      <c r="FA96" s="144"/>
      <c r="FB96" s="144"/>
      <c r="FC96" s="144"/>
      <c r="FD96" s="144"/>
      <c r="FE96" s="144"/>
      <c r="FF96" s="144"/>
      <c r="FG96" s="144"/>
      <c r="FH96" s="144"/>
      <c r="FI96" s="144"/>
      <c r="FJ96" s="144"/>
      <c r="FK96" s="144"/>
      <c r="FL96" s="144"/>
      <c r="FM96" s="144"/>
      <c r="FN96" s="144"/>
      <c r="FO96" s="144"/>
      <c r="FP96" s="144"/>
      <c r="FQ96" s="144"/>
      <c r="FR96" s="144"/>
      <c r="FS96" s="144"/>
      <c r="FT96" s="144"/>
      <c r="FU96" s="144"/>
      <c r="FV96" s="144"/>
      <c r="FW96" s="144"/>
      <c r="FX96" s="144"/>
      <c r="FY96" s="144"/>
      <c r="FZ96" s="144"/>
      <c r="GA96" s="144"/>
      <c r="GB96" s="144"/>
      <c r="GC96" s="144"/>
      <c r="GD96" s="144"/>
      <c r="GE96" s="144"/>
      <c r="GF96" s="144"/>
      <c r="GG96" s="144"/>
      <c r="GH96" s="144"/>
      <c r="GI96" s="144"/>
      <c r="GJ96" s="144"/>
      <c r="GK96" s="144"/>
      <c r="GL96" s="144"/>
      <c r="GM96" s="144"/>
      <c r="GN96" s="144"/>
      <c r="GO96" s="144"/>
      <c r="GP96" s="144"/>
      <c r="GQ96" s="144"/>
      <c r="GR96" s="144"/>
      <c r="GS96" s="144"/>
      <c r="GT96" s="144"/>
      <c r="GU96" s="144"/>
      <c r="GV96" s="144"/>
      <c r="GW96" s="144"/>
      <c r="GX96" s="144"/>
      <c r="GY96" s="144"/>
      <c r="GZ96" s="144"/>
      <c r="HA96" s="144"/>
      <c r="HB96" s="144"/>
      <c r="HC96" s="144"/>
      <c r="HD96" s="144"/>
      <c r="HE96" s="144"/>
      <c r="HF96" s="144"/>
      <c r="HG96" s="144"/>
      <c r="HH96" s="144"/>
    </row>
    <row r="97" spans="1:216" s="157" customFormat="1" ht="40" customHeight="1">
      <c r="A97" s="195" t="s">
        <v>1164</v>
      </c>
      <c r="B97" s="186" t="str">
        <f t="shared" si="13"/>
        <v>Grupo de Innovación y Mejoramiento InstitucionalREPORTES DE AVANCE A LA GESTIÓN - FURAG</v>
      </c>
      <c r="C97" s="241">
        <v>70306</v>
      </c>
      <c r="D97" s="227">
        <v>48</v>
      </c>
      <c r="E97" s="228" t="s">
        <v>1283</v>
      </c>
      <c r="F97" s="224" t="str">
        <f t="shared" si="16"/>
        <v>70306-48</v>
      </c>
      <c r="G97" s="225" t="str">
        <f t="shared" si="12"/>
        <v>AG -3--AC -8</v>
      </c>
      <c r="H97" s="240">
        <v>3</v>
      </c>
      <c r="I97" s="240">
        <v>8</v>
      </c>
      <c r="J97" s="225" t="str">
        <f t="shared" si="14"/>
        <v xml:space="preserve">- E- - </v>
      </c>
      <c r="K97" s="240"/>
      <c r="L97" s="240" t="s">
        <v>469</v>
      </c>
      <c r="M97" s="240"/>
      <c r="N97" s="237"/>
      <c r="O97" s="225" t="str">
        <f t="shared" si="15"/>
        <v xml:space="preserve">  </v>
      </c>
      <c r="P97" s="225"/>
      <c r="Q97" s="225"/>
      <c r="R97" s="225" t="str">
        <f t="shared" si="17"/>
        <v>E  -  PDF</v>
      </c>
      <c r="S97" s="240" t="s">
        <v>469</v>
      </c>
      <c r="T97" s="240" t="s">
        <v>37</v>
      </c>
      <c r="U97" s="144"/>
      <c r="V97" s="144"/>
      <c r="W97" s="144"/>
      <c r="X97" s="144"/>
      <c r="Y97" s="144"/>
      <c r="Z97" s="144"/>
      <c r="AA97" s="144"/>
      <c r="AB97" s="144"/>
      <c r="AC97" s="144"/>
      <c r="AD97" s="144"/>
      <c r="AE97" s="144"/>
      <c r="AF97" s="144"/>
      <c r="AG97" s="144"/>
      <c r="AH97" s="144"/>
      <c r="AI97" s="144"/>
      <c r="AJ97" s="144"/>
      <c r="AK97" s="144"/>
      <c r="AL97" s="144"/>
      <c r="AM97" s="144"/>
      <c r="AN97" s="144"/>
      <c r="AO97" s="144"/>
      <c r="AP97" s="144"/>
      <c r="AQ97" s="144"/>
      <c r="AR97" s="144"/>
      <c r="AS97" s="144"/>
      <c r="AT97" s="144"/>
      <c r="AU97" s="144"/>
      <c r="AV97" s="144"/>
      <c r="AW97" s="144"/>
      <c r="AX97" s="144"/>
      <c r="AY97" s="144"/>
      <c r="AZ97" s="144"/>
      <c r="BA97" s="144"/>
      <c r="BB97" s="144"/>
      <c r="BC97" s="144"/>
      <c r="BD97" s="144"/>
      <c r="BE97" s="144"/>
      <c r="BF97" s="144"/>
      <c r="BG97" s="144"/>
      <c r="BH97" s="144"/>
      <c r="BI97" s="144"/>
      <c r="BJ97" s="144"/>
      <c r="BK97" s="144"/>
      <c r="BL97" s="144"/>
      <c r="BM97" s="144"/>
      <c r="BN97" s="144"/>
      <c r="BO97" s="144"/>
      <c r="BP97" s="144"/>
      <c r="BQ97" s="144"/>
      <c r="BR97" s="144"/>
      <c r="BS97" s="144"/>
      <c r="BT97" s="144"/>
      <c r="BU97" s="144"/>
      <c r="BV97" s="144"/>
      <c r="BW97" s="144"/>
      <c r="BX97" s="144"/>
      <c r="BY97" s="144"/>
      <c r="BZ97" s="144"/>
      <c r="CA97" s="144"/>
      <c r="CB97" s="144"/>
      <c r="CC97" s="144"/>
      <c r="CD97" s="144"/>
      <c r="CE97" s="144"/>
      <c r="CF97" s="144"/>
      <c r="CG97" s="144"/>
      <c r="CH97" s="144"/>
      <c r="CI97" s="144"/>
      <c r="CJ97" s="144"/>
      <c r="CK97" s="144"/>
      <c r="CL97" s="144"/>
      <c r="CM97" s="144"/>
      <c r="CN97" s="144"/>
      <c r="CO97" s="144"/>
      <c r="CP97" s="144"/>
      <c r="CQ97" s="144"/>
      <c r="CR97" s="144"/>
      <c r="CS97" s="144"/>
      <c r="CT97" s="144"/>
      <c r="CU97" s="144"/>
      <c r="CV97" s="144"/>
      <c r="CW97" s="144"/>
      <c r="CX97" s="144"/>
      <c r="CY97" s="144"/>
      <c r="CZ97" s="144"/>
      <c r="DA97" s="144"/>
      <c r="DB97" s="144"/>
      <c r="DC97" s="144"/>
      <c r="DD97" s="144"/>
      <c r="DE97" s="144"/>
      <c r="DF97" s="144"/>
      <c r="DG97" s="144"/>
      <c r="DH97" s="144"/>
      <c r="DI97" s="144"/>
      <c r="DJ97" s="144"/>
      <c r="DK97" s="144"/>
      <c r="DL97" s="144"/>
      <c r="DM97" s="144"/>
      <c r="DN97" s="144"/>
      <c r="DO97" s="144"/>
      <c r="DP97" s="144"/>
      <c r="DQ97" s="144"/>
      <c r="DR97" s="144"/>
      <c r="DS97" s="144"/>
      <c r="DT97" s="144"/>
      <c r="DU97" s="144"/>
      <c r="DV97" s="144"/>
      <c r="DW97" s="144"/>
      <c r="DX97" s="144"/>
      <c r="DY97" s="144"/>
      <c r="DZ97" s="144"/>
      <c r="EA97" s="144"/>
      <c r="EB97" s="144"/>
      <c r="EC97" s="144"/>
      <c r="ED97" s="144"/>
      <c r="EE97" s="144"/>
      <c r="EF97" s="144"/>
      <c r="EG97" s="144"/>
      <c r="EH97" s="144"/>
      <c r="EI97" s="144"/>
      <c r="EJ97" s="144"/>
      <c r="EK97" s="144"/>
      <c r="EL97" s="144"/>
      <c r="EM97" s="144"/>
      <c r="EN97" s="144"/>
      <c r="EO97" s="144"/>
      <c r="EP97" s="144"/>
      <c r="EQ97" s="144"/>
      <c r="ER97" s="144"/>
      <c r="ES97" s="144"/>
      <c r="ET97" s="144"/>
      <c r="EU97" s="144"/>
      <c r="EV97" s="144"/>
      <c r="EW97" s="144"/>
      <c r="EX97" s="144"/>
      <c r="EY97" s="144"/>
      <c r="EZ97" s="144"/>
      <c r="FA97" s="144"/>
      <c r="FB97" s="144"/>
      <c r="FC97" s="144"/>
      <c r="FD97" s="144"/>
      <c r="FE97" s="144"/>
      <c r="FF97" s="144"/>
      <c r="FG97" s="144"/>
      <c r="FH97" s="144"/>
      <c r="FI97" s="144"/>
      <c r="FJ97" s="144"/>
      <c r="FK97" s="144"/>
      <c r="FL97" s="144"/>
      <c r="FM97" s="144"/>
      <c r="FN97" s="144"/>
      <c r="FO97" s="144"/>
      <c r="FP97" s="144"/>
      <c r="FQ97" s="144"/>
      <c r="FR97" s="144"/>
      <c r="FS97" s="144"/>
      <c r="FT97" s="144"/>
      <c r="FU97" s="144"/>
      <c r="FV97" s="144"/>
      <c r="FW97" s="144"/>
      <c r="FX97" s="144"/>
      <c r="FY97" s="144"/>
      <c r="FZ97" s="144"/>
      <c r="GA97" s="144"/>
      <c r="GB97" s="144"/>
      <c r="GC97" s="144"/>
      <c r="GD97" s="144"/>
      <c r="GE97" s="144"/>
      <c r="GF97" s="144"/>
      <c r="GG97" s="144"/>
      <c r="GH97" s="144"/>
      <c r="GI97" s="144"/>
      <c r="GJ97" s="144"/>
      <c r="GK97" s="144"/>
      <c r="GL97" s="144"/>
      <c r="GM97" s="144"/>
      <c r="GN97" s="144"/>
      <c r="GO97" s="144"/>
      <c r="GP97" s="144"/>
      <c r="GQ97" s="144"/>
      <c r="GR97" s="144"/>
      <c r="GS97" s="144"/>
      <c r="GT97" s="144"/>
      <c r="GU97" s="144"/>
      <c r="GV97" s="144"/>
      <c r="GW97" s="144"/>
      <c r="GX97" s="144"/>
      <c r="GY97" s="144"/>
      <c r="GZ97" s="144"/>
      <c r="HA97" s="144"/>
      <c r="HB97" s="144"/>
      <c r="HC97" s="144"/>
      <c r="HD97" s="144"/>
      <c r="HE97" s="144"/>
      <c r="HF97" s="144"/>
      <c r="HG97" s="144"/>
      <c r="HH97" s="144"/>
    </row>
    <row r="98" spans="1:216" ht="40" customHeight="1">
      <c r="A98" s="196"/>
      <c r="B98" s="187" t="str">
        <f t="shared" si="13"/>
        <v/>
      </c>
      <c r="C98" s="182"/>
      <c r="D98" s="182"/>
      <c r="E98" s="172"/>
      <c r="F98" s="179" t="str">
        <f t="shared" si="16"/>
        <v>-</v>
      </c>
      <c r="G98" s="169" t="str">
        <f t="shared" si="12"/>
        <v>AG ---AC -</v>
      </c>
      <c r="H98" s="169"/>
      <c r="I98" s="169"/>
      <c r="J98" s="169" t="str">
        <f t="shared" si="14"/>
        <v xml:space="preserve">- - - </v>
      </c>
      <c r="K98" s="169"/>
      <c r="L98" s="169"/>
      <c r="M98" s="169"/>
      <c r="N98" s="169"/>
      <c r="O98" s="178" t="str">
        <f t="shared" si="15"/>
        <v xml:space="preserve">  </v>
      </c>
      <c r="P98" s="178"/>
      <c r="Q98" s="178"/>
      <c r="R98" s="169" t="str">
        <f t="shared" si="17"/>
        <v xml:space="preserve">  -  </v>
      </c>
      <c r="S98" s="169"/>
      <c r="T98" s="169"/>
    </row>
    <row r="99" spans="1:216" ht="40" customHeight="1">
      <c r="A99" s="197" t="s">
        <v>61</v>
      </c>
      <c r="B99" s="175" t="str">
        <f t="shared" si="13"/>
        <v>Oficina de Tecnologías de la Información y las ComunicacionesACTAS DE COMITÉ DE GOBIERNO EN LÍNEA</v>
      </c>
      <c r="C99" s="185">
        <v>70400</v>
      </c>
      <c r="D99" s="183" t="s">
        <v>1284</v>
      </c>
      <c r="E99" s="135" t="s">
        <v>985</v>
      </c>
      <c r="F99" s="180" t="str">
        <f t="shared" si="16"/>
        <v>70400-2.10</v>
      </c>
      <c r="G99" s="174" t="str">
        <f t="shared" si="12"/>
        <v>AG -3--AC -8</v>
      </c>
      <c r="H99" s="239">
        <v>3</v>
      </c>
      <c r="I99" s="239">
        <v>8</v>
      </c>
      <c r="J99" s="174" t="str">
        <f t="shared" si="14"/>
        <v xml:space="preserve">CT- - MT- </v>
      </c>
      <c r="K99" s="239" t="s">
        <v>468</v>
      </c>
      <c r="L99" s="239"/>
      <c r="M99" s="239" t="s">
        <v>1612</v>
      </c>
      <c r="N99" s="185"/>
      <c r="O99" s="174" t="str">
        <f t="shared" si="15"/>
        <v xml:space="preserve">  </v>
      </c>
      <c r="P99" s="174"/>
      <c r="Q99" s="174"/>
      <c r="R99" s="174" t="str">
        <f t="shared" si="17"/>
        <v>F/E  -  PDF</v>
      </c>
      <c r="S99" s="239" t="s">
        <v>1245</v>
      </c>
      <c r="T99" s="239" t="s">
        <v>37</v>
      </c>
    </row>
    <row r="100" spans="1:216" ht="40" customHeight="1">
      <c r="A100" s="197" t="s">
        <v>61</v>
      </c>
      <c r="B100" s="175" t="str">
        <f t="shared" si="13"/>
        <v>Oficina de Tecnologías de la Información y las ComunicacionesCIRCULARES INFORMATIVAS</v>
      </c>
      <c r="C100" s="185">
        <v>70400</v>
      </c>
      <c r="D100" s="183" t="s">
        <v>1285</v>
      </c>
      <c r="E100" s="135" t="s">
        <v>986</v>
      </c>
      <c r="F100" s="180" t="str">
        <f t="shared" si="16"/>
        <v>70400-7.2</v>
      </c>
      <c r="G100" s="174" t="str">
        <f t="shared" si="12"/>
        <v>AG -3--AC -8</v>
      </c>
      <c r="H100" s="239">
        <v>3</v>
      </c>
      <c r="I100" s="239">
        <v>8</v>
      </c>
      <c r="J100" s="174" t="str">
        <f t="shared" si="14"/>
        <v xml:space="preserve">- E- - </v>
      </c>
      <c r="K100" s="239"/>
      <c r="L100" s="239" t="s">
        <v>469</v>
      </c>
      <c r="M100" s="239"/>
      <c r="N100" s="185"/>
      <c r="O100" s="174" t="str">
        <f t="shared" si="15"/>
        <v xml:space="preserve">  </v>
      </c>
      <c r="P100" s="174"/>
      <c r="Q100" s="174"/>
      <c r="R100" s="174" t="str">
        <f t="shared" si="17"/>
        <v>F/E  -  PDF</v>
      </c>
      <c r="S100" s="239" t="s">
        <v>1245</v>
      </c>
      <c r="T100" s="239" t="s">
        <v>37</v>
      </c>
    </row>
    <row r="101" spans="1:216" ht="40" customHeight="1">
      <c r="A101" s="197" t="s">
        <v>61</v>
      </c>
      <c r="B101" s="175" t="str">
        <f t="shared" si="13"/>
        <v>Oficina de Tecnologías de la Información y las ComunicacionesINVENTARIOS DE ACTIVOS DE INFORMACIÓN</v>
      </c>
      <c r="C101" s="185">
        <v>70400</v>
      </c>
      <c r="D101" s="183" t="s">
        <v>1286</v>
      </c>
      <c r="E101" s="135" t="s">
        <v>1293</v>
      </c>
      <c r="F101" s="180" t="str">
        <f t="shared" si="16"/>
        <v>70400-28.1</v>
      </c>
      <c r="G101" s="174" t="str">
        <f t="shared" si="12"/>
        <v>AG -3--AC -8</v>
      </c>
      <c r="H101" s="239">
        <v>3</v>
      </c>
      <c r="I101" s="239">
        <v>8</v>
      </c>
      <c r="J101" s="174" t="str">
        <f t="shared" si="14"/>
        <v xml:space="preserve">CT- - MT- </v>
      </c>
      <c r="K101" s="239" t="s">
        <v>468</v>
      </c>
      <c r="L101" s="239"/>
      <c r="M101" s="239" t="s">
        <v>1612</v>
      </c>
      <c r="N101" s="185"/>
      <c r="O101" s="174" t="str">
        <f t="shared" si="15"/>
        <v xml:space="preserve">  </v>
      </c>
      <c r="P101" s="174"/>
      <c r="Q101" s="174"/>
      <c r="R101" s="174" t="str">
        <f t="shared" si="17"/>
        <v>F/E  -  PDF</v>
      </c>
      <c r="S101" s="239" t="s">
        <v>1245</v>
      </c>
      <c r="T101" s="239" t="s">
        <v>37</v>
      </c>
    </row>
    <row r="102" spans="1:216" ht="40" customHeight="1">
      <c r="A102" s="197" t="s">
        <v>61</v>
      </c>
      <c r="B102" s="175" t="str">
        <f t="shared" si="13"/>
        <v xml:space="preserve">Oficina de Tecnologías de la Información y las ComunicacionesMANUALES DE GOBIERNO EN LÍNEA </v>
      </c>
      <c r="C102" s="185">
        <v>70400</v>
      </c>
      <c r="D102" s="183" t="s">
        <v>1287</v>
      </c>
      <c r="E102" s="135" t="s">
        <v>1294</v>
      </c>
      <c r="F102" s="180" t="str">
        <f t="shared" si="16"/>
        <v>70400-32.3</v>
      </c>
      <c r="G102" s="174" t="str">
        <f t="shared" si="12"/>
        <v>AG -3--AC -8</v>
      </c>
      <c r="H102" s="239">
        <v>3</v>
      </c>
      <c r="I102" s="239">
        <v>8</v>
      </c>
      <c r="J102" s="174" t="str">
        <f t="shared" si="14"/>
        <v xml:space="preserve">CT- - MT- </v>
      </c>
      <c r="K102" s="239" t="s">
        <v>468</v>
      </c>
      <c r="L102" s="239"/>
      <c r="M102" s="239" t="s">
        <v>1612</v>
      </c>
      <c r="N102" s="185"/>
      <c r="O102" s="174" t="str">
        <f t="shared" si="15"/>
        <v xml:space="preserve">  </v>
      </c>
      <c r="P102" s="174"/>
      <c r="Q102" s="174"/>
      <c r="R102" s="174" t="str">
        <f t="shared" si="17"/>
        <v>F/E  -  PDF</v>
      </c>
      <c r="S102" s="239" t="s">
        <v>1245</v>
      </c>
      <c r="T102" s="239" t="s">
        <v>37</v>
      </c>
    </row>
    <row r="103" spans="1:216" ht="40" customHeight="1">
      <c r="A103" s="197" t="s">
        <v>61</v>
      </c>
      <c r="B103" s="175" t="str">
        <f t="shared" si="13"/>
        <v>Oficina de Tecnologías de la Información y las ComunicacionesPLANES DE CONTINGENCIA DE LA INFORMACIÓN</v>
      </c>
      <c r="C103" s="185">
        <v>70400</v>
      </c>
      <c r="D103" s="183" t="s">
        <v>1288</v>
      </c>
      <c r="E103" s="135" t="s">
        <v>1295</v>
      </c>
      <c r="F103" s="180" t="str">
        <f t="shared" si="16"/>
        <v>70400-34.10</v>
      </c>
      <c r="G103" s="174" t="str">
        <f t="shared" si="12"/>
        <v>AG -3--AC -8</v>
      </c>
      <c r="H103" s="239">
        <v>3</v>
      </c>
      <c r="I103" s="239">
        <v>8</v>
      </c>
      <c r="J103" s="174" t="str">
        <f t="shared" si="14"/>
        <v xml:space="preserve">CT- - MT- </v>
      </c>
      <c r="K103" s="239" t="s">
        <v>468</v>
      </c>
      <c r="L103" s="239"/>
      <c r="M103" s="239" t="s">
        <v>1612</v>
      </c>
      <c r="N103" s="185"/>
      <c r="O103" s="174" t="str">
        <f t="shared" si="15"/>
        <v xml:space="preserve">  </v>
      </c>
      <c r="P103" s="174"/>
      <c r="Q103" s="174"/>
      <c r="R103" s="174" t="str">
        <f t="shared" si="17"/>
        <v>F/E  -  PDF</v>
      </c>
      <c r="S103" s="239" t="s">
        <v>1245</v>
      </c>
      <c r="T103" s="239" t="s">
        <v>37</v>
      </c>
    </row>
    <row r="104" spans="1:216" ht="40" customHeight="1">
      <c r="A104" s="197" t="s">
        <v>61</v>
      </c>
      <c r="B104" s="175" t="str">
        <f t="shared" si="13"/>
        <v>Oficina de Tecnologías de la Información y las ComunicacionesPLANES DE SEGURIDAD DE LA INFORMACIÓN</v>
      </c>
      <c r="C104" s="185">
        <v>70400</v>
      </c>
      <c r="D104" s="183" t="s">
        <v>1289</v>
      </c>
      <c r="E104" s="135" t="s">
        <v>987</v>
      </c>
      <c r="F104" s="180" t="str">
        <f t="shared" si="16"/>
        <v>70400-34.15</v>
      </c>
      <c r="G104" s="174" t="str">
        <f t="shared" si="12"/>
        <v>AG -3--AC -8</v>
      </c>
      <c r="H104" s="239">
        <v>3</v>
      </c>
      <c r="I104" s="239">
        <v>8</v>
      </c>
      <c r="J104" s="174" t="str">
        <f t="shared" si="14"/>
        <v xml:space="preserve">CT- - MT- </v>
      </c>
      <c r="K104" s="239" t="s">
        <v>468</v>
      </c>
      <c r="L104" s="239"/>
      <c r="M104" s="239" t="s">
        <v>1612</v>
      </c>
      <c r="N104" s="185"/>
      <c r="O104" s="174" t="str">
        <f t="shared" si="15"/>
        <v xml:space="preserve">  </v>
      </c>
      <c r="P104" s="174"/>
      <c r="Q104" s="174"/>
      <c r="R104" s="174" t="str">
        <f t="shared" si="17"/>
        <v>F/E  -  PDF</v>
      </c>
      <c r="S104" s="239" t="s">
        <v>1245</v>
      </c>
      <c r="T104" s="239" t="s">
        <v>37</v>
      </c>
    </row>
    <row r="105" spans="1:216" ht="40" customHeight="1">
      <c r="A105" s="197" t="s">
        <v>61</v>
      </c>
      <c r="B105" s="175" t="str">
        <f t="shared" si="13"/>
        <v xml:space="preserve">Oficina de Tecnologías de la Información y las ComunicacionesPLANES ESTRATÉGICOS DE LAS TECNOLOGÍAS DE LA INFORMACIÓN </v>
      </c>
      <c r="C105" s="185">
        <v>70400</v>
      </c>
      <c r="D105" s="183" t="s">
        <v>1290</v>
      </c>
      <c r="E105" s="135" t="s">
        <v>988</v>
      </c>
      <c r="F105" s="180" t="str">
        <f t="shared" si="16"/>
        <v>70400-34.19</v>
      </c>
      <c r="G105" s="174" t="str">
        <f t="shared" si="12"/>
        <v>AG -3--AC -8</v>
      </c>
      <c r="H105" s="239">
        <v>3</v>
      </c>
      <c r="I105" s="239">
        <v>8</v>
      </c>
      <c r="J105" s="174" t="str">
        <f t="shared" si="14"/>
        <v xml:space="preserve">CT- - MT- </v>
      </c>
      <c r="K105" s="239" t="s">
        <v>468</v>
      </c>
      <c r="L105" s="239"/>
      <c r="M105" s="239" t="s">
        <v>1612</v>
      </c>
      <c r="N105" s="185"/>
      <c r="O105" s="174" t="str">
        <f t="shared" si="15"/>
        <v xml:space="preserve">  </v>
      </c>
      <c r="P105" s="174"/>
      <c r="Q105" s="174"/>
      <c r="R105" s="174" t="str">
        <f t="shared" si="17"/>
        <v>F/E  -  PDF</v>
      </c>
      <c r="S105" s="239" t="s">
        <v>1245</v>
      </c>
      <c r="T105" s="239" t="s">
        <v>37</v>
      </c>
    </row>
    <row r="106" spans="1:216" ht="40" customHeight="1">
      <c r="A106" s="197" t="s">
        <v>61</v>
      </c>
      <c r="B106" s="175" t="str">
        <f t="shared" si="13"/>
        <v>Oficina de Tecnologías de la Información y las ComunicacionesPOLÍTICAS DE GESTIÓN DE LA INFORMACIÓN</v>
      </c>
      <c r="C106" s="185">
        <v>70400</v>
      </c>
      <c r="D106" s="183" t="s">
        <v>1291</v>
      </c>
      <c r="E106" s="135" t="s">
        <v>990</v>
      </c>
      <c r="F106" s="180" t="str">
        <f t="shared" si="16"/>
        <v>70400-36.1</v>
      </c>
      <c r="G106" s="174" t="str">
        <f t="shared" si="12"/>
        <v>AG -3--AC -8</v>
      </c>
      <c r="H106" s="239">
        <v>3</v>
      </c>
      <c r="I106" s="239">
        <v>8</v>
      </c>
      <c r="J106" s="174" t="str">
        <f t="shared" si="14"/>
        <v xml:space="preserve">CT- - MT- </v>
      </c>
      <c r="K106" s="239" t="s">
        <v>468</v>
      </c>
      <c r="L106" s="239"/>
      <c r="M106" s="239" t="s">
        <v>1612</v>
      </c>
      <c r="N106" s="185"/>
      <c r="O106" s="174" t="str">
        <f t="shared" si="15"/>
        <v xml:space="preserve">  </v>
      </c>
      <c r="P106" s="174"/>
      <c r="Q106" s="174"/>
      <c r="R106" s="174" t="str">
        <f t="shared" si="17"/>
        <v>F/E  -  PDF</v>
      </c>
      <c r="S106" s="239" t="s">
        <v>1245</v>
      </c>
      <c r="T106" s="239" t="s">
        <v>37</v>
      </c>
    </row>
    <row r="107" spans="1:216" ht="40" customHeight="1">
      <c r="A107" s="197" t="s">
        <v>61</v>
      </c>
      <c r="B107" s="175" t="str">
        <f t="shared" si="13"/>
        <v>Oficina de Tecnologías de la Información y las ComunicacionesPOLÍTICAS DE LA TECNOLOGÍA DE LA INFORMACIÓN Y DE LA COMUNICACIÓN</v>
      </c>
      <c r="C107" s="185">
        <v>70400</v>
      </c>
      <c r="D107" s="183" t="s">
        <v>1292</v>
      </c>
      <c r="E107" s="135" t="s">
        <v>1296</v>
      </c>
      <c r="F107" s="180" t="str">
        <f t="shared" si="16"/>
        <v>70400-36.3</v>
      </c>
      <c r="G107" s="174" t="str">
        <f t="shared" si="12"/>
        <v>AG -3--AC -8</v>
      </c>
      <c r="H107" s="239">
        <v>3</v>
      </c>
      <c r="I107" s="239">
        <v>8</v>
      </c>
      <c r="J107" s="174" t="str">
        <f t="shared" si="14"/>
        <v xml:space="preserve">CT- - MT- </v>
      </c>
      <c r="K107" s="239" t="s">
        <v>468</v>
      </c>
      <c r="L107" s="239"/>
      <c r="M107" s="239" t="s">
        <v>1612</v>
      </c>
      <c r="N107" s="185"/>
      <c r="O107" s="174" t="str">
        <f t="shared" si="15"/>
        <v xml:space="preserve">  </v>
      </c>
      <c r="P107" s="174"/>
      <c r="Q107" s="174"/>
      <c r="R107" s="174" t="str">
        <f t="shared" si="17"/>
        <v>F/E  -  PDF</v>
      </c>
      <c r="S107" s="239" t="s">
        <v>1245</v>
      </c>
      <c r="T107" s="239" t="s">
        <v>37</v>
      </c>
    </row>
    <row r="108" spans="1:216" ht="40" customHeight="1">
      <c r="A108" s="196"/>
      <c r="B108" s="187"/>
      <c r="C108" s="182"/>
      <c r="D108" s="182"/>
      <c r="E108" s="158"/>
      <c r="F108" s="179"/>
      <c r="G108" s="169"/>
      <c r="H108" s="169"/>
      <c r="I108" s="169"/>
      <c r="J108" s="169"/>
      <c r="K108" s="169"/>
      <c r="L108" s="169"/>
      <c r="M108" s="169"/>
      <c r="N108" s="169"/>
      <c r="O108" s="178"/>
      <c r="P108" s="178"/>
      <c r="Q108" s="178"/>
      <c r="R108" s="169"/>
      <c r="S108" s="169"/>
      <c r="T108" s="169"/>
    </row>
    <row r="109" spans="1:216" ht="40" customHeight="1">
      <c r="A109" s="195" t="s">
        <v>1603</v>
      </c>
      <c r="B109" s="186" t="str">
        <f t="shared" si="13"/>
        <v>Grupo de Apoyo TecnológicoINFORMES DE GESTIÓN</v>
      </c>
      <c r="C109" s="237">
        <v>70401</v>
      </c>
      <c r="D109" s="227" t="s">
        <v>1186</v>
      </c>
      <c r="E109" s="228" t="s">
        <v>931</v>
      </c>
      <c r="F109" s="224" t="str">
        <f t="shared" ref="F109:F112" si="18">CONCATENATE(C109,"-",D109)</f>
        <v>70401-24.12</v>
      </c>
      <c r="G109" s="225" t="str">
        <f t="shared" ref="G109:G112" si="19">CONCATENATE("AG"," -", H109,"--","AC -", I109)</f>
        <v>AG -3--AC -8</v>
      </c>
      <c r="H109" s="240">
        <v>3</v>
      </c>
      <c r="I109" s="240">
        <v>8</v>
      </c>
      <c r="J109" s="225" t="str">
        <f t="shared" ref="J109:J112" si="20">CONCATENATE(K109,"- ",L109,"- ",M109,"- ",N109,)</f>
        <v xml:space="preserve">- E- - </v>
      </c>
      <c r="K109" s="240"/>
      <c r="L109" s="240" t="s">
        <v>469</v>
      </c>
      <c r="M109" s="240"/>
      <c r="N109" s="240"/>
      <c r="O109" s="225" t="str">
        <f t="shared" ref="O109:O112" si="21">CONCATENATE(P109,"  ",Q109)</f>
        <v xml:space="preserve">  </v>
      </c>
      <c r="P109" s="225"/>
      <c r="Q109" s="225"/>
      <c r="R109" s="225" t="str">
        <f t="shared" ref="R109:R112" si="22">CONCATENATE(S109,"  -  ",T109)</f>
        <v>F/E  -  PDF</v>
      </c>
      <c r="S109" s="240" t="s">
        <v>1245</v>
      </c>
      <c r="T109" s="237" t="s">
        <v>37</v>
      </c>
    </row>
    <row r="110" spans="1:216" ht="40" customHeight="1">
      <c r="A110" s="195" t="s">
        <v>1603</v>
      </c>
      <c r="B110" s="186" t="str">
        <f t="shared" si="13"/>
        <v>Grupo de Apoyo TecnológicoINFORMES DE MANTENIMIENTO Y SOPORTE TÉCNICO</v>
      </c>
      <c r="C110" s="237">
        <v>70401</v>
      </c>
      <c r="D110" s="227" t="s">
        <v>1298</v>
      </c>
      <c r="E110" s="228" t="s">
        <v>991</v>
      </c>
      <c r="F110" s="224" t="str">
        <f t="shared" si="18"/>
        <v>70401-24.15</v>
      </c>
      <c r="G110" s="225" t="str">
        <f t="shared" si="19"/>
        <v>AG -3--AC -8</v>
      </c>
      <c r="H110" s="240">
        <v>3</v>
      </c>
      <c r="I110" s="240">
        <v>8</v>
      </c>
      <c r="J110" s="225" t="str">
        <f t="shared" si="20"/>
        <v xml:space="preserve">- E- - </v>
      </c>
      <c r="K110" s="240"/>
      <c r="L110" s="240" t="s">
        <v>469</v>
      </c>
      <c r="M110" s="240"/>
      <c r="N110" s="240"/>
      <c r="O110" s="225" t="str">
        <f t="shared" si="21"/>
        <v xml:space="preserve">  </v>
      </c>
      <c r="P110" s="225"/>
      <c r="Q110" s="225"/>
      <c r="R110" s="225" t="str">
        <f t="shared" si="22"/>
        <v>F/E  -  PDF</v>
      </c>
      <c r="S110" s="240" t="s">
        <v>1245</v>
      </c>
      <c r="T110" s="237" t="s">
        <v>37</v>
      </c>
    </row>
    <row r="111" spans="1:216" ht="40" customHeight="1">
      <c r="A111" s="195" t="s">
        <v>1603</v>
      </c>
      <c r="B111" s="186" t="str">
        <f t="shared" si="13"/>
        <v>Grupo de Apoyo TecnológicoPROGRAMAS DE CONSERVACIÓN DE BACK UPS</v>
      </c>
      <c r="C111" s="237">
        <v>70401</v>
      </c>
      <c r="D111" s="227" t="s">
        <v>1299</v>
      </c>
      <c r="E111" s="228" t="s">
        <v>1297</v>
      </c>
      <c r="F111" s="224" t="str">
        <f t="shared" si="18"/>
        <v>70401-40.13</v>
      </c>
      <c r="G111" s="225" t="str">
        <f t="shared" si="19"/>
        <v>AG -3--AC -7</v>
      </c>
      <c r="H111" s="240">
        <v>3</v>
      </c>
      <c r="I111" s="240">
        <v>7</v>
      </c>
      <c r="J111" s="225" t="str">
        <f t="shared" si="20"/>
        <v xml:space="preserve">CT- - MT- </v>
      </c>
      <c r="K111" s="240" t="s">
        <v>468</v>
      </c>
      <c r="L111" s="240"/>
      <c r="M111" s="240" t="s">
        <v>1612</v>
      </c>
      <c r="N111" s="240"/>
      <c r="O111" s="225" t="str">
        <f t="shared" si="21"/>
        <v xml:space="preserve">  </v>
      </c>
      <c r="P111" s="225"/>
      <c r="Q111" s="225"/>
      <c r="R111" s="225" t="str">
        <f t="shared" si="22"/>
        <v>F/E  -  PDF</v>
      </c>
      <c r="S111" s="240" t="s">
        <v>1245</v>
      </c>
      <c r="T111" s="237" t="s">
        <v>37</v>
      </c>
    </row>
    <row r="112" spans="1:216" ht="40" customHeight="1">
      <c r="A112" s="195" t="s">
        <v>1603</v>
      </c>
      <c r="B112" s="186" t="str">
        <f t="shared" si="13"/>
        <v>Grupo de Apoyo TecnológicoPROYECTOS TECNOLÓGICOS INFORMÁTICOS</v>
      </c>
      <c r="C112" s="237">
        <v>70401</v>
      </c>
      <c r="D112" s="227" t="s">
        <v>1300</v>
      </c>
      <c r="E112" s="228" t="s">
        <v>993</v>
      </c>
      <c r="F112" s="224" t="str">
        <f t="shared" si="18"/>
        <v>70401-42.15</v>
      </c>
      <c r="G112" s="225" t="str">
        <f t="shared" si="19"/>
        <v>AG -3--AC -8</v>
      </c>
      <c r="H112" s="240">
        <v>3</v>
      </c>
      <c r="I112" s="240">
        <v>8</v>
      </c>
      <c r="J112" s="225" t="str">
        <f t="shared" si="20"/>
        <v xml:space="preserve">CT- - MT- </v>
      </c>
      <c r="K112" s="240" t="s">
        <v>468</v>
      </c>
      <c r="L112" s="240"/>
      <c r="M112" s="240" t="s">
        <v>1612</v>
      </c>
      <c r="N112" s="240"/>
      <c r="O112" s="225" t="str">
        <f t="shared" si="21"/>
        <v xml:space="preserve">  </v>
      </c>
      <c r="P112" s="225"/>
      <c r="Q112" s="225"/>
      <c r="R112" s="225" t="str">
        <f t="shared" si="22"/>
        <v>F/E  -  PDF</v>
      </c>
      <c r="S112" s="240" t="s">
        <v>1245</v>
      </c>
      <c r="T112" s="237" t="s">
        <v>37</v>
      </c>
    </row>
    <row r="113" spans="1:216" ht="40" customHeight="1">
      <c r="A113" s="196"/>
      <c r="B113" s="187"/>
      <c r="C113" s="182"/>
      <c r="D113" s="182"/>
      <c r="E113" s="172"/>
      <c r="F113" s="179"/>
      <c r="G113" s="169"/>
      <c r="H113" s="238"/>
      <c r="I113" s="238"/>
      <c r="J113" s="169"/>
      <c r="K113" s="238"/>
      <c r="L113" s="238"/>
      <c r="M113" s="238"/>
      <c r="N113" s="238"/>
      <c r="O113" s="178"/>
      <c r="P113" s="178"/>
      <c r="Q113" s="178"/>
      <c r="R113" s="169"/>
      <c r="S113" s="169"/>
      <c r="T113" s="169"/>
    </row>
    <row r="114" spans="1:216" s="157" customFormat="1" ht="40" customHeight="1">
      <c r="A114" s="197" t="s">
        <v>589</v>
      </c>
      <c r="B114" s="175" t="str">
        <f t="shared" si="13"/>
        <v>Despacho del Viceministro de ViviendaCONCEPTOS JURÍDICOS</v>
      </c>
      <c r="C114" s="185">
        <v>71000</v>
      </c>
      <c r="D114" s="183" t="s">
        <v>1209</v>
      </c>
      <c r="E114" s="135" t="s">
        <v>941</v>
      </c>
      <c r="F114" s="180" t="str">
        <f t="shared" si="16"/>
        <v>71000-10.1</v>
      </c>
      <c r="G114" s="174" t="str">
        <f t="shared" si="12"/>
        <v>AG -3--AC -8</v>
      </c>
      <c r="H114" s="239">
        <v>3</v>
      </c>
      <c r="I114" s="239">
        <v>8</v>
      </c>
      <c r="J114" s="174" t="str">
        <f t="shared" si="14"/>
        <v xml:space="preserve">CT- - MT- </v>
      </c>
      <c r="K114" s="239" t="s">
        <v>468</v>
      </c>
      <c r="L114" s="239"/>
      <c r="M114" s="239" t="s">
        <v>1612</v>
      </c>
      <c r="N114" s="239"/>
      <c r="O114" s="174" t="str">
        <f t="shared" si="15"/>
        <v xml:space="preserve">  </v>
      </c>
      <c r="P114" s="174"/>
      <c r="Q114" s="174"/>
      <c r="R114" s="174" t="str">
        <f t="shared" si="17"/>
        <v>F/E  -  PDF</v>
      </c>
      <c r="S114" s="239" t="s">
        <v>1245</v>
      </c>
      <c r="T114" s="185" t="s">
        <v>37</v>
      </c>
      <c r="U114" s="144"/>
      <c r="V114" s="144"/>
      <c r="W114" s="144"/>
      <c r="X114" s="144"/>
      <c r="Y114" s="144"/>
      <c r="Z114" s="144"/>
      <c r="AA114" s="144"/>
      <c r="AB114" s="144"/>
      <c r="AC114" s="144"/>
      <c r="AD114" s="144"/>
      <c r="AE114" s="144"/>
      <c r="AF114" s="144"/>
      <c r="AG114" s="144"/>
      <c r="AH114" s="144"/>
      <c r="AI114" s="144"/>
      <c r="AJ114" s="144"/>
      <c r="AK114" s="144"/>
      <c r="AL114" s="144"/>
      <c r="AM114" s="144"/>
      <c r="AN114" s="144"/>
      <c r="AO114" s="144"/>
      <c r="AP114" s="144"/>
      <c r="AQ114" s="144"/>
      <c r="AR114" s="144"/>
      <c r="AS114" s="144"/>
      <c r="AT114" s="144"/>
      <c r="AU114" s="144"/>
      <c r="AV114" s="144"/>
      <c r="AW114" s="144"/>
      <c r="AX114" s="144"/>
      <c r="AY114" s="144"/>
      <c r="AZ114" s="144"/>
      <c r="BA114" s="144"/>
      <c r="BB114" s="144"/>
      <c r="BC114" s="144"/>
      <c r="BD114" s="144"/>
      <c r="BE114" s="144"/>
      <c r="BF114" s="144"/>
      <c r="BG114" s="144"/>
      <c r="BH114" s="144"/>
      <c r="BI114" s="144"/>
      <c r="BJ114" s="144"/>
      <c r="BK114" s="144"/>
      <c r="BL114" s="144"/>
      <c r="BM114" s="144"/>
      <c r="BN114" s="144"/>
      <c r="BO114" s="144"/>
      <c r="BP114" s="144"/>
      <c r="BQ114" s="144"/>
      <c r="BR114" s="144"/>
      <c r="BS114" s="144"/>
      <c r="BT114" s="144"/>
      <c r="BU114" s="144"/>
      <c r="BV114" s="144"/>
      <c r="BW114" s="144"/>
      <c r="BX114" s="144"/>
      <c r="BY114" s="144"/>
      <c r="BZ114" s="144"/>
      <c r="CA114" s="144"/>
      <c r="CB114" s="144"/>
      <c r="CC114" s="144"/>
      <c r="CD114" s="144"/>
      <c r="CE114" s="144"/>
      <c r="CF114" s="144"/>
      <c r="CG114" s="144"/>
      <c r="CH114" s="144"/>
      <c r="CI114" s="144"/>
      <c r="CJ114" s="144"/>
      <c r="CK114" s="144"/>
      <c r="CL114" s="144"/>
      <c r="CM114" s="144"/>
      <c r="CN114" s="144"/>
      <c r="CO114" s="144"/>
      <c r="CP114" s="144"/>
      <c r="CQ114" s="144"/>
      <c r="CR114" s="144"/>
      <c r="CS114" s="144"/>
      <c r="CT114" s="144"/>
      <c r="CU114" s="144"/>
      <c r="CV114" s="144"/>
      <c r="CW114" s="144"/>
      <c r="CX114" s="144"/>
      <c r="CY114" s="144"/>
      <c r="CZ114" s="144"/>
      <c r="DA114" s="144"/>
      <c r="DB114" s="144"/>
      <c r="DC114" s="144"/>
      <c r="DD114" s="144"/>
      <c r="DE114" s="144"/>
      <c r="DF114" s="144"/>
      <c r="DG114" s="144"/>
      <c r="DH114" s="144"/>
      <c r="DI114" s="144"/>
      <c r="DJ114" s="144"/>
      <c r="DK114" s="144"/>
      <c r="DL114" s="144"/>
      <c r="DM114" s="144"/>
      <c r="DN114" s="144"/>
      <c r="DO114" s="144"/>
      <c r="DP114" s="144"/>
      <c r="DQ114" s="144"/>
      <c r="DR114" s="144"/>
      <c r="DS114" s="144"/>
      <c r="DT114" s="144"/>
      <c r="DU114" s="144"/>
      <c r="DV114" s="144"/>
      <c r="DW114" s="144"/>
      <c r="DX114" s="144"/>
      <c r="DY114" s="144"/>
      <c r="DZ114" s="144"/>
      <c r="EA114" s="144"/>
      <c r="EB114" s="144"/>
      <c r="EC114" s="144"/>
      <c r="ED114" s="144"/>
      <c r="EE114" s="144"/>
      <c r="EF114" s="144"/>
      <c r="EG114" s="144"/>
      <c r="EH114" s="144"/>
      <c r="EI114" s="144"/>
      <c r="EJ114" s="144"/>
      <c r="EK114" s="144"/>
      <c r="EL114" s="144"/>
      <c r="EM114" s="144"/>
      <c r="EN114" s="144"/>
      <c r="EO114" s="144"/>
      <c r="EP114" s="144"/>
      <c r="EQ114" s="144"/>
      <c r="ER114" s="144"/>
      <c r="ES114" s="144"/>
      <c r="ET114" s="144"/>
      <c r="EU114" s="144"/>
      <c r="EV114" s="144"/>
      <c r="EW114" s="144"/>
      <c r="EX114" s="144"/>
      <c r="EY114" s="144"/>
      <c r="EZ114" s="144"/>
      <c r="FA114" s="144"/>
      <c r="FB114" s="144"/>
      <c r="FC114" s="144"/>
      <c r="FD114" s="144"/>
      <c r="FE114" s="144"/>
      <c r="FF114" s="144"/>
      <c r="FG114" s="144"/>
      <c r="FH114" s="144"/>
      <c r="FI114" s="144"/>
      <c r="FJ114" s="144"/>
      <c r="FK114" s="144"/>
      <c r="FL114" s="144"/>
      <c r="FM114" s="144"/>
      <c r="FN114" s="144"/>
      <c r="FO114" s="144"/>
      <c r="FP114" s="144"/>
      <c r="FQ114" s="144"/>
      <c r="FR114" s="144"/>
      <c r="FS114" s="144"/>
      <c r="FT114" s="144"/>
      <c r="FU114" s="144"/>
      <c r="FV114" s="144"/>
      <c r="FW114" s="144"/>
      <c r="FX114" s="144"/>
      <c r="FY114" s="144"/>
      <c r="FZ114" s="144"/>
      <c r="GA114" s="144"/>
      <c r="GB114" s="144"/>
      <c r="GC114" s="144"/>
      <c r="GD114" s="144"/>
      <c r="GE114" s="144"/>
      <c r="GF114" s="144"/>
      <c r="GG114" s="144"/>
      <c r="GH114" s="144"/>
      <c r="GI114" s="144"/>
      <c r="GJ114" s="144"/>
      <c r="GK114" s="144"/>
      <c r="GL114" s="144"/>
      <c r="GM114" s="144"/>
      <c r="GN114" s="144"/>
      <c r="GO114" s="144"/>
      <c r="GP114" s="144"/>
      <c r="GQ114" s="144"/>
      <c r="GR114" s="144"/>
      <c r="GS114" s="144"/>
      <c r="GT114" s="144"/>
      <c r="GU114" s="144"/>
      <c r="GV114" s="144"/>
      <c r="GW114" s="144"/>
      <c r="GX114" s="144"/>
      <c r="GY114" s="144"/>
      <c r="GZ114" s="144"/>
      <c r="HA114" s="144"/>
      <c r="HB114" s="144"/>
      <c r="HC114" s="144"/>
      <c r="HD114" s="144"/>
      <c r="HE114" s="144"/>
      <c r="HF114" s="144"/>
      <c r="HG114" s="144"/>
      <c r="HH114" s="144"/>
    </row>
    <row r="115" spans="1:216" s="157" customFormat="1" ht="40" customHeight="1">
      <c r="A115" s="197" t="s">
        <v>589</v>
      </c>
      <c r="B115" s="175" t="str">
        <f t="shared" si="13"/>
        <v>Despacho del Viceministro de ViviendaCONCEPTOS TÉCNICOS</v>
      </c>
      <c r="C115" s="185">
        <v>71000</v>
      </c>
      <c r="D115" s="183" t="s">
        <v>1301</v>
      </c>
      <c r="E115" s="135" t="s">
        <v>994</v>
      </c>
      <c r="F115" s="180" t="str">
        <f t="shared" si="16"/>
        <v>71000-10.2</v>
      </c>
      <c r="G115" s="174" t="str">
        <f t="shared" si="12"/>
        <v>AG -3--AC -8</v>
      </c>
      <c r="H115" s="239">
        <v>3</v>
      </c>
      <c r="I115" s="239">
        <v>8</v>
      </c>
      <c r="J115" s="174" t="str">
        <f t="shared" si="14"/>
        <v xml:space="preserve">CT- - MT- </v>
      </c>
      <c r="K115" s="239" t="s">
        <v>468</v>
      </c>
      <c r="L115" s="239"/>
      <c r="M115" s="239" t="s">
        <v>1612</v>
      </c>
      <c r="N115" s="239"/>
      <c r="O115" s="174" t="str">
        <f t="shared" si="15"/>
        <v xml:space="preserve">  </v>
      </c>
      <c r="P115" s="174"/>
      <c r="Q115" s="174"/>
      <c r="R115" s="174" t="str">
        <f t="shared" si="17"/>
        <v>F/E  -  PDF</v>
      </c>
      <c r="S115" s="239" t="s">
        <v>1245</v>
      </c>
      <c r="T115" s="185" t="s">
        <v>37</v>
      </c>
      <c r="U115" s="144"/>
      <c r="V115" s="144"/>
      <c r="W115" s="144"/>
      <c r="X115" s="144"/>
      <c r="Y115" s="144"/>
      <c r="Z115" s="144"/>
      <c r="AA115" s="144"/>
      <c r="AB115" s="144"/>
      <c r="AC115" s="144"/>
      <c r="AD115" s="144"/>
      <c r="AE115" s="144"/>
      <c r="AF115" s="144"/>
      <c r="AG115" s="144"/>
      <c r="AH115" s="144"/>
      <c r="AI115" s="144"/>
      <c r="AJ115" s="144"/>
      <c r="AK115" s="144"/>
      <c r="AL115" s="144"/>
      <c r="AM115" s="144"/>
      <c r="AN115" s="144"/>
      <c r="AO115" s="144"/>
      <c r="AP115" s="144"/>
      <c r="AQ115" s="144"/>
      <c r="AR115" s="144"/>
      <c r="AS115" s="144"/>
      <c r="AT115" s="144"/>
      <c r="AU115" s="144"/>
      <c r="AV115" s="144"/>
      <c r="AW115" s="144"/>
      <c r="AX115" s="144"/>
      <c r="AY115" s="144"/>
      <c r="AZ115" s="144"/>
      <c r="BA115" s="144"/>
      <c r="BB115" s="144"/>
      <c r="BC115" s="144"/>
      <c r="BD115" s="144"/>
      <c r="BE115" s="144"/>
      <c r="BF115" s="144"/>
      <c r="BG115" s="144"/>
      <c r="BH115" s="144"/>
      <c r="BI115" s="144"/>
      <c r="BJ115" s="144"/>
      <c r="BK115" s="144"/>
      <c r="BL115" s="144"/>
      <c r="BM115" s="144"/>
      <c r="BN115" s="144"/>
      <c r="BO115" s="144"/>
      <c r="BP115" s="144"/>
      <c r="BQ115" s="144"/>
      <c r="BR115" s="144"/>
      <c r="BS115" s="144"/>
      <c r="BT115" s="144"/>
      <c r="BU115" s="144"/>
      <c r="BV115" s="144"/>
      <c r="BW115" s="144"/>
      <c r="BX115" s="144"/>
      <c r="BY115" s="144"/>
      <c r="BZ115" s="144"/>
      <c r="CA115" s="144"/>
      <c r="CB115" s="144"/>
      <c r="CC115" s="144"/>
      <c r="CD115" s="144"/>
      <c r="CE115" s="144"/>
      <c r="CF115" s="144"/>
      <c r="CG115" s="144"/>
      <c r="CH115" s="144"/>
      <c r="CI115" s="144"/>
      <c r="CJ115" s="144"/>
      <c r="CK115" s="144"/>
      <c r="CL115" s="144"/>
      <c r="CM115" s="144"/>
      <c r="CN115" s="144"/>
      <c r="CO115" s="144"/>
      <c r="CP115" s="144"/>
      <c r="CQ115" s="144"/>
      <c r="CR115" s="144"/>
      <c r="CS115" s="144"/>
      <c r="CT115" s="144"/>
      <c r="CU115" s="144"/>
      <c r="CV115" s="144"/>
      <c r="CW115" s="144"/>
      <c r="CX115" s="144"/>
      <c r="CY115" s="144"/>
      <c r="CZ115" s="144"/>
      <c r="DA115" s="144"/>
      <c r="DB115" s="144"/>
      <c r="DC115" s="144"/>
      <c r="DD115" s="144"/>
      <c r="DE115" s="144"/>
      <c r="DF115" s="144"/>
      <c r="DG115" s="144"/>
      <c r="DH115" s="144"/>
      <c r="DI115" s="144"/>
      <c r="DJ115" s="144"/>
      <c r="DK115" s="144"/>
      <c r="DL115" s="144"/>
      <c r="DM115" s="144"/>
      <c r="DN115" s="144"/>
      <c r="DO115" s="144"/>
      <c r="DP115" s="144"/>
      <c r="DQ115" s="144"/>
      <c r="DR115" s="144"/>
      <c r="DS115" s="144"/>
      <c r="DT115" s="144"/>
      <c r="DU115" s="144"/>
      <c r="DV115" s="144"/>
      <c r="DW115" s="144"/>
      <c r="DX115" s="144"/>
      <c r="DY115" s="144"/>
      <c r="DZ115" s="144"/>
      <c r="EA115" s="144"/>
      <c r="EB115" s="144"/>
      <c r="EC115" s="144"/>
      <c r="ED115" s="144"/>
      <c r="EE115" s="144"/>
      <c r="EF115" s="144"/>
      <c r="EG115" s="144"/>
      <c r="EH115" s="144"/>
      <c r="EI115" s="144"/>
      <c r="EJ115" s="144"/>
      <c r="EK115" s="144"/>
      <c r="EL115" s="144"/>
      <c r="EM115" s="144"/>
      <c r="EN115" s="144"/>
      <c r="EO115" s="144"/>
      <c r="EP115" s="144"/>
      <c r="EQ115" s="144"/>
      <c r="ER115" s="144"/>
      <c r="ES115" s="144"/>
      <c r="ET115" s="144"/>
      <c r="EU115" s="144"/>
      <c r="EV115" s="144"/>
      <c r="EW115" s="144"/>
      <c r="EX115" s="144"/>
      <c r="EY115" s="144"/>
      <c r="EZ115" s="144"/>
      <c r="FA115" s="144"/>
      <c r="FB115" s="144"/>
      <c r="FC115" s="144"/>
      <c r="FD115" s="144"/>
      <c r="FE115" s="144"/>
      <c r="FF115" s="144"/>
      <c r="FG115" s="144"/>
      <c r="FH115" s="144"/>
      <c r="FI115" s="144"/>
      <c r="FJ115" s="144"/>
      <c r="FK115" s="144"/>
      <c r="FL115" s="144"/>
      <c r="FM115" s="144"/>
      <c r="FN115" s="144"/>
      <c r="FO115" s="144"/>
      <c r="FP115" s="144"/>
      <c r="FQ115" s="144"/>
      <c r="FR115" s="144"/>
      <c r="FS115" s="144"/>
      <c r="FT115" s="144"/>
      <c r="FU115" s="144"/>
      <c r="FV115" s="144"/>
      <c r="FW115" s="144"/>
      <c r="FX115" s="144"/>
      <c r="FY115" s="144"/>
      <c r="FZ115" s="144"/>
      <c r="GA115" s="144"/>
      <c r="GB115" s="144"/>
      <c r="GC115" s="144"/>
      <c r="GD115" s="144"/>
      <c r="GE115" s="144"/>
      <c r="GF115" s="144"/>
      <c r="GG115" s="144"/>
      <c r="GH115" s="144"/>
      <c r="GI115" s="144"/>
      <c r="GJ115" s="144"/>
      <c r="GK115" s="144"/>
      <c r="GL115" s="144"/>
      <c r="GM115" s="144"/>
      <c r="GN115" s="144"/>
      <c r="GO115" s="144"/>
      <c r="GP115" s="144"/>
      <c r="GQ115" s="144"/>
      <c r="GR115" s="144"/>
      <c r="GS115" s="144"/>
      <c r="GT115" s="144"/>
      <c r="GU115" s="144"/>
      <c r="GV115" s="144"/>
      <c r="GW115" s="144"/>
      <c r="GX115" s="144"/>
      <c r="GY115" s="144"/>
      <c r="GZ115" s="144"/>
      <c r="HA115" s="144"/>
      <c r="HB115" s="144"/>
      <c r="HC115" s="144"/>
      <c r="HD115" s="144"/>
      <c r="HE115" s="144"/>
      <c r="HF115" s="144"/>
      <c r="HG115" s="144"/>
      <c r="HH115" s="144"/>
    </row>
    <row r="116" spans="1:216" s="157" customFormat="1" ht="40" customHeight="1">
      <c r="A116" s="197" t="s">
        <v>589</v>
      </c>
      <c r="B116" s="175" t="str">
        <f t="shared" si="13"/>
        <v>Despacho del Viceministro de ViviendaDERECHOS DE PETICIÓN</v>
      </c>
      <c r="C116" s="185">
        <v>71000</v>
      </c>
      <c r="D116" s="183">
        <v>17</v>
      </c>
      <c r="E116" s="216" t="s">
        <v>496</v>
      </c>
      <c r="F116" s="180" t="str">
        <f t="shared" si="16"/>
        <v>71000-17</v>
      </c>
      <c r="G116" s="174" t="str">
        <f t="shared" si="12"/>
        <v>AG -3--AC -8</v>
      </c>
      <c r="H116" s="239">
        <v>3</v>
      </c>
      <c r="I116" s="239">
        <v>8</v>
      </c>
      <c r="J116" s="174" t="str">
        <f t="shared" si="14"/>
        <v>- - MT- S</v>
      </c>
      <c r="K116" s="239"/>
      <c r="L116" s="239"/>
      <c r="M116" s="239" t="s">
        <v>1612</v>
      </c>
      <c r="N116" s="239" t="s">
        <v>471</v>
      </c>
      <c r="O116" s="174" t="str">
        <f t="shared" si="15"/>
        <v xml:space="preserve">  </v>
      </c>
      <c r="P116" s="174"/>
      <c r="Q116" s="174"/>
      <c r="R116" s="174" t="str">
        <f t="shared" si="17"/>
        <v>F/E  -  PDF</v>
      </c>
      <c r="S116" s="239" t="s">
        <v>1245</v>
      </c>
      <c r="T116" s="185" t="s">
        <v>37</v>
      </c>
      <c r="U116" s="144"/>
      <c r="V116" s="144"/>
      <c r="W116" s="144"/>
      <c r="X116" s="144"/>
      <c r="Y116" s="144"/>
      <c r="Z116" s="144"/>
      <c r="AA116" s="144"/>
      <c r="AB116" s="144"/>
      <c r="AC116" s="144"/>
      <c r="AD116" s="144"/>
      <c r="AE116" s="144"/>
      <c r="AF116" s="144"/>
      <c r="AG116" s="144"/>
      <c r="AH116" s="144"/>
      <c r="AI116" s="144"/>
      <c r="AJ116" s="144"/>
      <c r="AK116" s="144"/>
      <c r="AL116" s="144"/>
      <c r="AM116" s="144"/>
      <c r="AN116" s="144"/>
      <c r="AO116" s="144"/>
      <c r="AP116" s="144"/>
      <c r="AQ116" s="144"/>
      <c r="AR116" s="144"/>
      <c r="AS116" s="144"/>
      <c r="AT116" s="144"/>
      <c r="AU116" s="144"/>
      <c r="AV116" s="144"/>
      <c r="AW116" s="144"/>
      <c r="AX116" s="144"/>
      <c r="AY116" s="144"/>
      <c r="AZ116" s="144"/>
      <c r="BA116" s="144"/>
      <c r="BB116" s="144"/>
      <c r="BC116" s="144"/>
      <c r="BD116" s="144"/>
      <c r="BE116" s="144"/>
      <c r="BF116" s="144"/>
      <c r="BG116" s="144"/>
      <c r="BH116" s="144"/>
      <c r="BI116" s="144"/>
      <c r="BJ116" s="144"/>
      <c r="BK116" s="144"/>
      <c r="BL116" s="144"/>
      <c r="BM116" s="144"/>
      <c r="BN116" s="144"/>
      <c r="BO116" s="144"/>
      <c r="BP116" s="144"/>
      <c r="BQ116" s="144"/>
      <c r="BR116" s="144"/>
      <c r="BS116" s="144"/>
      <c r="BT116" s="144"/>
      <c r="BU116" s="144"/>
      <c r="BV116" s="144"/>
      <c r="BW116" s="144"/>
      <c r="BX116" s="144"/>
      <c r="BY116" s="144"/>
      <c r="BZ116" s="144"/>
      <c r="CA116" s="144"/>
      <c r="CB116" s="144"/>
      <c r="CC116" s="144"/>
      <c r="CD116" s="144"/>
      <c r="CE116" s="144"/>
      <c r="CF116" s="144"/>
      <c r="CG116" s="144"/>
      <c r="CH116" s="144"/>
      <c r="CI116" s="144"/>
      <c r="CJ116" s="144"/>
      <c r="CK116" s="144"/>
      <c r="CL116" s="144"/>
      <c r="CM116" s="144"/>
      <c r="CN116" s="144"/>
      <c r="CO116" s="144"/>
      <c r="CP116" s="144"/>
      <c r="CQ116" s="144"/>
      <c r="CR116" s="144"/>
      <c r="CS116" s="144"/>
      <c r="CT116" s="144"/>
      <c r="CU116" s="144"/>
      <c r="CV116" s="144"/>
      <c r="CW116" s="144"/>
      <c r="CX116" s="144"/>
      <c r="CY116" s="144"/>
      <c r="CZ116" s="144"/>
      <c r="DA116" s="144"/>
      <c r="DB116" s="144"/>
      <c r="DC116" s="144"/>
      <c r="DD116" s="144"/>
      <c r="DE116" s="144"/>
      <c r="DF116" s="144"/>
      <c r="DG116" s="144"/>
      <c r="DH116" s="144"/>
      <c r="DI116" s="144"/>
      <c r="DJ116" s="144"/>
      <c r="DK116" s="144"/>
      <c r="DL116" s="144"/>
      <c r="DM116" s="144"/>
      <c r="DN116" s="144"/>
      <c r="DO116" s="144"/>
      <c r="DP116" s="144"/>
      <c r="DQ116" s="144"/>
      <c r="DR116" s="144"/>
      <c r="DS116" s="144"/>
      <c r="DT116" s="144"/>
      <c r="DU116" s="144"/>
      <c r="DV116" s="144"/>
      <c r="DW116" s="144"/>
      <c r="DX116" s="144"/>
      <c r="DY116" s="144"/>
      <c r="DZ116" s="144"/>
      <c r="EA116" s="144"/>
      <c r="EB116" s="144"/>
      <c r="EC116" s="144"/>
      <c r="ED116" s="144"/>
      <c r="EE116" s="144"/>
      <c r="EF116" s="144"/>
      <c r="EG116" s="144"/>
      <c r="EH116" s="144"/>
      <c r="EI116" s="144"/>
      <c r="EJ116" s="144"/>
      <c r="EK116" s="144"/>
      <c r="EL116" s="144"/>
      <c r="EM116" s="144"/>
      <c r="EN116" s="144"/>
      <c r="EO116" s="144"/>
      <c r="EP116" s="144"/>
      <c r="EQ116" s="144"/>
      <c r="ER116" s="144"/>
      <c r="ES116" s="144"/>
      <c r="ET116" s="144"/>
      <c r="EU116" s="144"/>
      <c r="EV116" s="144"/>
      <c r="EW116" s="144"/>
      <c r="EX116" s="144"/>
      <c r="EY116" s="144"/>
      <c r="EZ116" s="144"/>
      <c r="FA116" s="144"/>
      <c r="FB116" s="144"/>
      <c r="FC116" s="144"/>
      <c r="FD116" s="144"/>
      <c r="FE116" s="144"/>
      <c r="FF116" s="144"/>
      <c r="FG116" s="144"/>
      <c r="FH116" s="144"/>
      <c r="FI116" s="144"/>
      <c r="FJ116" s="144"/>
      <c r="FK116" s="144"/>
      <c r="FL116" s="144"/>
      <c r="FM116" s="144"/>
      <c r="FN116" s="144"/>
      <c r="FO116" s="144"/>
      <c r="FP116" s="144"/>
      <c r="FQ116" s="144"/>
      <c r="FR116" s="144"/>
      <c r="FS116" s="144"/>
      <c r="FT116" s="144"/>
      <c r="FU116" s="144"/>
      <c r="FV116" s="144"/>
      <c r="FW116" s="144"/>
      <c r="FX116" s="144"/>
      <c r="FY116" s="144"/>
      <c r="FZ116" s="144"/>
      <c r="GA116" s="144"/>
      <c r="GB116" s="144"/>
      <c r="GC116" s="144"/>
      <c r="GD116" s="144"/>
      <c r="GE116" s="144"/>
      <c r="GF116" s="144"/>
      <c r="GG116" s="144"/>
      <c r="GH116" s="144"/>
      <c r="GI116" s="144"/>
      <c r="GJ116" s="144"/>
      <c r="GK116" s="144"/>
      <c r="GL116" s="144"/>
      <c r="GM116" s="144"/>
      <c r="GN116" s="144"/>
      <c r="GO116" s="144"/>
      <c r="GP116" s="144"/>
      <c r="GQ116" s="144"/>
      <c r="GR116" s="144"/>
      <c r="GS116" s="144"/>
      <c r="GT116" s="144"/>
      <c r="GU116" s="144"/>
      <c r="GV116" s="144"/>
      <c r="GW116" s="144"/>
      <c r="GX116" s="144"/>
      <c r="GY116" s="144"/>
      <c r="GZ116" s="144"/>
      <c r="HA116" s="144"/>
      <c r="HB116" s="144"/>
      <c r="HC116" s="144"/>
      <c r="HD116" s="144"/>
      <c r="HE116" s="144"/>
      <c r="HF116" s="144"/>
      <c r="HG116" s="144"/>
      <c r="HH116" s="144"/>
    </row>
    <row r="117" spans="1:216" s="157" customFormat="1" ht="40" customHeight="1">
      <c r="A117" s="197" t="s">
        <v>589</v>
      </c>
      <c r="B117" s="175" t="str">
        <f t="shared" si="13"/>
        <v>Despacho del Viceministro de ViviendaINFORMES A ENTES DE CONTROL</v>
      </c>
      <c r="C117" s="185">
        <v>71000</v>
      </c>
      <c r="D117" s="183" t="s">
        <v>1236</v>
      </c>
      <c r="E117" s="135" t="s">
        <v>928</v>
      </c>
      <c r="F117" s="180" t="str">
        <f t="shared" si="16"/>
        <v>71000-24.1</v>
      </c>
      <c r="G117" s="174" t="str">
        <f t="shared" si="12"/>
        <v>AG -4--AC -8</v>
      </c>
      <c r="H117" s="239">
        <v>4</v>
      </c>
      <c r="I117" s="239">
        <v>8</v>
      </c>
      <c r="J117" s="174" t="str">
        <f t="shared" si="14"/>
        <v xml:space="preserve">- E- - </v>
      </c>
      <c r="K117" s="239"/>
      <c r="L117" s="239" t="s">
        <v>469</v>
      </c>
      <c r="M117" s="239"/>
      <c r="N117" s="239"/>
      <c r="O117" s="174" t="str">
        <f t="shared" si="15"/>
        <v xml:space="preserve">  </v>
      </c>
      <c r="P117" s="174"/>
      <c r="Q117" s="174"/>
      <c r="R117" s="174" t="str">
        <f t="shared" si="17"/>
        <v>F/E  -  PDF</v>
      </c>
      <c r="S117" s="239" t="s">
        <v>1245</v>
      </c>
      <c r="T117" s="185" t="s">
        <v>37</v>
      </c>
      <c r="U117" s="144"/>
      <c r="V117" s="144"/>
      <c r="W117" s="144"/>
      <c r="X117" s="144"/>
      <c r="Y117" s="144"/>
      <c r="Z117" s="144"/>
      <c r="AA117" s="144"/>
      <c r="AB117" s="144"/>
      <c r="AC117" s="144"/>
      <c r="AD117" s="144"/>
      <c r="AE117" s="144"/>
      <c r="AF117" s="144"/>
      <c r="AG117" s="144"/>
      <c r="AH117" s="144"/>
      <c r="AI117" s="144"/>
      <c r="AJ117" s="144"/>
      <c r="AK117" s="144"/>
      <c r="AL117" s="144"/>
      <c r="AM117" s="144"/>
      <c r="AN117" s="144"/>
      <c r="AO117" s="144"/>
      <c r="AP117" s="144"/>
      <c r="AQ117" s="144"/>
      <c r="AR117" s="144"/>
      <c r="AS117" s="144"/>
      <c r="AT117" s="144"/>
      <c r="AU117" s="144"/>
      <c r="AV117" s="144"/>
      <c r="AW117" s="144"/>
      <c r="AX117" s="144"/>
      <c r="AY117" s="144"/>
      <c r="AZ117" s="144"/>
      <c r="BA117" s="144"/>
      <c r="BB117" s="144"/>
      <c r="BC117" s="144"/>
      <c r="BD117" s="144"/>
      <c r="BE117" s="144"/>
      <c r="BF117" s="144"/>
      <c r="BG117" s="144"/>
      <c r="BH117" s="144"/>
      <c r="BI117" s="144"/>
      <c r="BJ117" s="144"/>
      <c r="BK117" s="144"/>
      <c r="BL117" s="144"/>
      <c r="BM117" s="144"/>
      <c r="BN117" s="144"/>
      <c r="BO117" s="144"/>
      <c r="BP117" s="144"/>
      <c r="BQ117" s="144"/>
      <c r="BR117" s="144"/>
      <c r="BS117" s="144"/>
      <c r="BT117" s="144"/>
      <c r="BU117" s="144"/>
      <c r="BV117" s="144"/>
      <c r="BW117" s="144"/>
      <c r="BX117" s="144"/>
      <c r="BY117" s="144"/>
      <c r="BZ117" s="144"/>
      <c r="CA117" s="144"/>
      <c r="CB117" s="144"/>
      <c r="CC117" s="144"/>
      <c r="CD117" s="144"/>
      <c r="CE117" s="144"/>
      <c r="CF117" s="144"/>
      <c r="CG117" s="144"/>
      <c r="CH117" s="144"/>
      <c r="CI117" s="144"/>
      <c r="CJ117" s="144"/>
      <c r="CK117" s="144"/>
      <c r="CL117" s="144"/>
      <c r="CM117" s="144"/>
      <c r="CN117" s="144"/>
      <c r="CO117" s="144"/>
      <c r="CP117" s="144"/>
      <c r="CQ117" s="144"/>
      <c r="CR117" s="144"/>
      <c r="CS117" s="144"/>
      <c r="CT117" s="144"/>
      <c r="CU117" s="144"/>
      <c r="CV117" s="144"/>
      <c r="CW117" s="144"/>
      <c r="CX117" s="144"/>
      <c r="CY117" s="144"/>
      <c r="CZ117" s="144"/>
      <c r="DA117" s="144"/>
      <c r="DB117" s="144"/>
      <c r="DC117" s="144"/>
      <c r="DD117" s="144"/>
      <c r="DE117" s="144"/>
      <c r="DF117" s="144"/>
      <c r="DG117" s="144"/>
      <c r="DH117" s="144"/>
      <c r="DI117" s="144"/>
      <c r="DJ117" s="144"/>
      <c r="DK117" s="144"/>
      <c r="DL117" s="144"/>
      <c r="DM117" s="144"/>
      <c r="DN117" s="144"/>
      <c r="DO117" s="144"/>
      <c r="DP117" s="144"/>
      <c r="DQ117" s="144"/>
      <c r="DR117" s="144"/>
      <c r="DS117" s="144"/>
      <c r="DT117" s="144"/>
      <c r="DU117" s="144"/>
      <c r="DV117" s="144"/>
      <c r="DW117" s="144"/>
      <c r="DX117" s="144"/>
      <c r="DY117" s="144"/>
      <c r="DZ117" s="144"/>
      <c r="EA117" s="144"/>
      <c r="EB117" s="144"/>
      <c r="EC117" s="144"/>
      <c r="ED117" s="144"/>
      <c r="EE117" s="144"/>
      <c r="EF117" s="144"/>
      <c r="EG117" s="144"/>
      <c r="EH117" s="144"/>
      <c r="EI117" s="144"/>
      <c r="EJ117" s="144"/>
      <c r="EK117" s="144"/>
      <c r="EL117" s="144"/>
      <c r="EM117" s="144"/>
      <c r="EN117" s="144"/>
      <c r="EO117" s="144"/>
      <c r="EP117" s="144"/>
      <c r="EQ117" s="144"/>
      <c r="ER117" s="144"/>
      <c r="ES117" s="144"/>
      <c r="ET117" s="144"/>
      <c r="EU117" s="144"/>
      <c r="EV117" s="144"/>
      <c r="EW117" s="144"/>
      <c r="EX117" s="144"/>
      <c r="EY117" s="144"/>
      <c r="EZ117" s="144"/>
      <c r="FA117" s="144"/>
      <c r="FB117" s="144"/>
      <c r="FC117" s="144"/>
      <c r="FD117" s="144"/>
      <c r="FE117" s="144"/>
      <c r="FF117" s="144"/>
      <c r="FG117" s="144"/>
      <c r="FH117" s="144"/>
      <c r="FI117" s="144"/>
      <c r="FJ117" s="144"/>
      <c r="FK117" s="144"/>
      <c r="FL117" s="144"/>
      <c r="FM117" s="144"/>
      <c r="FN117" s="144"/>
      <c r="FO117" s="144"/>
      <c r="FP117" s="144"/>
      <c r="FQ117" s="144"/>
      <c r="FR117" s="144"/>
      <c r="FS117" s="144"/>
      <c r="FT117" s="144"/>
      <c r="FU117" s="144"/>
      <c r="FV117" s="144"/>
      <c r="FW117" s="144"/>
      <c r="FX117" s="144"/>
      <c r="FY117" s="144"/>
      <c r="FZ117" s="144"/>
      <c r="GA117" s="144"/>
      <c r="GB117" s="144"/>
      <c r="GC117" s="144"/>
      <c r="GD117" s="144"/>
      <c r="GE117" s="144"/>
      <c r="GF117" s="144"/>
      <c r="GG117" s="144"/>
      <c r="GH117" s="144"/>
      <c r="GI117" s="144"/>
      <c r="GJ117" s="144"/>
      <c r="GK117" s="144"/>
      <c r="GL117" s="144"/>
      <c r="GM117" s="144"/>
      <c r="GN117" s="144"/>
      <c r="GO117" s="144"/>
      <c r="GP117" s="144"/>
      <c r="GQ117" s="144"/>
      <c r="GR117" s="144"/>
      <c r="GS117" s="144"/>
      <c r="GT117" s="144"/>
      <c r="GU117" s="144"/>
      <c r="GV117" s="144"/>
      <c r="GW117" s="144"/>
      <c r="GX117" s="144"/>
      <c r="GY117" s="144"/>
      <c r="GZ117" s="144"/>
      <c r="HA117" s="144"/>
      <c r="HB117" s="144"/>
      <c r="HC117" s="144"/>
      <c r="HD117" s="144"/>
      <c r="HE117" s="144"/>
      <c r="HF117" s="144"/>
      <c r="HG117" s="144"/>
      <c r="HH117" s="144"/>
    </row>
    <row r="118" spans="1:216" s="157" customFormat="1" ht="40" customHeight="1">
      <c r="A118" s="197" t="s">
        <v>589</v>
      </c>
      <c r="B118" s="175" t="str">
        <f t="shared" si="13"/>
        <v>Despacho del Viceministro de ViviendaINFORMES DE GESTIÓN</v>
      </c>
      <c r="C118" s="185">
        <v>71000</v>
      </c>
      <c r="D118" s="183" t="s">
        <v>1186</v>
      </c>
      <c r="E118" s="135" t="s">
        <v>931</v>
      </c>
      <c r="F118" s="180" t="str">
        <f t="shared" si="16"/>
        <v>71000-24.12</v>
      </c>
      <c r="G118" s="174" t="str">
        <f t="shared" si="12"/>
        <v>AG -3--AC -8</v>
      </c>
      <c r="H118" s="239">
        <v>3</v>
      </c>
      <c r="I118" s="239">
        <v>8</v>
      </c>
      <c r="J118" s="174" t="str">
        <f t="shared" si="14"/>
        <v xml:space="preserve">- E- - </v>
      </c>
      <c r="K118" s="239"/>
      <c r="L118" s="239" t="s">
        <v>469</v>
      </c>
      <c r="M118" s="239"/>
      <c r="N118" s="239"/>
      <c r="O118" s="174" t="str">
        <f t="shared" si="15"/>
        <v xml:space="preserve">  </v>
      </c>
      <c r="P118" s="174"/>
      <c r="Q118" s="174"/>
      <c r="R118" s="174" t="str">
        <f t="shared" si="17"/>
        <v>F/E  -  PDF</v>
      </c>
      <c r="S118" s="239" t="s">
        <v>1245</v>
      </c>
      <c r="T118" s="185" t="s">
        <v>37</v>
      </c>
      <c r="U118" s="144"/>
      <c r="V118" s="144"/>
      <c r="W118" s="144"/>
      <c r="X118" s="144"/>
      <c r="Y118" s="144"/>
      <c r="Z118" s="144"/>
      <c r="AA118" s="144"/>
      <c r="AB118" s="144"/>
      <c r="AC118" s="144"/>
      <c r="AD118" s="144"/>
      <c r="AE118" s="144"/>
      <c r="AF118" s="144"/>
      <c r="AG118" s="144"/>
      <c r="AH118" s="144"/>
      <c r="AI118" s="144"/>
      <c r="AJ118" s="144"/>
      <c r="AK118" s="144"/>
      <c r="AL118" s="144"/>
      <c r="AM118" s="144"/>
      <c r="AN118" s="144"/>
      <c r="AO118" s="144"/>
      <c r="AP118" s="144"/>
      <c r="AQ118" s="144"/>
      <c r="AR118" s="144"/>
      <c r="AS118" s="144"/>
      <c r="AT118" s="144"/>
      <c r="AU118" s="144"/>
      <c r="AV118" s="144"/>
      <c r="AW118" s="144"/>
      <c r="AX118" s="144"/>
      <c r="AY118" s="144"/>
      <c r="AZ118" s="144"/>
      <c r="BA118" s="144"/>
      <c r="BB118" s="144"/>
      <c r="BC118" s="144"/>
      <c r="BD118" s="144"/>
      <c r="BE118" s="144"/>
      <c r="BF118" s="144"/>
      <c r="BG118" s="144"/>
      <c r="BH118" s="144"/>
      <c r="BI118" s="144"/>
      <c r="BJ118" s="144"/>
      <c r="BK118" s="144"/>
      <c r="BL118" s="144"/>
      <c r="BM118" s="144"/>
      <c r="BN118" s="144"/>
      <c r="BO118" s="144"/>
      <c r="BP118" s="144"/>
      <c r="BQ118" s="144"/>
      <c r="BR118" s="144"/>
      <c r="BS118" s="144"/>
      <c r="BT118" s="144"/>
      <c r="BU118" s="144"/>
      <c r="BV118" s="144"/>
      <c r="BW118" s="144"/>
      <c r="BX118" s="144"/>
      <c r="BY118" s="144"/>
      <c r="BZ118" s="144"/>
      <c r="CA118" s="144"/>
      <c r="CB118" s="144"/>
      <c r="CC118" s="144"/>
      <c r="CD118" s="144"/>
      <c r="CE118" s="144"/>
      <c r="CF118" s="144"/>
      <c r="CG118" s="144"/>
      <c r="CH118" s="144"/>
      <c r="CI118" s="144"/>
      <c r="CJ118" s="144"/>
      <c r="CK118" s="144"/>
      <c r="CL118" s="144"/>
      <c r="CM118" s="144"/>
      <c r="CN118" s="144"/>
      <c r="CO118" s="144"/>
      <c r="CP118" s="144"/>
      <c r="CQ118" s="144"/>
      <c r="CR118" s="144"/>
      <c r="CS118" s="144"/>
      <c r="CT118" s="144"/>
      <c r="CU118" s="144"/>
      <c r="CV118" s="144"/>
      <c r="CW118" s="144"/>
      <c r="CX118" s="144"/>
      <c r="CY118" s="144"/>
      <c r="CZ118" s="144"/>
      <c r="DA118" s="144"/>
      <c r="DB118" s="144"/>
      <c r="DC118" s="144"/>
      <c r="DD118" s="144"/>
      <c r="DE118" s="144"/>
      <c r="DF118" s="144"/>
      <c r="DG118" s="144"/>
      <c r="DH118" s="144"/>
      <c r="DI118" s="144"/>
      <c r="DJ118" s="144"/>
      <c r="DK118" s="144"/>
      <c r="DL118" s="144"/>
      <c r="DM118" s="144"/>
      <c r="DN118" s="144"/>
      <c r="DO118" s="144"/>
      <c r="DP118" s="144"/>
      <c r="DQ118" s="144"/>
      <c r="DR118" s="144"/>
      <c r="DS118" s="144"/>
      <c r="DT118" s="144"/>
      <c r="DU118" s="144"/>
      <c r="DV118" s="144"/>
      <c r="DW118" s="144"/>
      <c r="DX118" s="144"/>
      <c r="DY118" s="144"/>
      <c r="DZ118" s="144"/>
      <c r="EA118" s="144"/>
      <c r="EB118" s="144"/>
      <c r="EC118" s="144"/>
      <c r="ED118" s="144"/>
      <c r="EE118" s="144"/>
      <c r="EF118" s="144"/>
      <c r="EG118" s="144"/>
      <c r="EH118" s="144"/>
      <c r="EI118" s="144"/>
      <c r="EJ118" s="144"/>
      <c r="EK118" s="144"/>
      <c r="EL118" s="144"/>
      <c r="EM118" s="144"/>
      <c r="EN118" s="144"/>
      <c r="EO118" s="144"/>
      <c r="EP118" s="144"/>
      <c r="EQ118" s="144"/>
      <c r="ER118" s="144"/>
      <c r="ES118" s="144"/>
      <c r="ET118" s="144"/>
      <c r="EU118" s="144"/>
      <c r="EV118" s="144"/>
      <c r="EW118" s="144"/>
      <c r="EX118" s="144"/>
      <c r="EY118" s="144"/>
      <c r="EZ118" s="144"/>
      <c r="FA118" s="144"/>
      <c r="FB118" s="144"/>
      <c r="FC118" s="144"/>
      <c r="FD118" s="144"/>
      <c r="FE118" s="144"/>
      <c r="FF118" s="144"/>
      <c r="FG118" s="144"/>
      <c r="FH118" s="144"/>
      <c r="FI118" s="144"/>
      <c r="FJ118" s="144"/>
      <c r="FK118" s="144"/>
      <c r="FL118" s="144"/>
      <c r="FM118" s="144"/>
      <c r="FN118" s="144"/>
      <c r="FO118" s="144"/>
      <c r="FP118" s="144"/>
      <c r="FQ118" s="144"/>
      <c r="FR118" s="144"/>
      <c r="FS118" s="144"/>
      <c r="FT118" s="144"/>
      <c r="FU118" s="144"/>
      <c r="FV118" s="144"/>
      <c r="FW118" s="144"/>
      <c r="FX118" s="144"/>
      <c r="FY118" s="144"/>
      <c r="FZ118" s="144"/>
      <c r="GA118" s="144"/>
      <c r="GB118" s="144"/>
      <c r="GC118" s="144"/>
      <c r="GD118" s="144"/>
      <c r="GE118" s="144"/>
      <c r="GF118" s="144"/>
      <c r="GG118" s="144"/>
      <c r="GH118" s="144"/>
      <c r="GI118" s="144"/>
      <c r="GJ118" s="144"/>
      <c r="GK118" s="144"/>
      <c r="GL118" s="144"/>
      <c r="GM118" s="144"/>
      <c r="GN118" s="144"/>
      <c r="GO118" s="144"/>
      <c r="GP118" s="144"/>
      <c r="GQ118" s="144"/>
      <c r="GR118" s="144"/>
      <c r="GS118" s="144"/>
      <c r="GT118" s="144"/>
      <c r="GU118" s="144"/>
      <c r="GV118" s="144"/>
      <c r="GW118" s="144"/>
      <c r="GX118" s="144"/>
      <c r="GY118" s="144"/>
      <c r="GZ118" s="144"/>
      <c r="HA118" s="144"/>
      <c r="HB118" s="144"/>
      <c r="HC118" s="144"/>
      <c r="HD118" s="144"/>
      <c r="HE118" s="144"/>
      <c r="HF118" s="144"/>
      <c r="HG118" s="144"/>
      <c r="HH118" s="144"/>
    </row>
    <row r="119" spans="1:216" s="157" customFormat="1" ht="40" customHeight="1">
      <c r="A119" s="197" t="s">
        <v>589</v>
      </c>
      <c r="B119" s="175" t="str">
        <f t="shared" si="13"/>
        <v>Despacho del Viceministro de ViviendaPROGRAMAS DE SUBSIDIO FONDO NACIONAL DEL AHORRO</v>
      </c>
      <c r="C119" s="185">
        <v>71000</v>
      </c>
      <c r="D119" s="183" t="s">
        <v>1302</v>
      </c>
      <c r="E119" s="135" t="s">
        <v>1305</v>
      </c>
      <c r="F119" s="180" t="str">
        <f t="shared" si="16"/>
        <v>71000-40.18</v>
      </c>
      <c r="G119" s="174" t="str">
        <f t="shared" si="12"/>
        <v>AG -3--AC -17</v>
      </c>
      <c r="H119" s="239">
        <v>3</v>
      </c>
      <c r="I119" s="239">
        <v>17</v>
      </c>
      <c r="J119" s="174" t="str">
        <f t="shared" si="14"/>
        <v xml:space="preserve">CT- - MT- </v>
      </c>
      <c r="K119" s="239" t="s">
        <v>468</v>
      </c>
      <c r="L119" s="239"/>
      <c r="M119" s="239" t="s">
        <v>1612</v>
      </c>
      <c r="N119" s="239"/>
      <c r="O119" s="174" t="str">
        <f t="shared" si="15"/>
        <v xml:space="preserve">  </v>
      </c>
      <c r="P119" s="174"/>
      <c r="Q119" s="174"/>
      <c r="R119" s="174" t="str">
        <f t="shared" si="17"/>
        <v>F/E  -  PDF</v>
      </c>
      <c r="S119" s="239" t="s">
        <v>1245</v>
      </c>
      <c r="T119" s="185" t="s">
        <v>37</v>
      </c>
      <c r="U119" s="144"/>
      <c r="V119" s="144"/>
      <c r="W119" s="144"/>
      <c r="X119" s="144"/>
      <c r="Y119" s="144"/>
      <c r="Z119" s="144"/>
      <c r="AA119" s="144"/>
      <c r="AB119" s="144"/>
      <c r="AC119" s="144"/>
      <c r="AD119" s="144"/>
      <c r="AE119" s="144"/>
      <c r="AF119" s="144"/>
      <c r="AG119" s="144"/>
      <c r="AH119" s="144"/>
      <c r="AI119" s="144"/>
      <c r="AJ119" s="144"/>
      <c r="AK119" s="144"/>
      <c r="AL119" s="144"/>
      <c r="AM119" s="144"/>
      <c r="AN119" s="144"/>
      <c r="AO119" s="144"/>
      <c r="AP119" s="144"/>
      <c r="AQ119" s="144"/>
      <c r="AR119" s="144"/>
      <c r="AS119" s="144"/>
      <c r="AT119" s="144"/>
      <c r="AU119" s="144"/>
      <c r="AV119" s="144"/>
      <c r="AW119" s="144"/>
      <c r="AX119" s="144"/>
      <c r="AY119" s="144"/>
      <c r="AZ119" s="144"/>
      <c r="BA119" s="144"/>
      <c r="BB119" s="144"/>
      <c r="BC119" s="144"/>
      <c r="BD119" s="144"/>
      <c r="BE119" s="144"/>
      <c r="BF119" s="144"/>
      <c r="BG119" s="144"/>
      <c r="BH119" s="144"/>
      <c r="BI119" s="144"/>
      <c r="BJ119" s="144"/>
      <c r="BK119" s="144"/>
      <c r="BL119" s="144"/>
      <c r="BM119" s="144"/>
      <c r="BN119" s="144"/>
      <c r="BO119" s="144"/>
      <c r="BP119" s="144"/>
      <c r="BQ119" s="144"/>
      <c r="BR119" s="144"/>
      <c r="BS119" s="144"/>
      <c r="BT119" s="144"/>
      <c r="BU119" s="144"/>
      <c r="BV119" s="144"/>
      <c r="BW119" s="144"/>
      <c r="BX119" s="144"/>
      <c r="BY119" s="144"/>
      <c r="BZ119" s="144"/>
      <c r="CA119" s="144"/>
      <c r="CB119" s="144"/>
      <c r="CC119" s="144"/>
      <c r="CD119" s="144"/>
      <c r="CE119" s="144"/>
      <c r="CF119" s="144"/>
      <c r="CG119" s="144"/>
      <c r="CH119" s="144"/>
      <c r="CI119" s="144"/>
      <c r="CJ119" s="144"/>
      <c r="CK119" s="144"/>
      <c r="CL119" s="144"/>
      <c r="CM119" s="144"/>
      <c r="CN119" s="144"/>
      <c r="CO119" s="144"/>
      <c r="CP119" s="144"/>
      <c r="CQ119" s="144"/>
      <c r="CR119" s="144"/>
      <c r="CS119" s="144"/>
      <c r="CT119" s="144"/>
      <c r="CU119" s="144"/>
      <c r="CV119" s="144"/>
      <c r="CW119" s="144"/>
      <c r="CX119" s="144"/>
      <c r="CY119" s="144"/>
      <c r="CZ119" s="144"/>
      <c r="DA119" s="144"/>
      <c r="DB119" s="144"/>
      <c r="DC119" s="144"/>
      <c r="DD119" s="144"/>
      <c r="DE119" s="144"/>
      <c r="DF119" s="144"/>
      <c r="DG119" s="144"/>
      <c r="DH119" s="144"/>
      <c r="DI119" s="144"/>
      <c r="DJ119" s="144"/>
      <c r="DK119" s="144"/>
      <c r="DL119" s="144"/>
      <c r="DM119" s="144"/>
      <c r="DN119" s="144"/>
      <c r="DO119" s="144"/>
      <c r="DP119" s="144"/>
      <c r="DQ119" s="144"/>
      <c r="DR119" s="144"/>
      <c r="DS119" s="144"/>
      <c r="DT119" s="144"/>
      <c r="DU119" s="144"/>
      <c r="DV119" s="144"/>
      <c r="DW119" s="144"/>
      <c r="DX119" s="144"/>
      <c r="DY119" s="144"/>
      <c r="DZ119" s="144"/>
      <c r="EA119" s="144"/>
      <c r="EB119" s="144"/>
      <c r="EC119" s="144"/>
      <c r="ED119" s="144"/>
      <c r="EE119" s="144"/>
      <c r="EF119" s="144"/>
      <c r="EG119" s="144"/>
      <c r="EH119" s="144"/>
      <c r="EI119" s="144"/>
      <c r="EJ119" s="144"/>
      <c r="EK119" s="144"/>
      <c r="EL119" s="144"/>
      <c r="EM119" s="144"/>
      <c r="EN119" s="144"/>
      <c r="EO119" s="144"/>
      <c r="EP119" s="144"/>
      <c r="EQ119" s="144"/>
      <c r="ER119" s="144"/>
      <c r="ES119" s="144"/>
      <c r="ET119" s="144"/>
      <c r="EU119" s="144"/>
      <c r="EV119" s="144"/>
      <c r="EW119" s="144"/>
      <c r="EX119" s="144"/>
      <c r="EY119" s="144"/>
      <c r="EZ119" s="144"/>
      <c r="FA119" s="144"/>
      <c r="FB119" s="144"/>
      <c r="FC119" s="144"/>
      <c r="FD119" s="144"/>
      <c r="FE119" s="144"/>
      <c r="FF119" s="144"/>
      <c r="FG119" s="144"/>
      <c r="FH119" s="144"/>
      <c r="FI119" s="144"/>
      <c r="FJ119" s="144"/>
      <c r="FK119" s="144"/>
      <c r="FL119" s="144"/>
      <c r="FM119" s="144"/>
      <c r="FN119" s="144"/>
      <c r="FO119" s="144"/>
      <c r="FP119" s="144"/>
      <c r="FQ119" s="144"/>
      <c r="FR119" s="144"/>
      <c r="FS119" s="144"/>
      <c r="FT119" s="144"/>
      <c r="FU119" s="144"/>
      <c r="FV119" s="144"/>
      <c r="FW119" s="144"/>
      <c r="FX119" s="144"/>
      <c r="FY119" s="144"/>
      <c r="FZ119" s="144"/>
      <c r="GA119" s="144"/>
      <c r="GB119" s="144"/>
      <c r="GC119" s="144"/>
      <c r="GD119" s="144"/>
      <c r="GE119" s="144"/>
      <c r="GF119" s="144"/>
      <c r="GG119" s="144"/>
      <c r="GH119" s="144"/>
      <c r="GI119" s="144"/>
      <c r="GJ119" s="144"/>
      <c r="GK119" s="144"/>
      <c r="GL119" s="144"/>
      <c r="GM119" s="144"/>
      <c r="GN119" s="144"/>
      <c r="GO119" s="144"/>
      <c r="GP119" s="144"/>
      <c r="GQ119" s="144"/>
      <c r="GR119" s="144"/>
      <c r="GS119" s="144"/>
      <c r="GT119" s="144"/>
      <c r="GU119" s="144"/>
      <c r="GV119" s="144"/>
      <c r="GW119" s="144"/>
      <c r="GX119" s="144"/>
      <c r="GY119" s="144"/>
      <c r="GZ119" s="144"/>
      <c r="HA119" s="144"/>
      <c r="HB119" s="144"/>
      <c r="HC119" s="144"/>
      <c r="HD119" s="144"/>
      <c r="HE119" s="144"/>
      <c r="HF119" s="144"/>
      <c r="HG119" s="144"/>
      <c r="HH119" s="144"/>
    </row>
    <row r="120" spans="1:216" s="157" customFormat="1" ht="40" customHeight="1">
      <c r="A120" s="197" t="s">
        <v>589</v>
      </c>
      <c r="B120" s="175" t="str">
        <f t="shared" si="13"/>
        <v>Despacho del Viceministro de ViviendaPROGRAMAS DE SUBSIDIO VIVIENDA FAMILIAR CAJA DE COMPENSACIÓN FAMILIAR</v>
      </c>
      <c r="C120" s="185">
        <v>71000</v>
      </c>
      <c r="D120" s="183" t="s">
        <v>1303</v>
      </c>
      <c r="E120" s="135" t="s">
        <v>1306</v>
      </c>
      <c r="F120" s="180" t="str">
        <f t="shared" si="16"/>
        <v>71000-40.19</v>
      </c>
      <c r="G120" s="174" t="str">
        <f t="shared" si="12"/>
        <v>AG -3--AC -17</v>
      </c>
      <c r="H120" s="239">
        <v>3</v>
      </c>
      <c r="I120" s="239">
        <v>17</v>
      </c>
      <c r="J120" s="174" t="str">
        <f t="shared" si="14"/>
        <v xml:space="preserve">CT- - MT- </v>
      </c>
      <c r="K120" s="239" t="s">
        <v>468</v>
      </c>
      <c r="L120" s="239"/>
      <c r="M120" s="239" t="s">
        <v>1612</v>
      </c>
      <c r="N120" s="239"/>
      <c r="O120" s="174" t="str">
        <f t="shared" si="15"/>
        <v xml:space="preserve">  </v>
      </c>
      <c r="P120" s="174"/>
      <c r="Q120" s="174"/>
      <c r="R120" s="174" t="str">
        <f t="shared" si="17"/>
        <v>F/E  -  PDF</v>
      </c>
      <c r="S120" s="239" t="s">
        <v>1245</v>
      </c>
      <c r="T120" s="185" t="s">
        <v>37</v>
      </c>
      <c r="U120" s="144"/>
      <c r="V120" s="144"/>
      <c r="W120" s="144"/>
      <c r="X120" s="144"/>
      <c r="Y120" s="144"/>
      <c r="Z120" s="144"/>
      <c r="AA120" s="144"/>
      <c r="AB120" s="144"/>
      <c r="AC120" s="144"/>
      <c r="AD120" s="144"/>
      <c r="AE120" s="144"/>
      <c r="AF120" s="144"/>
      <c r="AG120" s="144"/>
      <c r="AH120" s="144"/>
      <c r="AI120" s="144"/>
      <c r="AJ120" s="144"/>
      <c r="AK120" s="144"/>
      <c r="AL120" s="144"/>
      <c r="AM120" s="144"/>
      <c r="AN120" s="144"/>
      <c r="AO120" s="144"/>
      <c r="AP120" s="144"/>
      <c r="AQ120" s="144"/>
      <c r="AR120" s="144"/>
      <c r="AS120" s="144"/>
      <c r="AT120" s="144"/>
      <c r="AU120" s="144"/>
      <c r="AV120" s="144"/>
      <c r="AW120" s="144"/>
      <c r="AX120" s="144"/>
      <c r="AY120" s="144"/>
      <c r="AZ120" s="144"/>
      <c r="BA120" s="144"/>
      <c r="BB120" s="144"/>
      <c r="BC120" s="144"/>
      <c r="BD120" s="144"/>
      <c r="BE120" s="144"/>
      <c r="BF120" s="144"/>
      <c r="BG120" s="144"/>
      <c r="BH120" s="144"/>
      <c r="BI120" s="144"/>
      <c r="BJ120" s="144"/>
      <c r="BK120" s="144"/>
      <c r="BL120" s="144"/>
      <c r="BM120" s="144"/>
      <c r="BN120" s="144"/>
      <c r="BO120" s="144"/>
      <c r="BP120" s="144"/>
      <c r="BQ120" s="144"/>
      <c r="BR120" s="144"/>
      <c r="BS120" s="144"/>
      <c r="BT120" s="144"/>
      <c r="BU120" s="144"/>
      <c r="BV120" s="144"/>
      <c r="BW120" s="144"/>
      <c r="BX120" s="144"/>
      <c r="BY120" s="144"/>
      <c r="BZ120" s="144"/>
      <c r="CA120" s="144"/>
      <c r="CB120" s="144"/>
      <c r="CC120" s="144"/>
      <c r="CD120" s="144"/>
      <c r="CE120" s="144"/>
      <c r="CF120" s="144"/>
      <c r="CG120" s="144"/>
      <c r="CH120" s="144"/>
      <c r="CI120" s="144"/>
      <c r="CJ120" s="144"/>
      <c r="CK120" s="144"/>
      <c r="CL120" s="144"/>
      <c r="CM120" s="144"/>
      <c r="CN120" s="144"/>
      <c r="CO120" s="144"/>
      <c r="CP120" s="144"/>
      <c r="CQ120" s="144"/>
      <c r="CR120" s="144"/>
      <c r="CS120" s="144"/>
      <c r="CT120" s="144"/>
      <c r="CU120" s="144"/>
      <c r="CV120" s="144"/>
      <c r="CW120" s="144"/>
      <c r="CX120" s="144"/>
      <c r="CY120" s="144"/>
      <c r="CZ120" s="144"/>
      <c r="DA120" s="144"/>
      <c r="DB120" s="144"/>
      <c r="DC120" s="144"/>
      <c r="DD120" s="144"/>
      <c r="DE120" s="144"/>
      <c r="DF120" s="144"/>
      <c r="DG120" s="144"/>
      <c r="DH120" s="144"/>
      <c r="DI120" s="144"/>
      <c r="DJ120" s="144"/>
      <c r="DK120" s="144"/>
      <c r="DL120" s="144"/>
      <c r="DM120" s="144"/>
      <c r="DN120" s="144"/>
      <c r="DO120" s="144"/>
      <c r="DP120" s="144"/>
      <c r="DQ120" s="144"/>
      <c r="DR120" s="144"/>
      <c r="DS120" s="144"/>
      <c r="DT120" s="144"/>
      <c r="DU120" s="144"/>
      <c r="DV120" s="144"/>
      <c r="DW120" s="144"/>
      <c r="DX120" s="144"/>
      <c r="DY120" s="144"/>
      <c r="DZ120" s="144"/>
      <c r="EA120" s="144"/>
      <c r="EB120" s="144"/>
      <c r="EC120" s="144"/>
      <c r="ED120" s="144"/>
      <c r="EE120" s="144"/>
      <c r="EF120" s="144"/>
      <c r="EG120" s="144"/>
      <c r="EH120" s="144"/>
      <c r="EI120" s="144"/>
      <c r="EJ120" s="144"/>
      <c r="EK120" s="144"/>
      <c r="EL120" s="144"/>
      <c r="EM120" s="144"/>
      <c r="EN120" s="144"/>
      <c r="EO120" s="144"/>
      <c r="EP120" s="144"/>
      <c r="EQ120" s="144"/>
      <c r="ER120" s="144"/>
      <c r="ES120" s="144"/>
      <c r="ET120" s="144"/>
      <c r="EU120" s="144"/>
      <c r="EV120" s="144"/>
      <c r="EW120" s="144"/>
      <c r="EX120" s="144"/>
      <c r="EY120" s="144"/>
      <c r="EZ120" s="144"/>
      <c r="FA120" s="144"/>
      <c r="FB120" s="144"/>
      <c r="FC120" s="144"/>
      <c r="FD120" s="144"/>
      <c r="FE120" s="144"/>
      <c r="FF120" s="144"/>
      <c r="FG120" s="144"/>
      <c r="FH120" s="144"/>
      <c r="FI120" s="144"/>
      <c r="FJ120" s="144"/>
      <c r="FK120" s="144"/>
      <c r="FL120" s="144"/>
      <c r="FM120" s="144"/>
      <c r="FN120" s="144"/>
      <c r="FO120" s="144"/>
      <c r="FP120" s="144"/>
      <c r="FQ120" s="144"/>
      <c r="FR120" s="144"/>
      <c r="FS120" s="144"/>
      <c r="FT120" s="144"/>
      <c r="FU120" s="144"/>
      <c r="FV120" s="144"/>
      <c r="FW120" s="144"/>
      <c r="FX120" s="144"/>
      <c r="FY120" s="144"/>
      <c r="FZ120" s="144"/>
      <c r="GA120" s="144"/>
      <c r="GB120" s="144"/>
      <c r="GC120" s="144"/>
      <c r="GD120" s="144"/>
      <c r="GE120" s="144"/>
      <c r="GF120" s="144"/>
      <c r="GG120" s="144"/>
      <c r="GH120" s="144"/>
      <c r="GI120" s="144"/>
      <c r="GJ120" s="144"/>
      <c r="GK120" s="144"/>
      <c r="GL120" s="144"/>
      <c r="GM120" s="144"/>
      <c r="GN120" s="144"/>
      <c r="GO120" s="144"/>
      <c r="GP120" s="144"/>
      <c r="GQ120" s="144"/>
      <c r="GR120" s="144"/>
      <c r="GS120" s="144"/>
      <c r="GT120" s="144"/>
      <c r="GU120" s="144"/>
      <c r="GV120" s="144"/>
      <c r="GW120" s="144"/>
      <c r="GX120" s="144"/>
      <c r="GY120" s="144"/>
      <c r="GZ120" s="144"/>
      <c r="HA120" s="144"/>
      <c r="HB120" s="144"/>
      <c r="HC120" s="144"/>
      <c r="HD120" s="144"/>
      <c r="HE120" s="144"/>
      <c r="HF120" s="144"/>
      <c r="HG120" s="144"/>
      <c r="HH120" s="144"/>
    </row>
    <row r="121" spans="1:216" s="157" customFormat="1" ht="40" customHeight="1">
      <c r="A121" s="197" t="s">
        <v>589</v>
      </c>
      <c r="B121" s="175" t="str">
        <f t="shared" si="13"/>
        <v>Despacho del Viceministro de ViviendaPROYECTOS DE SUBSIDIO VIVIENDA INTERÉS SOCIAL</v>
      </c>
      <c r="C121" s="185">
        <v>71000</v>
      </c>
      <c r="D121" s="183" t="s">
        <v>1304</v>
      </c>
      <c r="E121" s="135" t="s">
        <v>1307</v>
      </c>
      <c r="F121" s="180" t="str">
        <f t="shared" si="16"/>
        <v>71000-42.9</v>
      </c>
      <c r="G121" s="174" t="str">
        <f t="shared" si="12"/>
        <v>AG -3--AC -8</v>
      </c>
      <c r="H121" s="239">
        <v>3</v>
      </c>
      <c r="I121" s="239">
        <v>8</v>
      </c>
      <c r="J121" s="174" t="str">
        <f t="shared" si="14"/>
        <v xml:space="preserve">CT- - MT- </v>
      </c>
      <c r="K121" s="239" t="s">
        <v>468</v>
      </c>
      <c r="L121" s="239"/>
      <c r="M121" s="239" t="s">
        <v>1612</v>
      </c>
      <c r="N121" s="239"/>
      <c r="O121" s="174" t="str">
        <f t="shared" si="15"/>
        <v xml:space="preserve">  </v>
      </c>
      <c r="P121" s="174"/>
      <c r="Q121" s="174"/>
      <c r="R121" s="174" t="str">
        <f t="shared" si="17"/>
        <v>F/E  -  PDF</v>
      </c>
      <c r="S121" s="239" t="s">
        <v>1245</v>
      </c>
      <c r="T121" s="185" t="s">
        <v>37</v>
      </c>
      <c r="U121" s="144"/>
      <c r="V121" s="144"/>
      <c r="W121" s="144"/>
      <c r="X121" s="144"/>
      <c r="Y121" s="144"/>
      <c r="Z121" s="144"/>
      <c r="AA121" s="144"/>
      <c r="AB121" s="144"/>
      <c r="AC121" s="144"/>
      <c r="AD121" s="144"/>
      <c r="AE121" s="144"/>
      <c r="AF121" s="144"/>
      <c r="AG121" s="144"/>
      <c r="AH121" s="144"/>
      <c r="AI121" s="144"/>
      <c r="AJ121" s="144"/>
      <c r="AK121" s="144"/>
      <c r="AL121" s="144"/>
      <c r="AM121" s="144"/>
      <c r="AN121" s="144"/>
      <c r="AO121" s="144"/>
      <c r="AP121" s="144"/>
      <c r="AQ121" s="144"/>
      <c r="AR121" s="144"/>
      <c r="AS121" s="144"/>
      <c r="AT121" s="144"/>
      <c r="AU121" s="144"/>
      <c r="AV121" s="144"/>
      <c r="AW121" s="144"/>
      <c r="AX121" s="144"/>
      <c r="AY121" s="144"/>
      <c r="AZ121" s="144"/>
      <c r="BA121" s="144"/>
      <c r="BB121" s="144"/>
      <c r="BC121" s="144"/>
      <c r="BD121" s="144"/>
      <c r="BE121" s="144"/>
      <c r="BF121" s="144"/>
      <c r="BG121" s="144"/>
      <c r="BH121" s="144"/>
      <c r="BI121" s="144"/>
      <c r="BJ121" s="144"/>
      <c r="BK121" s="144"/>
      <c r="BL121" s="144"/>
      <c r="BM121" s="144"/>
      <c r="BN121" s="144"/>
      <c r="BO121" s="144"/>
      <c r="BP121" s="144"/>
      <c r="BQ121" s="144"/>
      <c r="BR121" s="144"/>
      <c r="BS121" s="144"/>
      <c r="BT121" s="144"/>
      <c r="BU121" s="144"/>
      <c r="BV121" s="144"/>
      <c r="BW121" s="144"/>
      <c r="BX121" s="144"/>
      <c r="BY121" s="144"/>
      <c r="BZ121" s="144"/>
      <c r="CA121" s="144"/>
      <c r="CB121" s="144"/>
      <c r="CC121" s="144"/>
      <c r="CD121" s="144"/>
      <c r="CE121" s="144"/>
      <c r="CF121" s="144"/>
      <c r="CG121" s="144"/>
      <c r="CH121" s="144"/>
      <c r="CI121" s="144"/>
      <c r="CJ121" s="144"/>
      <c r="CK121" s="144"/>
      <c r="CL121" s="144"/>
      <c r="CM121" s="144"/>
      <c r="CN121" s="144"/>
      <c r="CO121" s="144"/>
      <c r="CP121" s="144"/>
      <c r="CQ121" s="144"/>
      <c r="CR121" s="144"/>
      <c r="CS121" s="144"/>
      <c r="CT121" s="144"/>
      <c r="CU121" s="144"/>
      <c r="CV121" s="144"/>
      <c r="CW121" s="144"/>
      <c r="CX121" s="144"/>
      <c r="CY121" s="144"/>
      <c r="CZ121" s="144"/>
      <c r="DA121" s="144"/>
      <c r="DB121" s="144"/>
      <c r="DC121" s="144"/>
      <c r="DD121" s="144"/>
      <c r="DE121" s="144"/>
      <c r="DF121" s="144"/>
      <c r="DG121" s="144"/>
      <c r="DH121" s="144"/>
      <c r="DI121" s="144"/>
      <c r="DJ121" s="144"/>
      <c r="DK121" s="144"/>
      <c r="DL121" s="144"/>
      <c r="DM121" s="144"/>
      <c r="DN121" s="144"/>
      <c r="DO121" s="144"/>
      <c r="DP121" s="144"/>
      <c r="DQ121" s="144"/>
      <c r="DR121" s="144"/>
      <c r="DS121" s="144"/>
      <c r="DT121" s="144"/>
      <c r="DU121" s="144"/>
      <c r="DV121" s="144"/>
      <c r="DW121" s="144"/>
      <c r="DX121" s="144"/>
      <c r="DY121" s="144"/>
      <c r="DZ121" s="144"/>
      <c r="EA121" s="144"/>
      <c r="EB121" s="144"/>
      <c r="EC121" s="144"/>
      <c r="ED121" s="144"/>
      <c r="EE121" s="144"/>
      <c r="EF121" s="144"/>
      <c r="EG121" s="144"/>
      <c r="EH121" s="144"/>
      <c r="EI121" s="144"/>
      <c r="EJ121" s="144"/>
      <c r="EK121" s="144"/>
      <c r="EL121" s="144"/>
      <c r="EM121" s="144"/>
      <c r="EN121" s="144"/>
      <c r="EO121" s="144"/>
      <c r="EP121" s="144"/>
      <c r="EQ121" s="144"/>
      <c r="ER121" s="144"/>
      <c r="ES121" s="144"/>
      <c r="ET121" s="144"/>
      <c r="EU121" s="144"/>
      <c r="EV121" s="144"/>
      <c r="EW121" s="144"/>
      <c r="EX121" s="144"/>
      <c r="EY121" s="144"/>
      <c r="EZ121" s="144"/>
      <c r="FA121" s="144"/>
      <c r="FB121" s="144"/>
      <c r="FC121" s="144"/>
      <c r="FD121" s="144"/>
      <c r="FE121" s="144"/>
      <c r="FF121" s="144"/>
      <c r="FG121" s="144"/>
      <c r="FH121" s="144"/>
      <c r="FI121" s="144"/>
      <c r="FJ121" s="144"/>
      <c r="FK121" s="144"/>
      <c r="FL121" s="144"/>
      <c r="FM121" s="144"/>
      <c r="FN121" s="144"/>
      <c r="FO121" s="144"/>
      <c r="FP121" s="144"/>
      <c r="FQ121" s="144"/>
      <c r="FR121" s="144"/>
      <c r="FS121" s="144"/>
      <c r="FT121" s="144"/>
      <c r="FU121" s="144"/>
      <c r="FV121" s="144"/>
      <c r="FW121" s="144"/>
      <c r="FX121" s="144"/>
      <c r="FY121" s="144"/>
      <c r="FZ121" s="144"/>
      <c r="GA121" s="144"/>
      <c r="GB121" s="144"/>
      <c r="GC121" s="144"/>
      <c r="GD121" s="144"/>
      <c r="GE121" s="144"/>
      <c r="GF121" s="144"/>
      <c r="GG121" s="144"/>
      <c r="GH121" s="144"/>
      <c r="GI121" s="144"/>
      <c r="GJ121" s="144"/>
      <c r="GK121" s="144"/>
      <c r="GL121" s="144"/>
      <c r="GM121" s="144"/>
      <c r="GN121" s="144"/>
      <c r="GO121" s="144"/>
      <c r="GP121" s="144"/>
      <c r="GQ121" s="144"/>
      <c r="GR121" s="144"/>
      <c r="GS121" s="144"/>
      <c r="GT121" s="144"/>
      <c r="GU121" s="144"/>
      <c r="GV121" s="144"/>
      <c r="GW121" s="144"/>
      <c r="GX121" s="144"/>
      <c r="GY121" s="144"/>
      <c r="GZ121" s="144"/>
      <c r="HA121" s="144"/>
      <c r="HB121" s="144"/>
      <c r="HC121" s="144"/>
      <c r="HD121" s="144"/>
      <c r="HE121" s="144"/>
      <c r="HF121" s="144"/>
      <c r="HG121" s="144"/>
      <c r="HH121" s="144"/>
    </row>
    <row r="122" spans="1:216" s="157" customFormat="1" ht="40" customHeight="1">
      <c r="A122" s="196"/>
      <c r="B122" s="187"/>
      <c r="C122" s="182"/>
      <c r="D122" s="182"/>
      <c r="E122" s="172"/>
      <c r="F122" s="179"/>
      <c r="G122" s="169"/>
      <c r="H122" s="169"/>
      <c r="I122" s="169"/>
      <c r="J122" s="169"/>
      <c r="K122" s="169"/>
      <c r="L122" s="169"/>
      <c r="M122" s="169"/>
      <c r="N122" s="169"/>
      <c r="O122" s="178"/>
      <c r="P122" s="178"/>
      <c r="Q122" s="178"/>
      <c r="R122" s="169"/>
      <c r="S122" s="169"/>
      <c r="T122" s="169"/>
      <c r="U122" s="144"/>
      <c r="V122" s="144"/>
      <c r="W122" s="144"/>
      <c r="X122" s="144"/>
      <c r="Y122" s="144"/>
      <c r="Z122" s="144"/>
      <c r="AA122" s="144"/>
      <c r="AB122" s="144"/>
      <c r="AC122" s="144"/>
      <c r="AD122" s="144"/>
      <c r="AE122" s="144"/>
      <c r="AF122" s="144"/>
      <c r="AG122" s="144"/>
      <c r="AH122" s="144"/>
      <c r="AI122" s="144"/>
      <c r="AJ122" s="144"/>
      <c r="AK122" s="144"/>
      <c r="AL122" s="144"/>
      <c r="AM122" s="144"/>
      <c r="AN122" s="144"/>
      <c r="AO122" s="144"/>
      <c r="AP122" s="144"/>
      <c r="AQ122" s="144"/>
      <c r="AR122" s="144"/>
      <c r="AS122" s="144"/>
      <c r="AT122" s="144"/>
      <c r="AU122" s="144"/>
      <c r="AV122" s="144"/>
      <c r="AW122" s="144"/>
      <c r="AX122" s="144"/>
      <c r="AY122" s="144"/>
      <c r="AZ122" s="144"/>
      <c r="BA122" s="144"/>
      <c r="BB122" s="144"/>
      <c r="BC122" s="144"/>
      <c r="BD122" s="144"/>
      <c r="BE122" s="144"/>
      <c r="BF122" s="144"/>
      <c r="BG122" s="144"/>
      <c r="BH122" s="144"/>
      <c r="BI122" s="144"/>
      <c r="BJ122" s="144"/>
      <c r="BK122" s="144"/>
      <c r="BL122" s="144"/>
      <c r="BM122" s="144"/>
      <c r="BN122" s="144"/>
      <c r="BO122" s="144"/>
      <c r="BP122" s="144"/>
      <c r="BQ122" s="144"/>
      <c r="BR122" s="144"/>
      <c r="BS122" s="144"/>
      <c r="BT122" s="144"/>
      <c r="BU122" s="144"/>
      <c r="BV122" s="144"/>
      <c r="BW122" s="144"/>
      <c r="BX122" s="144"/>
      <c r="BY122" s="144"/>
      <c r="BZ122" s="144"/>
      <c r="CA122" s="144"/>
      <c r="CB122" s="144"/>
      <c r="CC122" s="144"/>
      <c r="CD122" s="144"/>
      <c r="CE122" s="144"/>
      <c r="CF122" s="144"/>
      <c r="CG122" s="144"/>
      <c r="CH122" s="144"/>
      <c r="CI122" s="144"/>
      <c r="CJ122" s="144"/>
      <c r="CK122" s="144"/>
      <c r="CL122" s="144"/>
      <c r="CM122" s="144"/>
      <c r="CN122" s="144"/>
      <c r="CO122" s="144"/>
      <c r="CP122" s="144"/>
      <c r="CQ122" s="144"/>
      <c r="CR122" s="144"/>
      <c r="CS122" s="144"/>
      <c r="CT122" s="144"/>
      <c r="CU122" s="144"/>
      <c r="CV122" s="144"/>
      <c r="CW122" s="144"/>
      <c r="CX122" s="144"/>
      <c r="CY122" s="144"/>
      <c r="CZ122" s="144"/>
      <c r="DA122" s="144"/>
      <c r="DB122" s="144"/>
      <c r="DC122" s="144"/>
      <c r="DD122" s="144"/>
      <c r="DE122" s="144"/>
      <c r="DF122" s="144"/>
      <c r="DG122" s="144"/>
      <c r="DH122" s="144"/>
      <c r="DI122" s="144"/>
      <c r="DJ122" s="144"/>
      <c r="DK122" s="144"/>
      <c r="DL122" s="144"/>
      <c r="DM122" s="144"/>
      <c r="DN122" s="144"/>
      <c r="DO122" s="144"/>
      <c r="DP122" s="144"/>
      <c r="DQ122" s="144"/>
      <c r="DR122" s="144"/>
      <c r="DS122" s="144"/>
      <c r="DT122" s="144"/>
      <c r="DU122" s="144"/>
      <c r="DV122" s="144"/>
      <c r="DW122" s="144"/>
      <c r="DX122" s="144"/>
      <c r="DY122" s="144"/>
      <c r="DZ122" s="144"/>
      <c r="EA122" s="144"/>
      <c r="EB122" s="144"/>
      <c r="EC122" s="144"/>
      <c r="ED122" s="144"/>
      <c r="EE122" s="144"/>
      <c r="EF122" s="144"/>
      <c r="EG122" s="144"/>
      <c r="EH122" s="144"/>
      <c r="EI122" s="144"/>
      <c r="EJ122" s="144"/>
      <c r="EK122" s="144"/>
      <c r="EL122" s="144"/>
      <c r="EM122" s="144"/>
      <c r="EN122" s="144"/>
      <c r="EO122" s="144"/>
      <c r="EP122" s="144"/>
      <c r="EQ122" s="144"/>
      <c r="ER122" s="144"/>
      <c r="ES122" s="144"/>
      <c r="ET122" s="144"/>
      <c r="EU122" s="144"/>
      <c r="EV122" s="144"/>
      <c r="EW122" s="144"/>
      <c r="EX122" s="144"/>
      <c r="EY122" s="144"/>
      <c r="EZ122" s="144"/>
      <c r="FA122" s="144"/>
      <c r="FB122" s="144"/>
      <c r="FC122" s="144"/>
      <c r="FD122" s="144"/>
      <c r="FE122" s="144"/>
      <c r="FF122" s="144"/>
      <c r="FG122" s="144"/>
      <c r="FH122" s="144"/>
      <c r="FI122" s="144"/>
      <c r="FJ122" s="144"/>
      <c r="FK122" s="144"/>
      <c r="FL122" s="144"/>
      <c r="FM122" s="144"/>
      <c r="FN122" s="144"/>
      <c r="FO122" s="144"/>
      <c r="FP122" s="144"/>
      <c r="FQ122" s="144"/>
      <c r="FR122" s="144"/>
      <c r="FS122" s="144"/>
      <c r="FT122" s="144"/>
      <c r="FU122" s="144"/>
      <c r="FV122" s="144"/>
      <c r="FW122" s="144"/>
      <c r="FX122" s="144"/>
      <c r="FY122" s="144"/>
      <c r="FZ122" s="144"/>
      <c r="GA122" s="144"/>
      <c r="GB122" s="144"/>
      <c r="GC122" s="144"/>
      <c r="GD122" s="144"/>
      <c r="GE122" s="144"/>
      <c r="GF122" s="144"/>
      <c r="GG122" s="144"/>
      <c r="GH122" s="144"/>
      <c r="GI122" s="144"/>
      <c r="GJ122" s="144"/>
      <c r="GK122" s="144"/>
      <c r="GL122" s="144"/>
      <c r="GM122" s="144"/>
      <c r="GN122" s="144"/>
      <c r="GO122" s="144"/>
      <c r="GP122" s="144"/>
      <c r="GQ122" s="144"/>
      <c r="GR122" s="144"/>
      <c r="GS122" s="144"/>
      <c r="GT122" s="144"/>
      <c r="GU122" s="144"/>
      <c r="GV122" s="144"/>
      <c r="GW122" s="144"/>
      <c r="GX122" s="144"/>
      <c r="GY122" s="144"/>
      <c r="GZ122" s="144"/>
      <c r="HA122" s="144"/>
      <c r="HB122" s="144"/>
      <c r="HC122" s="144"/>
      <c r="HD122" s="144"/>
      <c r="HE122" s="144"/>
      <c r="HF122" s="144"/>
      <c r="HG122" s="144"/>
      <c r="HH122" s="144"/>
    </row>
    <row r="123" spans="1:216" s="157" customFormat="1" ht="40" customHeight="1">
      <c r="A123" s="195" t="s">
        <v>69</v>
      </c>
      <c r="B123" s="186" t="str">
        <f t="shared" si="13"/>
        <v>Dirección de Espacio Urbano y TerritorialDERECHOS DE PETICIÓN</v>
      </c>
      <c r="C123" s="237">
        <v>71100</v>
      </c>
      <c r="D123" s="237">
        <v>17</v>
      </c>
      <c r="E123" s="226" t="s">
        <v>496</v>
      </c>
      <c r="F123" s="224" t="str">
        <f t="shared" si="16"/>
        <v>71100-17</v>
      </c>
      <c r="G123" s="225" t="str">
        <f t="shared" si="12"/>
        <v>AG -3--AC -8</v>
      </c>
      <c r="H123" s="240">
        <v>3</v>
      </c>
      <c r="I123" s="240">
        <v>8</v>
      </c>
      <c r="J123" s="225" t="str">
        <f t="shared" si="14"/>
        <v>- - MT- S</v>
      </c>
      <c r="K123" s="240"/>
      <c r="L123" s="240"/>
      <c r="M123" s="240" t="s">
        <v>1612</v>
      </c>
      <c r="N123" s="240" t="s">
        <v>471</v>
      </c>
      <c r="O123" s="225"/>
      <c r="P123" s="225"/>
      <c r="Q123" s="225"/>
      <c r="R123" s="225" t="str">
        <f t="shared" si="17"/>
        <v>F/E  -  PDF</v>
      </c>
      <c r="S123" s="240" t="s">
        <v>1245</v>
      </c>
      <c r="T123" s="240" t="s">
        <v>37</v>
      </c>
      <c r="U123" s="144"/>
      <c r="V123" s="144"/>
      <c r="W123" s="144"/>
      <c r="X123" s="144"/>
      <c r="Y123" s="144"/>
      <c r="Z123" s="144"/>
      <c r="AA123" s="144"/>
      <c r="AB123" s="144"/>
      <c r="AC123" s="144"/>
      <c r="AD123" s="144"/>
      <c r="AE123" s="144"/>
      <c r="AF123" s="144"/>
      <c r="AG123" s="144"/>
      <c r="AH123" s="144"/>
      <c r="AI123" s="144"/>
      <c r="AJ123" s="144"/>
      <c r="AK123" s="144"/>
      <c r="AL123" s="144"/>
      <c r="AM123" s="144"/>
      <c r="AN123" s="144"/>
      <c r="AO123" s="144"/>
      <c r="AP123" s="144"/>
      <c r="AQ123" s="144"/>
      <c r="AR123" s="144"/>
      <c r="AS123" s="144"/>
      <c r="AT123" s="144"/>
      <c r="AU123" s="144"/>
      <c r="AV123" s="144"/>
      <c r="AW123" s="144"/>
      <c r="AX123" s="144"/>
      <c r="AY123" s="144"/>
      <c r="AZ123" s="144"/>
      <c r="BA123" s="144"/>
      <c r="BB123" s="144"/>
      <c r="BC123" s="144"/>
      <c r="BD123" s="144"/>
      <c r="BE123" s="144"/>
      <c r="BF123" s="144"/>
      <c r="BG123" s="144"/>
      <c r="BH123" s="144"/>
      <c r="BI123" s="144"/>
      <c r="BJ123" s="144"/>
      <c r="BK123" s="144"/>
      <c r="BL123" s="144"/>
      <c r="BM123" s="144"/>
      <c r="BN123" s="144"/>
      <c r="BO123" s="144"/>
      <c r="BP123" s="144"/>
      <c r="BQ123" s="144"/>
      <c r="BR123" s="144"/>
      <c r="BS123" s="144"/>
      <c r="BT123" s="144"/>
      <c r="BU123" s="144"/>
      <c r="BV123" s="144"/>
      <c r="BW123" s="144"/>
      <c r="BX123" s="144"/>
      <c r="BY123" s="144"/>
      <c r="BZ123" s="144"/>
      <c r="CA123" s="144"/>
      <c r="CB123" s="144"/>
      <c r="CC123" s="144"/>
      <c r="CD123" s="144"/>
      <c r="CE123" s="144"/>
      <c r="CF123" s="144"/>
      <c r="CG123" s="144"/>
      <c r="CH123" s="144"/>
      <c r="CI123" s="144"/>
      <c r="CJ123" s="144"/>
      <c r="CK123" s="144"/>
      <c r="CL123" s="144"/>
      <c r="CM123" s="144"/>
      <c r="CN123" s="144"/>
      <c r="CO123" s="144"/>
      <c r="CP123" s="144"/>
      <c r="CQ123" s="144"/>
      <c r="CR123" s="144"/>
      <c r="CS123" s="144"/>
      <c r="CT123" s="144"/>
      <c r="CU123" s="144"/>
      <c r="CV123" s="144"/>
      <c r="CW123" s="144"/>
      <c r="CX123" s="144"/>
      <c r="CY123" s="144"/>
      <c r="CZ123" s="144"/>
      <c r="DA123" s="144"/>
      <c r="DB123" s="144"/>
      <c r="DC123" s="144"/>
      <c r="DD123" s="144"/>
      <c r="DE123" s="144"/>
      <c r="DF123" s="144"/>
      <c r="DG123" s="144"/>
      <c r="DH123" s="144"/>
      <c r="DI123" s="144"/>
      <c r="DJ123" s="144"/>
      <c r="DK123" s="144"/>
      <c r="DL123" s="144"/>
      <c r="DM123" s="144"/>
      <c r="DN123" s="144"/>
      <c r="DO123" s="144"/>
      <c r="DP123" s="144"/>
      <c r="DQ123" s="144"/>
      <c r="DR123" s="144"/>
      <c r="DS123" s="144"/>
      <c r="DT123" s="144"/>
      <c r="DU123" s="144"/>
      <c r="DV123" s="144"/>
      <c r="DW123" s="144"/>
      <c r="DX123" s="144"/>
      <c r="DY123" s="144"/>
      <c r="DZ123" s="144"/>
      <c r="EA123" s="144"/>
      <c r="EB123" s="144"/>
      <c r="EC123" s="144"/>
      <c r="ED123" s="144"/>
      <c r="EE123" s="144"/>
      <c r="EF123" s="144"/>
      <c r="EG123" s="144"/>
      <c r="EH123" s="144"/>
      <c r="EI123" s="144"/>
      <c r="EJ123" s="144"/>
      <c r="EK123" s="144"/>
      <c r="EL123" s="144"/>
      <c r="EM123" s="144"/>
      <c r="EN123" s="144"/>
      <c r="EO123" s="144"/>
      <c r="EP123" s="144"/>
      <c r="EQ123" s="144"/>
      <c r="ER123" s="144"/>
      <c r="ES123" s="144"/>
      <c r="ET123" s="144"/>
      <c r="EU123" s="144"/>
      <c r="EV123" s="144"/>
      <c r="EW123" s="144"/>
      <c r="EX123" s="144"/>
      <c r="EY123" s="144"/>
      <c r="EZ123" s="144"/>
      <c r="FA123" s="144"/>
      <c r="FB123" s="144"/>
      <c r="FC123" s="144"/>
      <c r="FD123" s="144"/>
      <c r="FE123" s="144"/>
      <c r="FF123" s="144"/>
      <c r="FG123" s="144"/>
      <c r="FH123" s="144"/>
      <c r="FI123" s="144"/>
      <c r="FJ123" s="144"/>
      <c r="FK123" s="144"/>
      <c r="FL123" s="144"/>
      <c r="FM123" s="144"/>
      <c r="FN123" s="144"/>
      <c r="FO123" s="144"/>
      <c r="FP123" s="144"/>
      <c r="FQ123" s="144"/>
      <c r="FR123" s="144"/>
      <c r="FS123" s="144"/>
      <c r="FT123" s="144"/>
      <c r="FU123" s="144"/>
      <c r="FV123" s="144"/>
      <c r="FW123" s="144"/>
      <c r="FX123" s="144"/>
      <c r="FY123" s="144"/>
      <c r="FZ123" s="144"/>
      <c r="GA123" s="144"/>
      <c r="GB123" s="144"/>
      <c r="GC123" s="144"/>
      <c r="GD123" s="144"/>
      <c r="GE123" s="144"/>
      <c r="GF123" s="144"/>
      <c r="GG123" s="144"/>
      <c r="GH123" s="144"/>
      <c r="GI123" s="144"/>
      <c r="GJ123" s="144"/>
      <c r="GK123" s="144"/>
      <c r="GL123" s="144"/>
      <c r="GM123" s="144"/>
      <c r="GN123" s="144"/>
      <c r="GO123" s="144"/>
      <c r="GP123" s="144"/>
      <c r="GQ123" s="144"/>
      <c r="GR123" s="144"/>
      <c r="GS123" s="144"/>
      <c r="GT123" s="144"/>
      <c r="GU123" s="144"/>
      <c r="GV123" s="144"/>
      <c r="GW123" s="144"/>
      <c r="GX123" s="144"/>
      <c r="GY123" s="144"/>
      <c r="GZ123" s="144"/>
      <c r="HA123" s="144"/>
      <c r="HB123" s="144"/>
      <c r="HC123" s="144"/>
      <c r="HD123" s="144"/>
      <c r="HE123" s="144"/>
      <c r="HF123" s="144"/>
      <c r="HG123" s="144"/>
      <c r="HH123" s="144"/>
    </row>
    <row r="124" spans="1:216" s="157" customFormat="1" ht="40" customHeight="1">
      <c r="A124" s="195" t="s">
        <v>69</v>
      </c>
      <c r="B124" s="186" t="str">
        <f t="shared" si="13"/>
        <v>Dirección de Espacio Urbano y TerritorialINFORMES A ENTES DE CONTROL</v>
      </c>
      <c r="C124" s="237">
        <v>71100</v>
      </c>
      <c r="D124" s="237" t="s">
        <v>1236</v>
      </c>
      <c r="E124" s="228" t="s">
        <v>928</v>
      </c>
      <c r="F124" s="224" t="str">
        <f t="shared" si="16"/>
        <v>71100-24.1</v>
      </c>
      <c r="G124" s="225" t="str">
        <f t="shared" si="12"/>
        <v>AG -4--AC -8</v>
      </c>
      <c r="H124" s="240">
        <v>4</v>
      </c>
      <c r="I124" s="240">
        <v>8</v>
      </c>
      <c r="J124" s="225" t="str">
        <f t="shared" si="14"/>
        <v xml:space="preserve">- E- - </v>
      </c>
      <c r="K124" s="240"/>
      <c r="L124" s="240" t="s">
        <v>469</v>
      </c>
      <c r="M124" s="240"/>
      <c r="N124" s="240"/>
      <c r="O124" s="225"/>
      <c r="P124" s="225"/>
      <c r="Q124" s="225"/>
      <c r="R124" s="225" t="str">
        <f t="shared" si="17"/>
        <v>F/E  -  PDF</v>
      </c>
      <c r="S124" s="240" t="s">
        <v>1245</v>
      </c>
      <c r="T124" s="240" t="s">
        <v>37</v>
      </c>
      <c r="U124" s="144"/>
      <c r="V124" s="144"/>
      <c r="W124" s="144"/>
      <c r="X124" s="144"/>
      <c r="Y124" s="144"/>
      <c r="Z124" s="144"/>
      <c r="AA124" s="144"/>
      <c r="AB124" s="144"/>
      <c r="AC124" s="144"/>
      <c r="AD124" s="144"/>
      <c r="AE124" s="144"/>
      <c r="AF124" s="144"/>
      <c r="AG124" s="144"/>
      <c r="AH124" s="144"/>
      <c r="AI124" s="144"/>
      <c r="AJ124" s="144"/>
      <c r="AK124" s="144"/>
      <c r="AL124" s="144"/>
      <c r="AM124" s="144"/>
      <c r="AN124" s="144"/>
      <c r="AO124" s="144"/>
      <c r="AP124" s="144"/>
      <c r="AQ124" s="144"/>
      <c r="AR124" s="144"/>
      <c r="AS124" s="144"/>
      <c r="AT124" s="144"/>
      <c r="AU124" s="144"/>
      <c r="AV124" s="144"/>
      <c r="AW124" s="144"/>
      <c r="AX124" s="144"/>
      <c r="AY124" s="144"/>
      <c r="AZ124" s="144"/>
      <c r="BA124" s="144"/>
      <c r="BB124" s="144"/>
      <c r="BC124" s="144"/>
      <c r="BD124" s="144"/>
      <c r="BE124" s="144"/>
      <c r="BF124" s="144"/>
      <c r="BG124" s="144"/>
      <c r="BH124" s="144"/>
      <c r="BI124" s="144"/>
      <c r="BJ124" s="144"/>
      <c r="BK124" s="144"/>
      <c r="BL124" s="144"/>
      <c r="BM124" s="144"/>
      <c r="BN124" s="144"/>
      <c r="BO124" s="144"/>
      <c r="BP124" s="144"/>
      <c r="BQ124" s="144"/>
      <c r="BR124" s="144"/>
      <c r="BS124" s="144"/>
      <c r="BT124" s="144"/>
      <c r="BU124" s="144"/>
      <c r="BV124" s="144"/>
      <c r="BW124" s="144"/>
      <c r="BX124" s="144"/>
      <c r="BY124" s="144"/>
      <c r="BZ124" s="144"/>
      <c r="CA124" s="144"/>
      <c r="CB124" s="144"/>
      <c r="CC124" s="144"/>
      <c r="CD124" s="144"/>
      <c r="CE124" s="144"/>
      <c r="CF124" s="144"/>
      <c r="CG124" s="144"/>
      <c r="CH124" s="144"/>
      <c r="CI124" s="144"/>
      <c r="CJ124" s="144"/>
      <c r="CK124" s="144"/>
      <c r="CL124" s="144"/>
      <c r="CM124" s="144"/>
      <c r="CN124" s="144"/>
      <c r="CO124" s="144"/>
      <c r="CP124" s="144"/>
      <c r="CQ124" s="144"/>
      <c r="CR124" s="144"/>
      <c r="CS124" s="144"/>
      <c r="CT124" s="144"/>
      <c r="CU124" s="144"/>
      <c r="CV124" s="144"/>
      <c r="CW124" s="144"/>
      <c r="CX124" s="144"/>
      <c r="CY124" s="144"/>
      <c r="CZ124" s="144"/>
      <c r="DA124" s="144"/>
      <c r="DB124" s="144"/>
      <c r="DC124" s="144"/>
      <c r="DD124" s="144"/>
      <c r="DE124" s="144"/>
      <c r="DF124" s="144"/>
      <c r="DG124" s="144"/>
      <c r="DH124" s="144"/>
      <c r="DI124" s="144"/>
      <c r="DJ124" s="144"/>
      <c r="DK124" s="144"/>
      <c r="DL124" s="144"/>
      <c r="DM124" s="144"/>
      <c r="DN124" s="144"/>
      <c r="DO124" s="144"/>
      <c r="DP124" s="144"/>
      <c r="DQ124" s="144"/>
      <c r="DR124" s="144"/>
      <c r="DS124" s="144"/>
      <c r="DT124" s="144"/>
      <c r="DU124" s="144"/>
      <c r="DV124" s="144"/>
      <c r="DW124" s="144"/>
      <c r="DX124" s="144"/>
      <c r="DY124" s="144"/>
      <c r="DZ124" s="144"/>
      <c r="EA124" s="144"/>
      <c r="EB124" s="144"/>
      <c r="EC124" s="144"/>
      <c r="ED124" s="144"/>
      <c r="EE124" s="144"/>
      <c r="EF124" s="144"/>
      <c r="EG124" s="144"/>
      <c r="EH124" s="144"/>
      <c r="EI124" s="144"/>
      <c r="EJ124" s="144"/>
      <c r="EK124" s="144"/>
      <c r="EL124" s="144"/>
      <c r="EM124" s="144"/>
      <c r="EN124" s="144"/>
      <c r="EO124" s="144"/>
      <c r="EP124" s="144"/>
      <c r="EQ124" s="144"/>
      <c r="ER124" s="144"/>
      <c r="ES124" s="144"/>
      <c r="ET124" s="144"/>
      <c r="EU124" s="144"/>
      <c r="EV124" s="144"/>
      <c r="EW124" s="144"/>
      <c r="EX124" s="144"/>
      <c r="EY124" s="144"/>
      <c r="EZ124" s="144"/>
      <c r="FA124" s="144"/>
      <c r="FB124" s="144"/>
      <c r="FC124" s="144"/>
      <c r="FD124" s="144"/>
      <c r="FE124" s="144"/>
      <c r="FF124" s="144"/>
      <c r="FG124" s="144"/>
      <c r="FH124" s="144"/>
      <c r="FI124" s="144"/>
      <c r="FJ124" s="144"/>
      <c r="FK124" s="144"/>
      <c r="FL124" s="144"/>
      <c r="FM124" s="144"/>
      <c r="FN124" s="144"/>
      <c r="FO124" s="144"/>
      <c r="FP124" s="144"/>
      <c r="FQ124" s="144"/>
      <c r="FR124" s="144"/>
      <c r="FS124" s="144"/>
      <c r="FT124" s="144"/>
      <c r="FU124" s="144"/>
      <c r="FV124" s="144"/>
      <c r="FW124" s="144"/>
      <c r="FX124" s="144"/>
      <c r="FY124" s="144"/>
      <c r="FZ124" s="144"/>
      <c r="GA124" s="144"/>
      <c r="GB124" s="144"/>
      <c r="GC124" s="144"/>
      <c r="GD124" s="144"/>
      <c r="GE124" s="144"/>
      <c r="GF124" s="144"/>
      <c r="GG124" s="144"/>
      <c r="GH124" s="144"/>
      <c r="GI124" s="144"/>
      <c r="GJ124" s="144"/>
      <c r="GK124" s="144"/>
      <c r="GL124" s="144"/>
      <c r="GM124" s="144"/>
      <c r="GN124" s="144"/>
      <c r="GO124" s="144"/>
      <c r="GP124" s="144"/>
      <c r="GQ124" s="144"/>
      <c r="GR124" s="144"/>
      <c r="GS124" s="144"/>
      <c r="GT124" s="144"/>
      <c r="GU124" s="144"/>
      <c r="GV124" s="144"/>
      <c r="GW124" s="144"/>
      <c r="GX124" s="144"/>
      <c r="GY124" s="144"/>
      <c r="GZ124" s="144"/>
      <c r="HA124" s="144"/>
      <c r="HB124" s="144"/>
      <c r="HC124" s="144"/>
      <c r="HD124" s="144"/>
      <c r="HE124" s="144"/>
      <c r="HF124" s="144"/>
      <c r="HG124" s="144"/>
      <c r="HH124" s="144"/>
    </row>
    <row r="125" spans="1:216" s="157" customFormat="1" ht="40" customHeight="1">
      <c r="A125" s="195" t="s">
        <v>69</v>
      </c>
      <c r="B125" s="186" t="str">
        <f t="shared" si="13"/>
        <v>Dirección de Espacio Urbano y TerritorialINFORMES A IMPLEMENTACIÓN DE LOS PROGRAMAS PARA EL DESARROLLO DE LA POLÍTICA DE VIVIENDA</v>
      </c>
      <c r="C125" s="237">
        <v>71100</v>
      </c>
      <c r="D125" s="237" t="s">
        <v>1309</v>
      </c>
      <c r="E125" s="228" t="s">
        <v>1308</v>
      </c>
      <c r="F125" s="224" t="str">
        <f t="shared" si="16"/>
        <v>71100-24.2</v>
      </c>
      <c r="G125" s="225" t="str">
        <f t="shared" si="12"/>
        <v>AG -3--AC -8</v>
      </c>
      <c r="H125" s="240">
        <v>3</v>
      </c>
      <c r="I125" s="240">
        <v>8</v>
      </c>
      <c r="J125" s="225" t="str">
        <f t="shared" si="14"/>
        <v xml:space="preserve">CT- - MT- </v>
      </c>
      <c r="K125" s="240" t="s">
        <v>468</v>
      </c>
      <c r="L125" s="240"/>
      <c r="M125" s="240" t="s">
        <v>1612</v>
      </c>
      <c r="N125" s="240"/>
      <c r="O125" s="225"/>
      <c r="P125" s="225"/>
      <c r="Q125" s="225"/>
      <c r="R125" s="225" t="str">
        <f t="shared" si="17"/>
        <v>F/E  -  PDF</v>
      </c>
      <c r="S125" s="240" t="s">
        <v>1245</v>
      </c>
      <c r="T125" s="240" t="s">
        <v>37</v>
      </c>
      <c r="U125" s="144"/>
      <c r="V125" s="144"/>
      <c r="W125" s="144"/>
      <c r="X125" s="144"/>
      <c r="Y125" s="144"/>
      <c r="Z125" s="144"/>
      <c r="AA125" s="144"/>
      <c r="AB125" s="144"/>
      <c r="AC125" s="144"/>
      <c r="AD125" s="144"/>
      <c r="AE125" s="144"/>
      <c r="AF125" s="144"/>
      <c r="AG125" s="144"/>
      <c r="AH125" s="144"/>
      <c r="AI125" s="144"/>
      <c r="AJ125" s="144"/>
      <c r="AK125" s="144"/>
      <c r="AL125" s="144"/>
      <c r="AM125" s="144"/>
      <c r="AN125" s="144"/>
      <c r="AO125" s="144"/>
      <c r="AP125" s="144"/>
      <c r="AQ125" s="144"/>
      <c r="AR125" s="144"/>
      <c r="AS125" s="144"/>
      <c r="AT125" s="144"/>
      <c r="AU125" s="144"/>
      <c r="AV125" s="144"/>
      <c r="AW125" s="144"/>
      <c r="AX125" s="144"/>
      <c r="AY125" s="144"/>
      <c r="AZ125" s="144"/>
      <c r="BA125" s="144"/>
      <c r="BB125" s="144"/>
      <c r="BC125" s="144"/>
      <c r="BD125" s="144"/>
      <c r="BE125" s="144"/>
      <c r="BF125" s="144"/>
      <c r="BG125" s="144"/>
      <c r="BH125" s="144"/>
      <c r="BI125" s="144"/>
      <c r="BJ125" s="144"/>
      <c r="BK125" s="144"/>
      <c r="BL125" s="144"/>
      <c r="BM125" s="144"/>
      <c r="BN125" s="144"/>
      <c r="BO125" s="144"/>
      <c r="BP125" s="144"/>
      <c r="BQ125" s="144"/>
      <c r="BR125" s="144"/>
      <c r="BS125" s="144"/>
      <c r="BT125" s="144"/>
      <c r="BU125" s="144"/>
      <c r="BV125" s="144"/>
      <c r="BW125" s="144"/>
      <c r="BX125" s="144"/>
      <c r="BY125" s="144"/>
      <c r="BZ125" s="144"/>
      <c r="CA125" s="144"/>
      <c r="CB125" s="144"/>
      <c r="CC125" s="144"/>
      <c r="CD125" s="144"/>
      <c r="CE125" s="144"/>
      <c r="CF125" s="144"/>
      <c r="CG125" s="144"/>
      <c r="CH125" s="144"/>
      <c r="CI125" s="144"/>
      <c r="CJ125" s="144"/>
      <c r="CK125" s="144"/>
      <c r="CL125" s="144"/>
      <c r="CM125" s="144"/>
      <c r="CN125" s="144"/>
      <c r="CO125" s="144"/>
      <c r="CP125" s="144"/>
      <c r="CQ125" s="144"/>
      <c r="CR125" s="144"/>
      <c r="CS125" s="144"/>
      <c r="CT125" s="144"/>
      <c r="CU125" s="144"/>
      <c r="CV125" s="144"/>
      <c r="CW125" s="144"/>
      <c r="CX125" s="144"/>
      <c r="CY125" s="144"/>
      <c r="CZ125" s="144"/>
      <c r="DA125" s="144"/>
      <c r="DB125" s="144"/>
      <c r="DC125" s="144"/>
      <c r="DD125" s="144"/>
      <c r="DE125" s="144"/>
      <c r="DF125" s="144"/>
      <c r="DG125" s="144"/>
      <c r="DH125" s="144"/>
      <c r="DI125" s="144"/>
      <c r="DJ125" s="144"/>
      <c r="DK125" s="144"/>
      <c r="DL125" s="144"/>
      <c r="DM125" s="144"/>
      <c r="DN125" s="144"/>
      <c r="DO125" s="144"/>
      <c r="DP125" s="144"/>
      <c r="DQ125" s="144"/>
      <c r="DR125" s="144"/>
      <c r="DS125" s="144"/>
      <c r="DT125" s="144"/>
      <c r="DU125" s="144"/>
      <c r="DV125" s="144"/>
      <c r="DW125" s="144"/>
      <c r="DX125" s="144"/>
      <c r="DY125" s="144"/>
      <c r="DZ125" s="144"/>
      <c r="EA125" s="144"/>
      <c r="EB125" s="144"/>
      <c r="EC125" s="144"/>
      <c r="ED125" s="144"/>
      <c r="EE125" s="144"/>
      <c r="EF125" s="144"/>
      <c r="EG125" s="144"/>
      <c r="EH125" s="144"/>
      <c r="EI125" s="144"/>
      <c r="EJ125" s="144"/>
      <c r="EK125" s="144"/>
      <c r="EL125" s="144"/>
      <c r="EM125" s="144"/>
      <c r="EN125" s="144"/>
      <c r="EO125" s="144"/>
      <c r="EP125" s="144"/>
      <c r="EQ125" s="144"/>
      <c r="ER125" s="144"/>
      <c r="ES125" s="144"/>
      <c r="ET125" s="144"/>
      <c r="EU125" s="144"/>
      <c r="EV125" s="144"/>
      <c r="EW125" s="144"/>
      <c r="EX125" s="144"/>
      <c r="EY125" s="144"/>
      <c r="EZ125" s="144"/>
      <c r="FA125" s="144"/>
      <c r="FB125" s="144"/>
      <c r="FC125" s="144"/>
      <c r="FD125" s="144"/>
      <c r="FE125" s="144"/>
      <c r="FF125" s="144"/>
      <c r="FG125" s="144"/>
      <c r="FH125" s="144"/>
      <c r="FI125" s="144"/>
      <c r="FJ125" s="144"/>
      <c r="FK125" s="144"/>
      <c r="FL125" s="144"/>
      <c r="FM125" s="144"/>
      <c r="FN125" s="144"/>
      <c r="FO125" s="144"/>
      <c r="FP125" s="144"/>
      <c r="FQ125" s="144"/>
      <c r="FR125" s="144"/>
      <c r="FS125" s="144"/>
      <c r="FT125" s="144"/>
      <c r="FU125" s="144"/>
      <c r="FV125" s="144"/>
      <c r="FW125" s="144"/>
      <c r="FX125" s="144"/>
      <c r="FY125" s="144"/>
      <c r="FZ125" s="144"/>
      <c r="GA125" s="144"/>
      <c r="GB125" s="144"/>
      <c r="GC125" s="144"/>
      <c r="GD125" s="144"/>
      <c r="GE125" s="144"/>
      <c r="GF125" s="144"/>
      <c r="GG125" s="144"/>
      <c r="GH125" s="144"/>
      <c r="GI125" s="144"/>
      <c r="GJ125" s="144"/>
      <c r="GK125" s="144"/>
      <c r="GL125" s="144"/>
      <c r="GM125" s="144"/>
      <c r="GN125" s="144"/>
      <c r="GO125" s="144"/>
      <c r="GP125" s="144"/>
      <c r="GQ125" s="144"/>
      <c r="GR125" s="144"/>
      <c r="GS125" s="144"/>
      <c r="GT125" s="144"/>
      <c r="GU125" s="144"/>
      <c r="GV125" s="144"/>
      <c r="GW125" s="144"/>
      <c r="GX125" s="144"/>
      <c r="GY125" s="144"/>
      <c r="GZ125" s="144"/>
      <c r="HA125" s="144"/>
      <c r="HB125" s="144"/>
      <c r="HC125" s="144"/>
      <c r="HD125" s="144"/>
      <c r="HE125" s="144"/>
      <c r="HF125" s="144"/>
      <c r="HG125" s="144"/>
      <c r="HH125" s="144"/>
    </row>
    <row r="126" spans="1:216" s="157" customFormat="1" ht="40" customHeight="1">
      <c r="A126" s="195" t="s">
        <v>69</v>
      </c>
      <c r="B126" s="186" t="str">
        <f t="shared" si="13"/>
        <v>Dirección de Espacio Urbano y TerritorialINFORMES DE GESTIÓN</v>
      </c>
      <c r="C126" s="237">
        <v>71100</v>
      </c>
      <c r="D126" s="237" t="s">
        <v>1186</v>
      </c>
      <c r="E126" s="228" t="s">
        <v>931</v>
      </c>
      <c r="F126" s="224" t="str">
        <f t="shared" si="16"/>
        <v>71100-24.12</v>
      </c>
      <c r="G126" s="225" t="str">
        <f t="shared" si="12"/>
        <v>AG -3--AC -8</v>
      </c>
      <c r="H126" s="240">
        <v>3</v>
      </c>
      <c r="I126" s="240">
        <v>8</v>
      </c>
      <c r="J126" s="225" t="str">
        <f t="shared" si="14"/>
        <v xml:space="preserve">- E- - </v>
      </c>
      <c r="K126" s="240"/>
      <c r="L126" s="240" t="s">
        <v>469</v>
      </c>
      <c r="M126" s="240"/>
      <c r="N126" s="240"/>
      <c r="O126" s="225"/>
      <c r="P126" s="225"/>
      <c r="Q126" s="225"/>
      <c r="R126" s="225" t="str">
        <f t="shared" si="17"/>
        <v>F/E  -  PDF</v>
      </c>
      <c r="S126" s="240" t="s">
        <v>1245</v>
      </c>
      <c r="T126" s="240" t="s">
        <v>37</v>
      </c>
      <c r="U126" s="144"/>
      <c r="V126" s="144"/>
      <c r="W126" s="144"/>
      <c r="X126" s="144"/>
      <c r="Y126" s="144"/>
      <c r="Z126" s="144"/>
      <c r="AA126" s="144"/>
      <c r="AB126" s="144"/>
      <c r="AC126" s="144"/>
      <c r="AD126" s="144"/>
      <c r="AE126" s="144"/>
      <c r="AF126" s="144"/>
      <c r="AG126" s="144"/>
      <c r="AH126" s="144"/>
      <c r="AI126" s="144"/>
      <c r="AJ126" s="144"/>
      <c r="AK126" s="144"/>
      <c r="AL126" s="144"/>
      <c r="AM126" s="144"/>
      <c r="AN126" s="144"/>
      <c r="AO126" s="144"/>
      <c r="AP126" s="144"/>
      <c r="AQ126" s="144"/>
      <c r="AR126" s="144"/>
      <c r="AS126" s="144"/>
      <c r="AT126" s="144"/>
      <c r="AU126" s="144"/>
      <c r="AV126" s="144"/>
      <c r="AW126" s="144"/>
      <c r="AX126" s="144"/>
      <c r="AY126" s="144"/>
      <c r="AZ126" s="144"/>
      <c r="BA126" s="144"/>
      <c r="BB126" s="144"/>
      <c r="BC126" s="144"/>
      <c r="BD126" s="144"/>
      <c r="BE126" s="144"/>
      <c r="BF126" s="144"/>
      <c r="BG126" s="144"/>
      <c r="BH126" s="144"/>
      <c r="BI126" s="144"/>
      <c r="BJ126" s="144"/>
      <c r="BK126" s="144"/>
      <c r="BL126" s="144"/>
      <c r="BM126" s="144"/>
      <c r="BN126" s="144"/>
      <c r="BO126" s="144"/>
      <c r="BP126" s="144"/>
      <c r="BQ126" s="144"/>
      <c r="BR126" s="144"/>
      <c r="BS126" s="144"/>
      <c r="BT126" s="144"/>
      <c r="BU126" s="144"/>
      <c r="BV126" s="144"/>
      <c r="BW126" s="144"/>
      <c r="BX126" s="144"/>
      <c r="BY126" s="144"/>
      <c r="BZ126" s="144"/>
      <c r="CA126" s="144"/>
      <c r="CB126" s="144"/>
      <c r="CC126" s="144"/>
      <c r="CD126" s="144"/>
      <c r="CE126" s="144"/>
      <c r="CF126" s="144"/>
      <c r="CG126" s="144"/>
      <c r="CH126" s="144"/>
      <c r="CI126" s="144"/>
      <c r="CJ126" s="144"/>
      <c r="CK126" s="144"/>
      <c r="CL126" s="144"/>
      <c r="CM126" s="144"/>
      <c r="CN126" s="144"/>
      <c r="CO126" s="144"/>
      <c r="CP126" s="144"/>
      <c r="CQ126" s="144"/>
      <c r="CR126" s="144"/>
      <c r="CS126" s="144"/>
      <c r="CT126" s="144"/>
      <c r="CU126" s="144"/>
      <c r="CV126" s="144"/>
      <c r="CW126" s="144"/>
      <c r="CX126" s="144"/>
      <c r="CY126" s="144"/>
      <c r="CZ126" s="144"/>
      <c r="DA126" s="144"/>
      <c r="DB126" s="144"/>
      <c r="DC126" s="144"/>
      <c r="DD126" s="144"/>
      <c r="DE126" s="144"/>
      <c r="DF126" s="144"/>
      <c r="DG126" s="144"/>
      <c r="DH126" s="144"/>
      <c r="DI126" s="144"/>
      <c r="DJ126" s="144"/>
      <c r="DK126" s="144"/>
      <c r="DL126" s="144"/>
      <c r="DM126" s="144"/>
      <c r="DN126" s="144"/>
      <c r="DO126" s="144"/>
      <c r="DP126" s="144"/>
      <c r="DQ126" s="144"/>
      <c r="DR126" s="144"/>
      <c r="DS126" s="144"/>
      <c r="DT126" s="144"/>
      <c r="DU126" s="144"/>
      <c r="DV126" s="144"/>
      <c r="DW126" s="144"/>
      <c r="DX126" s="144"/>
      <c r="DY126" s="144"/>
      <c r="DZ126" s="144"/>
      <c r="EA126" s="144"/>
      <c r="EB126" s="144"/>
      <c r="EC126" s="144"/>
      <c r="ED126" s="144"/>
      <c r="EE126" s="144"/>
      <c r="EF126" s="144"/>
      <c r="EG126" s="144"/>
      <c r="EH126" s="144"/>
      <c r="EI126" s="144"/>
      <c r="EJ126" s="144"/>
      <c r="EK126" s="144"/>
      <c r="EL126" s="144"/>
      <c r="EM126" s="144"/>
      <c r="EN126" s="144"/>
      <c r="EO126" s="144"/>
      <c r="EP126" s="144"/>
      <c r="EQ126" s="144"/>
      <c r="ER126" s="144"/>
      <c r="ES126" s="144"/>
      <c r="ET126" s="144"/>
      <c r="EU126" s="144"/>
      <c r="EV126" s="144"/>
      <c r="EW126" s="144"/>
      <c r="EX126" s="144"/>
      <c r="EY126" s="144"/>
      <c r="EZ126" s="144"/>
      <c r="FA126" s="144"/>
      <c r="FB126" s="144"/>
      <c r="FC126" s="144"/>
      <c r="FD126" s="144"/>
      <c r="FE126" s="144"/>
      <c r="FF126" s="144"/>
      <c r="FG126" s="144"/>
      <c r="FH126" s="144"/>
      <c r="FI126" s="144"/>
      <c r="FJ126" s="144"/>
      <c r="FK126" s="144"/>
      <c r="FL126" s="144"/>
      <c r="FM126" s="144"/>
      <c r="FN126" s="144"/>
      <c r="FO126" s="144"/>
      <c r="FP126" s="144"/>
      <c r="FQ126" s="144"/>
      <c r="FR126" s="144"/>
      <c r="FS126" s="144"/>
      <c r="FT126" s="144"/>
      <c r="FU126" s="144"/>
      <c r="FV126" s="144"/>
      <c r="FW126" s="144"/>
      <c r="FX126" s="144"/>
      <c r="FY126" s="144"/>
      <c r="FZ126" s="144"/>
      <c r="GA126" s="144"/>
      <c r="GB126" s="144"/>
      <c r="GC126" s="144"/>
      <c r="GD126" s="144"/>
      <c r="GE126" s="144"/>
      <c r="GF126" s="144"/>
      <c r="GG126" s="144"/>
      <c r="GH126" s="144"/>
      <c r="GI126" s="144"/>
      <c r="GJ126" s="144"/>
      <c r="GK126" s="144"/>
      <c r="GL126" s="144"/>
      <c r="GM126" s="144"/>
      <c r="GN126" s="144"/>
      <c r="GO126" s="144"/>
      <c r="GP126" s="144"/>
      <c r="GQ126" s="144"/>
      <c r="GR126" s="144"/>
      <c r="GS126" s="144"/>
      <c r="GT126" s="144"/>
      <c r="GU126" s="144"/>
      <c r="GV126" s="144"/>
      <c r="GW126" s="144"/>
      <c r="GX126" s="144"/>
      <c r="GY126" s="144"/>
      <c r="GZ126" s="144"/>
      <c r="HA126" s="144"/>
      <c r="HB126" s="144"/>
      <c r="HC126" s="144"/>
      <c r="HD126" s="144"/>
      <c r="HE126" s="144"/>
      <c r="HF126" s="144"/>
      <c r="HG126" s="144"/>
      <c r="HH126" s="144"/>
    </row>
    <row r="127" spans="1:216" s="157" customFormat="1" ht="40" customHeight="1">
      <c r="A127" s="195" t="s">
        <v>69</v>
      </c>
      <c r="B127" s="186" t="str">
        <f t="shared" si="13"/>
        <v>Dirección de Espacio Urbano y TerritorialPROYECTOS INTEGRALES DE DESARROLLO URBANO</v>
      </c>
      <c r="C127" s="237">
        <v>71100</v>
      </c>
      <c r="D127" s="237" t="s">
        <v>1310</v>
      </c>
      <c r="E127" s="228" t="s">
        <v>1000</v>
      </c>
      <c r="F127" s="224" t="str">
        <f t="shared" si="16"/>
        <v>71100-42.10</v>
      </c>
      <c r="G127" s="225" t="str">
        <f t="shared" si="12"/>
        <v>AG -3--AC -8</v>
      </c>
      <c r="H127" s="240">
        <v>3</v>
      </c>
      <c r="I127" s="240">
        <v>8</v>
      </c>
      <c r="J127" s="225" t="str">
        <f t="shared" si="14"/>
        <v xml:space="preserve">CT- - MT- </v>
      </c>
      <c r="K127" s="240" t="s">
        <v>468</v>
      </c>
      <c r="L127" s="240"/>
      <c r="M127" s="240" t="s">
        <v>1612</v>
      </c>
      <c r="N127" s="240"/>
      <c r="O127" s="225"/>
      <c r="P127" s="225"/>
      <c r="Q127" s="225"/>
      <c r="R127" s="225" t="str">
        <f t="shared" si="17"/>
        <v>F/E  -  PDF</v>
      </c>
      <c r="S127" s="240" t="s">
        <v>1245</v>
      </c>
      <c r="T127" s="240" t="s">
        <v>37</v>
      </c>
      <c r="U127" s="144"/>
      <c r="V127" s="144"/>
      <c r="W127" s="144"/>
      <c r="X127" s="144"/>
      <c r="Y127" s="144"/>
      <c r="Z127" s="144"/>
      <c r="AA127" s="144"/>
      <c r="AB127" s="144"/>
      <c r="AC127" s="144"/>
      <c r="AD127" s="144"/>
      <c r="AE127" s="144"/>
      <c r="AF127" s="144"/>
      <c r="AG127" s="144"/>
      <c r="AH127" s="144"/>
      <c r="AI127" s="144"/>
      <c r="AJ127" s="144"/>
      <c r="AK127" s="144"/>
      <c r="AL127" s="144"/>
      <c r="AM127" s="144"/>
      <c r="AN127" s="144"/>
      <c r="AO127" s="144"/>
      <c r="AP127" s="144"/>
      <c r="AQ127" s="144"/>
      <c r="AR127" s="144"/>
      <c r="AS127" s="144"/>
      <c r="AT127" s="144"/>
      <c r="AU127" s="144"/>
      <c r="AV127" s="144"/>
      <c r="AW127" s="144"/>
      <c r="AX127" s="144"/>
      <c r="AY127" s="144"/>
      <c r="AZ127" s="144"/>
      <c r="BA127" s="144"/>
      <c r="BB127" s="144"/>
      <c r="BC127" s="144"/>
      <c r="BD127" s="144"/>
      <c r="BE127" s="144"/>
      <c r="BF127" s="144"/>
      <c r="BG127" s="144"/>
      <c r="BH127" s="144"/>
      <c r="BI127" s="144"/>
      <c r="BJ127" s="144"/>
      <c r="BK127" s="144"/>
      <c r="BL127" s="144"/>
      <c r="BM127" s="144"/>
      <c r="BN127" s="144"/>
      <c r="BO127" s="144"/>
      <c r="BP127" s="144"/>
      <c r="BQ127" s="144"/>
      <c r="BR127" s="144"/>
      <c r="BS127" s="144"/>
      <c r="BT127" s="144"/>
      <c r="BU127" s="144"/>
      <c r="BV127" s="144"/>
      <c r="BW127" s="144"/>
      <c r="BX127" s="144"/>
      <c r="BY127" s="144"/>
      <c r="BZ127" s="144"/>
      <c r="CA127" s="144"/>
      <c r="CB127" s="144"/>
      <c r="CC127" s="144"/>
      <c r="CD127" s="144"/>
      <c r="CE127" s="144"/>
      <c r="CF127" s="144"/>
      <c r="CG127" s="144"/>
      <c r="CH127" s="144"/>
      <c r="CI127" s="144"/>
      <c r="CJ127" s="144"/>
      <c r="CK127" s="144"/>
      <c r="CL127" s="144"/>
      <c r="CM127" s="144"/>
      <c r="CN127" s="144"/>
      <c r="CO127" s="144"/>
      <c r="CP127" s="144"/>
      <c r="CQ127" s="144"/>
      <c r="CR127" s="144"/>
      <c r="CS127" s="144"/>
      <c r="CT127" s="144"/>
      <c r="CU127" s="144"/>
      <c r="CV127" s="144"/>
      <c r="CW127" s="144"/>
      <c r="CX127" s="144"/>
      <c r="CY127" s="144"/>
      <c r="CZ127" s="144"/>
      <c r="DA127" s="144"/>
      <c r="DB127" s="144"/>
      <c r="DC127" s="144"/>
      <c r="DD127" s="144"/>
      <c r="DE127" s="144"/>
      <c r="DF127" s="144"/>
      <c r="DG127" s="144"/>
      <c r="DH127" s="144"/>
      <c r="DI127" s="144"/>
      <c r="DJ127" s="144"/>
      <c r="DK127" s="144"/>
      <c r="DL127" s="144"/>
      <c r="DM127" s="144"/>
      <c r="DN127" s="144"/>
      <c r="DO127" s="144"/>
      <c r="DP127" s="144"/>
      <c r="DQ127" s="144"/>
      <c r="DR127" s="144"/>
      <c r="DS127" s="144"/>
      <c r="DT127" s="144"/>
      <c r="DU127" s="144"/>
      <c r="DV127" s="144"/>
      <c r="DW127" s="144"/>
      <c r="DX127" s="144"/>
      <c r="DY127" s="144"/>
      <c r="DZ127" s="144"/>
      <c r="EA127" s="144"/>
      <c r="EB127" s="144"/>
      <c r="EC127" s="144"/>
      <c r="ED127" s="144"/>
      <c r="EE127" s="144"/>
      <c r="EF127" s="144"/>
      <c r="EG127" s="144"/>
      <c r="EH127" s="144"/>
      <c r="EI127" s="144"/>
      <c r="EJ127" s="144"/>
      <c r="EK127" s="144"/>
      <c r="EL127" s="144"/>
      <c r="EM127" s="144"/>
      <c r="EN127" s="144"/>
      <c r="EO127" s="144"/>
      <c r="EP127" s="144"/>
      <c r="EQ127" s="144"/>
      <c r="ER127" s="144"/>
      <c r="ES127" s="144"/>
      <c r="ET127" s="144"/>
      <c r="EU127" s="144"/>
      <c r="EV127" s="144"/>
      <c r="EW127" s="144"/>
      <c r="EX127" s="144"/>
      <c r="EY127" s="144"/>
      <c r="EZ127" s="144"/>
      <c r="FA127" s="144"/>
      <c r="FB127" s="144"/>
      <c r="FC127" s="144"/>
      <c r="FD127" s="144"/>
      <c r="FE127" s="144"/>
      <c r="FF127" s="144"/>
      <c r="FG127" s="144"/>
      <c r="FH127" s="144"/>
      <c r="FI127" s="144"/>
      <c r="FJ127" s="144"/>
      <c r="FK127" s="144"/>
      <c r="FL127" s="144"/>
      <c r="FM127" s="144"/>
      <c r="FN127" s="144"/>
      <c r="FO127" s="144"/>
      <c r="FP127" s="144"/>
      <c r="FQ127" s="144"/>
      <c r="FR127" s="144"/>
      <c r="FS127" s="144"/>
      <c r="FT127" s="144"/>
      <c r="FU127" s="144"/>
      <c r="FV127" s="144"/>
      <c r="FW127" s="144"/>
      <c r="FX127" s="144"/>
      <c r="FY127" s="144"/>
      <c r="FZ127" s="144"/>
      <c r="GA127" s="144"/>
      <c r="GB127" s="144"/>
      <c r="GC127" s="144"/>
      <c r="GD127" s="144"/>
      <c r="GE127" s="144"/>
      <c r="GF127" s="144"/>
      <c r="GG127" s="144"/>
      <c r="GH127" s="144"/>
      <c r="GI127" s="144"/>
      <c r="GJ127" s="144"/>
      <c r="GK127" s="144"/>
      <c r="GL127" s="144"/>
      <c r="GM127" s="144"/>
      <c r="GN127" s="144"/>
      <c r="GO127" s="144"/>
      <c r="GP127" s="144"/>
      <c r="GQ127" s="144"/>
      <c r="GR127" s="144"/>
      <c r="GS127" s="144"/>
      <c r="GT127" s="144"/>
      <c r="GU127" s="144"/>
      <c r="GV127" s="144"/>
      <c r="GW127" s="144"/>
      <c r="GX127" s="144"/>
      <c r="GY127" s="144"/>
      <c r="GZ127" s="144"/>
      <c r="HA127" s="144"/>
      <c r="HB127" s="144"/>
      <c r="HC127" s="144"/>
      <c r="HD127" s="144"/>
      <c r="HE127" s="144"/>
      <c r="HF127" s="144"/>
      <c r="HG127" s="144"/>
      <c r="HH127" s="144"/>
    </row>
    <row r="128" spans="1:216" s="157" customFormat="1" ht="40" customHeight="1">
      <c r="A128" s="195" t="s">
        <v>69</v>
      </c>
      <c r="B128" s="186" t="str">
        <f t="shared" si="13"/>
        <v>Dirección de Espacio Urbano y TerritorialPROYECTOS MACROPROYECTOS DE INTERÉS SOCIAL DE PRIMERA GENERACIÓN</v>
      </c>
      <c r="C128" s="237">
        <v>71100</v>
      </c>
      <c r="D128" s="237" t="s">
        <v>1311</v>
      </c>
      <c r="E128" s="228" t="s">
        <v>1001</v>
      </c>
      <c r="F128" s="224" t="str">
        <f t="shared" si="16"/>
        <v>71100-42.11</v>
      </c>
      <c r="G128" s="225" t="str">
        <f t="shared" si="12"/>
        <v>AG -3--AC -8</v>
      </c>
      <c r="H128" s="240">
        <v>3</v>
      </c>
      <c r="I128" s="240">
        <v>8</v>
      </c>
      <c r="J128" s="225" t="str">
        <f t="shared" si="14"/>
        <v xml:space="preserve">CT- - MT- </v>
      </c>
      <c r="K128" s="240" t="s">
        <v>468</v>
      </c>
      <c r="L128" s="240"/>
      <c r="M128" s="240" t="s">
        <v>1612</v>
      </c>
      <c r="N128" s="240"/>
      <c r="O128" s="225"/>
      <c r="P128" s="225"/>
      <c r="Q128" s="225"/>
      <c r="R128" s="225" t="str">
        <f t="shared" si="17"/>
        <v>F/E  -  PDF</v>
      </c>
      <c r="S128" s="240" t="s">
        <v>1245</v>
      </c>
      <c r="T128" s="240" t="s">
        <v>37</v>
      </c>
      <c r="U128" s="144"/>
      <c r="V128" s="144"/>
      <c r="W128" s="144"/>
      <c r="X128" s="144"/>
      <c r="Y128" s="144"/>
      <c r="Z128" s="144"/>
      <c r="AA128" s="144"/>
      <c r="AB128" s="144"/>
      <c r="AC128" s="144"/>
      <c r="AD128" s="144"/>
      <c r="AE128" s="144"/>
      <c r="AF128" s="144"/>
      <c r="AG128" s="144"/>
      <c r="AH128" s="144"/>
      <c r="AI128" s="144"/>
      <c r="AJ128" s="144"/>
      <c r="AK128" s="144"/>
      <c r="AL128" s="144"/>
      <c r="AM128" s="144"/>
      <c r="AN128" s="144"/>
      <c r="AO128" s="144"/>
      <c r="AP128" s="144"/>
      <c r="AQ128" s="144"/>
      <c r="AR128" s="144"/>
      <c r="AS128" s="144"/>
      <c r="AT128" s="144"/>
      <c r="AU128" s="144"/>
      <c r="AV128" s="144"/>
      <c r="AW128" s="144"/>
      <c r="AX128" s="144"/>
      <c r="AY128" s="144"/>
      <c r="AZ128" s="144"/>
      <c r="BA128" s="144"/>
      <c r="BB128" s="144"/>
      <c r="BC128" s="144"/>
      <c r="BD128" s="144"/>
      <c r="BE128" s="144"/>
      <c r="BF128" s="144"/>
      <c r="BG128" s="144"/>
      <c r="BH128" s="144"/>
      <c r="BI128" s="144"/>
      <c r="BJ128" s="144"/>
      <c r="BK128" s="144"/>
      <c r="BL128" s="144"/>
      <c r="BM128" s="144"/>
      <c r="BN128" s="144"/>
      <c r="BO128" s="144"/>
      <c r="BP128" s="144"/>
      <c r="BQ128" s="144"/>
      <c r="BR128" s="144"/>
      <c r="BS128" s="144"/>
      <c r="BT128" s="144"/>
      <c r="BU128" s="144"/>
      <c r="BV128" s="144"/>
      <c r="BW128" s="144"/>
      <c r="BX128" s="144"/>
      <c r="BY128" s="144"/>
      <c r="BZ128" s="144"/>
      <c r="CA128" s="144"/>
      <c r="CB128" s="144"/>
      <c r="CC128" s="144"/>
      <c r="CD128" s="144"/>
      <c r="CE128" s="144"/>
      <c r="CF128" s="144"/>
      <c r="CG128" s="144"/>
      <c r="CH128" s="144"/>
      <c r="CI128" s="144"/>
      <c r="CJ128" s="144"/>
      <c r="CK128" s="144"/>
      <c r="CL128" s="144"/>
      <c r="CM128" s="144"/>
      <c r="CN128" s="144"/>
      <c r="CO128" s="144"/>
      <c r="CP128" s="144"/>
      <c r="CQ128" s="144"/>
      <c r="CR128" s="144"/>
      <c r="CS128" s="144"/>
      <c r="CT128" s="144"/>
      <c r="CU128" s="144"/>
      <c r="CV128" s="144"/>
      <c r="CW128" s="144"/>
      <c r="CX128" s="144"/>
      <c r="CY128" s="144"/>
      <c r="CZ128" s="144"/>
      <c r="DA128" s="144"/>
      <c r="DB128" s="144"/>
      <c r="DC128" s="144"/>
      <c r="DD128" s="144"/>
      <c r="DE128" s="144"/>
      <c r="DF128" s="144"/>
      <c r="DG128" s="144"/>
      <c r="DH128" s="144"/>
      <c r="DI128" s="144"/>
      <c r="DJ128" s="144"/>
      <c r="DK128" s="144"/>
      <c r="DL128" s="144"/>
      <c r="DM128" s="144"/>
      <c r="DN128" s="144"/>
      <c r="DO128" s="144"/>
      <c r="DP128" s="144"/>
      <c r="DQ128" s="144"/>
      <c r="DR128" s="144"/>
      <c r="DS128" s="144"/>
      <c r="DT128" s="144"/>
      <c r="DU128" s="144"/>
      <c r="DV128" s="144"/>
      <c r="DW128" s="144"/>
      <c r="DX128" s="144"/>
      <c r="DY128" s="144"/>
      <c r="DZ128" s="144"/>
      <c r="EA128" s="144"/>
      <c r="EB128" s="144"/>
      <c r="EC128" s="144"/>
      <c r="ED128" s="144"/>
      <c r="EE128" s="144"/>
      <c r="EF128" s="144"/>
      <c r="EG128" s="144"/>
      <c r="EH128" s="144"/>
      <c r="EI128" s="144"/>
      <c r="EJ128" s="144"/>
      <c r="EK128" s="144"/>
      <c r="EL128" s="144"/>
      <c r="EM128" s="144"/>
      <c r="EN128" s="144"/>
      <c r="EO128" s="144"/>
      <c r="EP128" s="144"/>
      <c r="EQ128" s="144"/>
      <c r="ER128" s="144"/>
      <c r="ES128" s="144"/>
      <c r="ET128" s="144"/>
      <c r="EU128" s="144"/>
      <c r="EV128" s="144"/>
      <c r="EW128" s="144"/>
      <c r="EX128" s="144"/>
      <c r="EY128" s="144"/>
      <c r="EZ128" s="144"/>
      <c r="FA128" s="144"/>
      <c r="FB128" s="144"/>
      <c r="FC128" s="144"/>
      <c r="FD128" s="144"/>
      <c r="FE128" s="144"/>
      <c r="FF128" s="144"/>
      <c r="FG128" s="144"/>
      <c r="FH128" s="144"/>
      <c r="FI128" s="144"/>
      <c r="FJ128" s="144"/>
      <c r="FK128" s="144"/>
      <c r="FL128" s="144"/>
      <c r="FM128" s="144"/>
      <c r="FN128" s="144"/>
      <c r="FO128" s="144"/>
      <c r="FP128" s="144"/>
      <c r="FQ128" s="144"/>
      <c r="FR128" s="144"/>
      <c r="FS128" s="144"/>
      <c r="FT128" s="144"/>
      <c r="FU128" s="144"/>
      <c r="FV128" s="144"/>
      <c r="FW128" s="144"/>
      <c r="FX128" s="144"/>
      <c r="FY128" s="144"/>
      <c r="FZ128" s="144"/>
      <c r="GA128" s="144"/>
      <c r="GB128" s="144"/>
      <c r="GC128" s="144"/>
      <c r="GD128" s="144"/>
      <c r="GE128" s="144"/>
      <c r="GF128" s="144"/>
      <c r="GG128" s="144"/>
      <c r="GH128" s="144"/>
      <c r="GI128" s="144"/>
      <c r="GJ128" s="144"/>
      <c r="GK128" s="144"/>
      <c r="GL128" s="144"/>
      <c r="GM128" s="144"/>
      <c r="GN128" s="144"/>
      <c r="GO128" s="144"/>
      <c r="GP128" s="144"/>
      <c r="GQ128" s="144"/>
      <c r="GR128" s="144"/>
      <c r="GS128" s="144"/>
      <c r="GT128" s="144"/>
      <c r="GU128" s="144"/>
      <c r="GV128" s="144"/>
      <c r="GW128" s="144"/>
      <c r="GX128" s="144"/>
      <c r="GY128" s="144"/>
      <c r="GZ128" s="144"/>
      <c r="HA128" s="144"/>
      <c r="HB128" s="144"/>
      <c r="HC128" s="144"/>
      <c r="HD128" s="144"/>
      <c r="HE128" s="144"/>
      <c r="HF128" s="144"/>
      <c r="HG128" s="144"/>
      <c r="HH128" s="144"/>
    </row>
    <row r="129" spans="1:216" s="157" customFormat="1" ht="40" customHeight="1">
      <c r="A129" s="195" t="s">
        <v>69</v>
      </c>
      <c r="B129" s="186" t="str">
        <f t="shared" si="13"/>
        <v>Dirección de Espacio Urbano y TerritorialPROYECTOS MACROPROYECTOS DE INTERÉS SOCIAL DE SEGUNDA GENERACIÓN</v>
      </c>
      <c r="C129" s="237">
        <v>71100</v>
      </c>
      <c r="D129" s="237" t="s">
        <v>1312</v>
      </c>
      <c r="E129" s="228" t="s">
        <v>1002</v>
      </c>
      <c r="F129" s="224" t="str">
        <f t="shared" si="16"/>
        <v>71100-42.12</v>
      </c>
      <c r="G129" s="225" t="str">
        <f t="shared" si="12"/>
        <v>AG -3--AC -8</v>
      </c>
      <c r="H129" s="240">
        <v>3</v>
      </c>
      <c r="I129" s="240">
        <v>8</v>
      </c>
      <c r="J129" s="225" t="str">
        <f t="shared" si="14"/>
        <v xml:space="preserve">CT- - MT- </v>
      </c>
      <c r="K129" s="240" t="s">
        <v>468</v>
      </c>
      <c r="L129" s="240"/>
      <c r="M129" s="240" t="s">
        <v>1612</v>
      </c>
      <c r="N129" s="240"/>
      <c r="O129" s="225"/>
      <c r="P129" s="225"/>
      <c r="Q129" s="225"/>
      <c r="R129" s="225" t="str">
        <f t="shared" si="17"/>
        <v>F/E  -  PDF</v>
      </c>
      <c r="S129" s="240" t="s">
        <v>1245</v>
      </c>
      <c r="T129" s="240" t="s">
        <v>37</v>
      </c>
      <c r="U129" s="144"/>
      <c r="V129" s="144"/>
      <c r="W129" s="144"/>
      <c r="X129" s="144"/>
      <c r="Y129" s="144"/>
      <c r="Z129" s="144"/>
      <c r="AA129" s="144"/>
      <c r="AB129" s="144"/>
      <c r="AC129" s="144"/>
      <c r="AD129" s="144"/>
      <c r="AE129" s="144"/>
      <c r="AF129" s="144"/>
      <c r="AG129" s="144"/>
      <c r="AH129" s="144"/>
      <c r="AI129" s="144"/>
      <c r="AJ129" s="144"/>
      <c r="AK129" s="144"/>
      <c r="AL129" s="144"/>
      <c r="AM129" s="144"/>
      <c r="AN129" s="144"/>
      <c r="AO129" s="144"/>
      <c r="AP129" s="144"/>
      <c r="AQ129" s="144"/>
      <c r="AR129" s="144"/>
      <c r="AS129" s="144"/>
      <c r="AT129" s="144"/>
      <c r="AU129" s="144"/>
      <c r="AV129" s="144"/>
      <c r="AW129" s="144"/>
      <c r="AX129" s="144"/>
      <c r="AY129" s="144"/>
      <c r="AZ129" s="144"/>
      <c r="BA129" s="144"/>
      <c r="BB129" s="144"/>
      <c r="BC129" s="144"/>
      <c r="BD129" s="144"/>
      <c r="BE129" s="144"/>
      <c r="BF129" s="144"/>
      <c r="BG129" s="144"/>
      <c r="BH129" s="144"/>
      <c r="BI129" s="144"/>
      <c r="BJ129" s="144"/>
      <c r="BK129" s="144"/>
      <c r="BL129" s="144"/>
      <c r="BM129" s="144"/>
      <c r="BN129" s="144"/>
      <c r="BO129" s="144"/>
      <c r="BP129" s="144"/>
      <c r="BQ129" s="144"/>
      <c r="BR129" s="144"/>
      <c r="BS129" s="144"/>
      <c r="BT129" s="144"/>
      <c r="BU129" s="144"/>
      <c r="BV129" s="144"/>
      <c r="BW129" s="144"/>
      <c r="BX129" s="144"/>
      <c r="BY129" s="144"/>
      <c r="BZ129" s="144"/>
      <c r="CA129" s="144"/>
      <c r="CB129" s="144"/>
      <c r="CC129" s="144"/>
      <c r="CD129" s="144"/>
      <c r="CE129" s="144"/>
      <c r="CF129" s="144"/>
      <c r="CG129" s="144"/>
      <c r="CH129" s="144"/>
      <c r="CI129" s="144"/>
      <c r="CJ129" s="144"/>
      <c r="CK129" s="144"/>
      <c r="CL129" s="144"/>
      <c r="CM129" s="144"/>
      <c r="CN129" s="144"/>
      <c r="CO129" s="144"/>
      <c r="CP129" s="144"/>
      <c r="CQ129" s="144"/>
      <c r="CR129" s="144"/>
      <c r="CS129" s="144"/>
      <c r="CT129" s="144"/>
      <c r="CU129" s="144"/>
      <c r="CV129" s="144"/>
      <c r="CW129" s="144"/>
      <c r="CX129" s="144"/>
      <c r="CY129" s="144"/>
      <c r="CZ129" s="144"/>
      <c r="DA129" s="144"/>
      <c r="DB129" s="144"/>
      <c r="DC129" s="144"/>
      <c r="DD129" s="144"/>
      <c r="DE129" s="144"/>
      <c r="DF129" s="144"/>
      <c r="DG129" s="144"/>
      <c r="DH129" s="144"/>
      <c r="DI129" s="144"/>
      <c r="DJ129" s="144"/>
      <c r="DK129" s="144"/>
      <c r="DL129" s="144"/>
      <c r="DM129" s="144"/>
      <c r="DN129" s="144"/>
      <c r="DO129" s="144"/>
      <c r="DP129" s="144"/>
      <c r="DQ129" s="144"/>
      <c r="DR129" s="144"/>
      <c r="DS129" s="144"/>
      <c r="DT129" s="144"/>
      <c r="DU129" s="144"/>
      <c r="DV129" s="144"/>
      <c r="DW129" s="144"/>
      <c r="DX129" s="144"/>
      <c r="DY129" s="144"/>
      <c r="DZ129" s="144"/>
      <c r="EA129" s="144"/>
      <c r="EB129" s="144"/>
      <c r="EC129" s="144"/>
      <c r="ED129" s="144"/>
      <c r="EE129" s="144"/>
      <c r="EF129" s="144"/>
      <c r="EG129" s="144"/>
      <c r="EH129" s="144"/>
      <c r="EI129" s="144"/>
      <c r="EJ129" s="144"/>
      <c r="EK129" s="144"/>
      <c r="EL129" s="144"/>
      <c r="EM129" s="144"/>
      <c r="EN129" s="144"/>
      <c r="EO129" s="144"/>
      <c r="EP129" s="144"/>
      <c r="EQ129" s="144"/>
      <c r="ER129" s="144"/>
      <c r="ES129" s="144"/>
      <c r="ET129" s="144"/>
      <c r="EU129" s="144"/>
      <c r="EV129" s="144"/>
      <c r="EW129" s="144"/>
      <c r="EX129" s="144"/>
      <c r="EY129" s="144"/>
      <c r="EZ129" s="144"/>
      <c r="FA129" s="144"/>
      <c r="FB129" s="144"/>
      <c r="FC129" s="144"/>
      <c r="FD129" s="144"/>
      <c r="FE129" s="144"/>
      <c r="FF129" s="144"/>
      <c r="FG129" s="144"/>
      <c r="FH129" s="144"/>
      <c r="FI129" s="144"/>
      <c r="FJ129" s="144"/>
      <c r="FK129" s="144"/>
      <c r="FL129" s="144"/>
      <c r="FM129" s="144"/>
      <c r="FN129" s="144"/>
      <c r="FO129" s="144"/>
      <c r="FP129" s="144"/>
      <c r="FQ129" s="144"/>
      <c r="FR129" s="144"/>
      <c r="FS129" s="144"/>
      <c r="FT129" s="144"/>
      <c r="FU129" s="144"/>
      <c r="FV129" s="144"/>
      <c r="FW129" s="144"/>
      <c r="FX129" s="144"/>
      <c r="FY129" s="144"/>
      <c r="FZ129" s="144"/>
      <c r="GA129" s="144"/>
      <c r="GB129" s="144"/>
      <c r="GC129" s="144"/>
      <c r="GD129" s="144"/>
      <c r="GE129" s="144"/>
      <c r="GF129" s="144"/>
      <c r="GG129" s="144"/>
      <c r="GH129" s="144"/>
      <c r="GI129" s="144"/>
      <c r="GJ129" s="144"/>
      <c r="GK129" s="144"/>
      <c r="GL129" s="144"/>
      <c r="GM129" s="144"/>
      <c r="GN129" s="144"/>
      <c r="GO129" s="144"/>
      <c r="GP129" s="144"/>
      <c r="GQ129" s="144"/>
      <c r="GR129" s="144"/>
      <c r="GS129" s="144"/>
      <c r="GT129" s="144"/>
      <c r="GU129" s="144"/>
      <c r="GV129" s="144"/>
      <c r="GW129" s="144"/>
      <c r="GX129" s="144"/>
      <c r="GY129" s="144"/>
      <c r="GZ129" s="144"/>
      <c r="HA129" s="144"/>
      <c r="HB129" s="144"/>
      <c r="HC129" s="144"/>
      <c r="HD129" s="144"/>
      <c r="HE129" s="144"/>
      <c r="HF129" s="144"/>
      <c r="HG129" s="144"/>
      <c r="HH129" s="144"/>
    </row>
    <row r="130" spans="1:216" s="157" customFormat="1" ht="40" customHeight="1">
      <c r="A130" s="195" t="s">
        <v>69</v>
      </c>
      <c r="B130" s="186" t="str">
        <f t="shared" si="13"/>
        <v>Dirección de Espacio Urbano y TerritorialPROYECTOS NORMATIVOS</v>
      </c>
      <c r="C130" s="237">
        <v>71100</v>
      </c>
      <c r="D130" s="237" t="s">
        <v>1313</v>
      </c>
      <c r="E130" s="228" t="s">
        <v>1062</v>
      </c>
      <c r="F130" s="224" t="str">
        <f t="shared" si="16"/>
        <v>71100-42.13</v>
      </c>
      <c r="G130" s="225" t="str">
        <f t="shared" si="12"/>
        <v>AG -3--AC -8</v>
      </c>
      <c r="H130" s="240">
        <v>3</v>
      </c>
      <c r="I130" s="240">
        <v>8</v>
      </c>
      <c r="J130" s="225" t="str">
        <f t="shared" si="14"/>
        <v xml:space="preserve">CT- - MT- </v>
      </c>
      <c r="K130" s="240" t="s">
        <v>468</v>
      </c>
      <c r="L130" s="240"/>
      <c r="M130" s="240" t="s">
        <v>1612</v>
      </c>
      <c r="N130" s="240"/>
      <c r="O130" s="225"/>
      <c r="P130" s="225"/>
      <c r="Q130" s="225"/>
      <c r="R130" s="225" t="str">
        <f t="shared" si="17"/>
        <v>E  -  PDF</v>
      </c>
      <c r="S130" s="240" t="s">
        <v>469</v>
      </c>
      <c r="T130" s="240" t="s">
        <v>37</v>
      </c>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4"/>
      <c r="AP130" s="144"/>
      <c r="AQ130" s="144"/>
      <c r="AR130" s="144"/>
      <c r="AS130" s="144"/>
      <c r="AT130" s="144"/>
      <c r="AU130" s="144"/>
      <c r="AV130" s="144"/>
      <c r="AW130" s="144"/>
      <c r="AX130" s="144"/>
      <c r="AY130" s="144"/>
      <c r="AZ130" s="144"/>
      <c r="BA130" s="144"/>
      <c r="BB130" s="144"/>
      <c r="BC130" s="144"/>
      <c r="BD130" s="144"/>
      <c r="BE130" s="144"/>
      <c r="BF130" s="144"/>
      <c r="BG130" s="144"/>
      <c r="BH130" s="144"/>
      <c r="BI130" s="144"/>
      <c r="BJ130" s="144"/>
      <c r="BK130" s="144"/>
      <c r="BL130" s="144"/>
      <c r="BM130" s="144"/>
      <c r="BN130" s="144"/>
      <c r="BO130" s="144"/>
      <c r="BP130" s="144"/>
      <c r="BQ130" s="144"/>
      <c r="BR130" s="144"/>
      <c r="BS130" s="144"/>
      <c r="BT130" s="144"/>
      <c r="BU130" s="144"/>
      <c r="BV130" s="144"/>
      <c r="BW130" s="144"/>
      <c r="BX130" s="144"/>
      <c r="BY130" s="144"/>
      <c r="BZ130" s="144"/>
      <c r="CA130" s="144"/>
      <c r="CB130" s="144"/>
      <c r="CC130" s="144"/>
      <c r="CD130" s="144"/>
      <c r="CE130" s="144"/>
      <c r="CF130" s="144"/>
      <c r="CG130" s="144"/>
      <c r="CH130" s="144"/>
      <c r="CI130" s="144"/>
      <c r="CJ130" s="144"/>
      <c r="CK130" s="144"/>
      <c r="CL130" s="144"/>
      <c r="CM130" s="144"/>
      <c r="CN130" s="144"/>
      <c r="CO130" s="144"/>
      <c r="CP130" s="144"/>
      <c r="CQ130" s="144"/>
      <c r="CR130" s="144"/>
      <c r="CS130" s="144"/>
      <c r="CT130" s="144"/>
      <c r="CU130" s="144"/>
      <c r="CV130" s="144"/>
      <c r="CW130" s="144"/>
      <c r="CX130" s="144"/>
      <c r="CY130" s="144"/>
      <c r="CZ130" s="144"/>
      <c r="DA130" s="144"/>
      <c r="DB130" s="144"/>
      <c r="DC130" s="144"/>
      <c r="DD130" s="144"/>
      <c r="DE130" s="144"/>
      <c r="DF130" s="144"/>
      <c r="DG130" s="144"/>
      <c r="DH130" s="144"/>
      <c r="DI130" s="144"/>
      <c r="DJ130" s="144"/>
      <c r="DK130" s="144"/>
      <c r="DL130" s="144"/>
      <c r="DM130" s="144"/>
      <c r="DN130" s="144"/>
      <c r="DO130" s="144"/>
      <c r="DP130" s="144"/>
      <c r="DQ130" s="144"/>
      <c r="DR130" s="144"/>
      <c r="DS130" s="144"/>
      <c r="DT130" s="144"/>
      <c r="DU130" s="144"/>
      <c r="DV130" s="144"/>
      <c r="DW130" s="144"/>
      <c r="DX130" s="144"/>
      <c r="DY130" s="144"/>
      <c r="DZ130" s="144"/>
      <c r="EA130" s="144"/>
      <c r="EB130" s="144"/>
      <c r="EC130" s="144"/>
      <c r="ED130" s="144"/>
      <c r="EE130" s="144"/>
      <c r="EF130" s="144"/>
      <c r="EG130" s="144"/>
      <c r="EH130" s="144"/>
      <c r="EI130" s="144"/>
      <c r="EJ130" s="144"/>
      <c r="EK130" s="144"/>
      <c r="EL130" s="144"/>
      <c r="EM130" s="144"/>
      <c r="EN130" s="144"/>
      <c r="EO130" s="144"/>
      <c r="EP130" s="144"/>
      <c r="EQ130" s="144"/>
      <c r="ER130" s="144"/>
      <c r="ES130" s="144"/>
      <c r="ET130" s="144"/>
      <c r="EU130" s="144"/>
      <c r="EV130" s="144"/>
      <c r="EW130" s="144"/>
      <c r="EX130" s="144"/>
      <c r="EY130" s="144"/>
      <c r="EZ130" s="144"/>
      <c r="FA130" s="144"/>
      <c r="FB130" s="144"/>
      <c r="FC130" s="144"/>
      <c r="FD130" s="144"/>
      <c r="FE130" s="144"/>
      <c r="FF130" s="144"/>
      <c r="FG130" s="144"/>
      <c r="FH130" s="144"/>
      <c r="FI130" s="144"/>
      <c r="FJ130" s="144"/>
      <c r="FK130" s="144"/>
      <c r="FL130" s="144"/>
      <c r="FM130" s="144"/>
      <c r="FN130" s="144"/>
      <c r="FO130" s="144"/>
      <c r="FP130" s="144"/>
      <c r="FQ130" s="144"/>
      <c r="FR130" s="144"/>
      <c r="FS130" s="144"/>
      <c r="FT130" s="144"/>
      <c r="FU130" s="144"/>
      <c r="FV130" s="144"/>
      <c r="FW130" s="144"/>
      <c r="FX130" s="144"/>
      <c r="FY130" s="144"/>
      <c r="FZ130" s="144"/>
      <c r="GA130" s="144"/>
      <c r="GB130" s="144"/>
      <c r="GC130" s="144"/>
      <c r="GD130" s="144"/>
      <c r="GE130" s="144"/>
      <c r="GF130" s="144"/>
      <c r="GG130" s="144"/>
      <c r="GH130" s="144"/>
      <c r="GI130" s="144"/>
      <c r="GJ130" s="144"/>
      <c r="GK130" s="144"/>
      <c r="GL130" s="144"/>
      <c r="GM130" s="144"/>
      <c r="GN130" s="144"/>
      <c r="GO130" s="144"/>
      <c r="GP130" s="144"/>
      <c r="GQ130" s="144"/>
      <c r="GR130" s="144"/>
      <c r="GS130" s="144"/>
      <c r="GT130" s="144"/>
      <c r="GU130" s="144"/>
      <c r="GV130" s="144"/>
      <c r="GW130" s="144"/>
      <c r="GX130" s="144"/>
      <c r="GY130" s="144"/>
      <c r="GZ130" s="144"/>
      <c r="HA130" s="144"/>
      <c r="HB130" s="144"/>
      <c r="HC130" s="144"/>
      <c r="HD130" s="144"/>
      <c r="HE130" s="144"/>
      <c r="HF130" s="144"/>
      <c r="HG130" s="144"/>
      <c r="HH130" s="144"/>
    </row>
    <row r="131" spans="1:216" s="157" customFormat="1" ht="40" customHeight="1">
      <c r="A131" s="196"/>
      <c r="B131" s="187"/>
      <c r="C131" s="182"/>
      <c r="D131" s="182"/>
      <c r="E131" s="172"/>
      <c r="F131" s="179"/>
      <c r="G131" s="169"/>
      <c r="H131" s="169"/>
      <c r="I131" s="169"/>
      <c r="J131" s="169"/>
      <c r="K131" s="169"/>
      <c r="L131" s="169"/>
      <c r="M131" s="169"/>
      <c r="N131" s="169"/>
      <c r="O131" s="178"/>
      <c r="P131" s="178"/>
      <c r="Q131" s="178"/>
      <c r="R131" s="169"/>
      <c r="S131" s="169"/>
      <c r="T131" s="169"/>
      <c r="U131" s="144"/>
      <c r="V131" s="144"/>
      <c r="W131" s="144"/>
      <c r="X131" s="144"/>
      <c r="Y131" s="144"/>
      <c r="Z131" s="144"/>
      <c r="AA131" s="144"/>
      <c r="AB131" s="144"/>
      <c r="AC131" s="144"/>
      <c r="AD131" s="144"/>
      <c r="AE131" s="144"/>
      <c r="AF131" s="144"/>
      <c r="AG131" s="144"/>
      <c r="AH131" s="144"/>
      <c r="AI131" s="144"/>
      <c r="AJ131" s="144"/>
      <c r="AK131" s="144"/>
      <c r="AL131" s="144"/>
      <c r="AM131" s="144"/>
      <c r="AN131" s="144"/>
      <c r="AO131" s="144"/>
      <c r="AP131" s="144"/>
      <c r="AQ131" s="144"/>
      <c r="AR131" s="144"/>
      <c r="AS131" s="144"/>
      <c r="AT131" s="144"/>
      <c r="AU131" s="144"/>
      <c r="AV131" s="144"/>
      <c r="AW131" s="144"/>
      <c r="AX131" s="144"/>
      <c r="AY131" s="144"/>
      <c r="AZ131" s="144"/>
      <c r="BA131" s="144"/>
      <c r="BB131" s="144"/>
      <c r="BC131" s="144"/>
      <c r="BD131" s="144"/>
      <c r="BE131" s="144"/>
      <c r="BF131" s="144"/>
      <c r="BG131" s="144"/>
      <c r="BH131" s="144"/>
      <c r="BI131" s="144"/>
      <c r="BJ131" s="144"/>
      <c r="BK131" s="144"/>
      <c r="BL131" s="144"/>
      <c r="BM131" s="144"/>
      <c r="BN131" s="144"/>
      <c r="BO131" s="144"/>
      <c r="BP131" s="144"/>
      <c r="BQ131" s="144"/>
      <c r="BR131" s="144"/>
      <c r="BS131" s="144"/>
      <c r="BT131" s="144"/>
      <c r="BU131" s="144"/>
      <c r="BV131" s="144"/>
      <c r="BW131" s="144"/>
      <c r="BX131" s="144"/>
      <c r="BY131" s="144"/>
      <c r="BZ131" s="144"/>
      <c r="CA131" s="144"/>
      <c r="CB131" s="144"/>
      <c r="CC131" s="144"/>
      <c r="CD131" s="144"/>
      <c r="CE131" s="144"/>
      <c r="CF131" s="144"/>
      <c r="CG131" s="144"/>
      <c r="CH131" s="144"/>
      <c r="CI131" s="144"/>
      <c r="CJ131" s="144"/>
      <c r="CK131" s="144"/>
      <c r="CL131" s="144"/>
      <c r="CM131" s="144"/>
      <c r="CN131" s="144"/>
      <c r="CO131" s="144"/>
      <c r="CP131" s="144"/>
      <c r="CQ131" s="144"/>
      <c r="CR131" s="144"/>
      <c r="CS131" s="144"/>
      <c r="CT131" s="144"/>
      <c r="CU131" s="144"/>
      <c r="CV131" s="144"/>
      <c r="CW131" s="144"/>
      <c r="CX131" s="144"/>
      <c r="CY131" s="144"/>
      <c r="CZ131" s="144"/>
      <c r="DA131" s="144"/>
      <c r="DB131" s="144"/>
      <c r="DC131" s="144"/>
      <c r="DD131" s="144"/>
      <c r="DE131" s="144"/>
      <c r="DF131" s="144"/>
      <c r="DG131" s="144"/>
      <c r="DH131" s="144"/>
      <c r="DI131" s="144"/>
      <c r="DJ131" s="144"/>
      <c r="DK131" s="144"/>
      <c r="DL131" s="144"/>
      <c r="DM131" s="144"/>
      <c r="DN131" s="144"/>
      <c r="DO131" s="144"/>
      <c r="DP131" s="144"/>
      <c r="DQ131" s="144"/>
      <c r="DR131" s="144"/>
      <c r="DS131" s="144"/>
      <c r="DT131" s="144"/>
      <c r="DU131" s="144"/>
      <c r="DV131" s="144"/>
      <c r="DW131" s="144"/>
      <c r="DX131" s="144"/>
      <c r="DY131" s="144"/>
      <c r="DZ131" s="144"/>
      <c r="EA131" s="144"/>
      <c r="EB131" s="144"/>
      <c r="EC131" s="144"/>
      <c r="ED131" s="144"/>
      <c r="EE131" s="144"/>
      <c r="EF131" s="144"/>
      <c r="EG131" s="144"/>
      <c r="EH131" s="144"/>
      <c r="EI131" s="144"/>
      <c r="EJ131" s="144"/>
      <c r="EK131" s="144"/>
      <c r="EL131" s="144"/>
      <c r="EM131" s="144"/>
      <c r="EN131" s="144"/>
      <c r="EO131" s="144"/>
      <c r="EP131" s="144"/>
      <c r="EQ131" s="144"/>
      <c r="ER131" s="144"/>
      <c r="ES131" s="144"/>
      <c r="ET131" s="144"/>
      <c r="EU131" s="144"/>
      <c r="EV131" s="144"/>
      <c r="EW131" s="144"/>
      <c r="EX131" s="144"/>
      <c r="EY131" s="144"/>
      <c r="EZ131" s="144"/>
      <c r="FA131" s="144"/>
      <c r="FB131" s="144"/>
      <c r="FC131" s="144"/>
      <c r="FD131" s="144"/>
      <c r="FE131" s="144"/>
      <c r="FF131" s="144"/>
      <c r="FG131" s="144"/>
      <c r="FH131" s="144"/>
      <c r="FI131" s="144"/>
      <c r="FJ131" s="144"/>
      <c r="FK131" s="144"/>
      <c r="FL131" s="144"/>
      <c r="FM131" s="144"/>
      <c r="FN131" s="144"/>
      <c r="FO131" s="144"/>
      <c r="FP131" s="144"/>
      <c r="FQ131" s="144"/>
      <c r="FR131" s="144"/>
      <c r="FS131" s="144"/>
      <c r="FT131" s="144"/>
      <c r="FU131" s="144"/>
      <c r="FV131" s="144"/>
      <c r="FW131" s="144"/>
      <c r="FX131" s="144"/>
      <c r="FY131" s="144"/>
      <c r="FZ131" s="144"/>
      <c r="GA131" s="144"/>
      <c r="GB131" s="144"/>
      <c r="GC131" s="144"/>
      <c r="GD131" s="144"/>
      <c r="GE131" s="144"/>
      <c r="GF131" s="144"/>
      <c r="GG131" s="144"/>
      <c r="GH131" s="144"/>
      <c r="GI131" s="144"/>
      <c r="GJ131" s="144"/>
      <c r="GK131" s="144"/>
      <c r="GL131" s="144"/>
      <c r="GM131" s="144"/>
      <c r="GN131" s="144"/>
      <c r="GO131" s="144"/>
      <c r="GP131" s="144"/>
      <c r="GQ131" s="144"/>
      <c r="GR131" s="144"/>
      <c r="GS131" s="144"/>
      <c r="GT131" s="144"/>
      <c r="GU131" s="144"/>
      <c r="GV131" s="144"/>
      <c r="GW131" s="144"/>
      <c r="GX131" s="144"/>
      <c r="GY131" s="144"/>
      <c r="GZ131" s="144"/>
      <c r="HA131" s="144"/>
      <c r="HB131" s="144"/>
      <c r="HC131" s="144"/>
      <c r="HD131" s="144"/>
      <c r="HE131" s="144"/>
      <c r="HF131" s="144"/>
      <c r="HG131" s="144"/>
      <c r="HH131" s="144"/>
    </row>
    <row r="132" spans="1:216" ht="40" customHeight="1">
      <c r="A132" s="197" t="s">
        <v>1314</v>
      </c>
      <c r="B132" s="175" t="str">
        <f t="shared" ref="B132:B194" si="23">CONCATENATE(A132,E132)</f>
        <v>Subdirección de Asistencia Tecnica y Operaciones Urbanas IntegralesINFORMES DE ASISTENCIA TÉCNICA</v>
      </c>
      <c r="C132" s="185">
        <v>71110</v>
      </c>
      <c r="D132" s="183" t="s">
        <v>1317</v>
      </c>
      <c r="E132" s="135" t="s">
        <v>1003</v>
      </c>
      <c r="F132" s="180" t="str">
        <f t="shared" si="16"/>
        <v>71110-24.6</v>
      </c>
      <c r="G132" s="174" t="str">
        <f t="shared" ref="G132:G273" si="24">CONCATENATE("AG"," -", H132,"--","AC -", I132)</f>
        <v>AG -3--AC -8</v>
      </c>
      <c r="H132" s="239">
        <v>3</v>
      </c>
      <c r="I132" s="239">
        <v>8</v>
      </c>
      <c r="J132" s="174" t="str">
        <f t="shared" ref="J132:J274" si="25">CONCATENATE(K132,"- ",L132,"- ",M132,"- ",N132,)</f>
        <v xml:space="preserve">CT- - MT- </v>
      </c>
      <c r="K132" s="239" t="s">
        <v>468</v>
      </c>
      <c r="L132" s="239"/>
      <c r="M132" s="239" t="s">
        <v>1612</v>
      </c>
      <c r="N132" s="185"/>
      <c r="O132" s="174" t="str">
        <f t="shared" ref="O132:O274" si="26">CONCATENATE(P132,"  ",Q132)</f>
        <v xml:space="preserve">  </v>
      </c>
      <c r="P132" s="174"/>
      <c r="Q132" s="174"/>
      <c r="R132" s="174" t="str">
        <f t="shared" si="17"/>
        <v>F/E  -  PDF</v>
      </c>
      <c r="S132" s="239" t="s">
        <v>1245</v>
      </c>
      <c r="T132" s="239" t="s">
        <v>37</v>
      </c>
    </row>
    <row r="133" spans="1:216" ht="40" customHeight="1">
      <c r="A133" s="197" t="s">
        <v>1314</v>
      </c>
      <c r="B133" s="175" t="str">
        <f t="shared" si="23"/>
        <v>Subdirección de Asistencia Tecnica y Operaciones Urbanas IntegralesINFORMES DE GESTIÓN</v>
      </c>
      <c r="C133" s="185">
        <v>71110</v>
      </c>
      <c r="D133" s="183" t="s">
        <v>1186</v>
      </c>
      <c r="E133" s="135" t="s">
        <v>931</v>
      </c>
      <c r="F133" s="180" t="str">
        <f t="shared" ref="F133:F137" si="27">CONCATENATE(C133,"-",D133)</f>
        <v>71110-24.12</v>
      </c>
      <c r="G133" s="174" t="str">
        <f t="shared" ref="G133:G137" si="28">CONCATENATE("AG"," -", H133,"--","AC -", I133)</f>
        <v>AG -3--AC -8</v>
      </c>
      <c r="H133" s="239">
        <v>3</v>
      </c>
      <c r="I133" s="239">
        <v>8</v>
      </c>
      <c r="J133" s="174" t="str">
        <f t="shared" si="25"/>
        <v xml:space="preserve">- E- - </v>
      </c>
      <c r="K133" s="239"/>
      <c r="L133" s="239" t="s">
        <v>469</v>
      </c>
      <c r="M133" s="239"/>
      <c r="N133" s="185"/>
      <c r="O133" s="174"/>
      <c r="P133" s="174"/>
      <c r="Q133" s="174"/>
      <c r="R133" s="174" t="str">
        <f t="shared" si="17"/>
        <v>F/E  -  PDF</v>
      </c>
      <c r="S133" s="239" t="s">
        <v>1245</v>
      </c>
      <c r="T133" s="239" t="s">
        <v>37</v>
      </c>
    </row>
    <row r="134" spans="1:216" ht="40" customHeight="1">
      <c r="A134" s="197" t="s">
        <v>1314</v>
      </c>
      <c r="B134" s="175" t="str">
        <f t="shared" si="23"/>
        <v>Subdirección de Asistencia Tecnica y Operaciones Urbanas IntegralesPROYECTOS DE EQUIPAMIENTOS</v>
      </c>
      <c r="C134" s="185">
        <v>71110</v>
      </c>
      <c r="D134" s="183" t="s">
        <v>1318</v>
      </c>
      <c r="E134" s="135" t="s">
        <v>1006</v>
      </c>
      <c r="F134" s="180" t="str">
        <f t="shared" si="27"/>
        <v>71110-42.3</v>
      </c>
      <c r="G134" s="174" t="str">
        <f t="shared" si="28"/>
        <v>AG -3--AC -17</v>
      </c>
      <c r="H134" s="239">
        <v>3</v>
      </c>
      <c r="I134" s="239">
        <v>17</v>
      </c>
      <c r="J134" s="174" t="str">
        <f t="shared" si="25"/>
        <v xml:space="preserve">CT- - MT- </v>
      </c>
      <c r="K134" s="239" t="s">
        <v>468</v>
      </c>
      <c r="L134" s="239"/>
      <c r="M134" s="239" t="s">
        <v>1612</v>
      </c>
      <c r="N134" s="185"/>
      <c r="O134" s="174"/>
      <c r="P134" s="174"/>
      <c r="Q134" s="174"/>
      <c r="R134" s="174" t="str">
        <f t="shared" si="17"/>
        <v>F/E  -  PDF</v>
      </c>
      <c r="S134" s="239" t="s">
        <v>1245</v>
      </c>
      <c r="T134" s="239" t="s">
        <v>37</v>
      </c>
    </row>
    <row r="135" spans="1:216" ht="40" customHeight="1">
      <c r="A135" s="197" t="s">
        <v>1314</v>
      </c>
      <c r="B135" s="175" t="str">
        <f t="shared" si="23"/>
        <v>Subdirección de Asistencia Tecnica y Operaciones Urbanas IntegralesPROYECTOS DE MEJORAMIENTO INTEGRAL DE BARRIOS</v>
      </c>
      <c r="C135" s="185">
        <v>71110</v>
      </c>
      <c r="D135" s="183" t="s">
        <v>1319</v>
      </c>
      <c r="E135" s="135" t="s">
        <v>1315</v>
      </c>
      <c r="F135" s="180" t="str">
        <f t="shared" si="27"/>
        <v>71110-42.6</v>
      </c>
      <c r="G135" s="174" t="str">
        <f t="shared" si="28"/>
        <v>AG -3--AC -17</v>
      </c>
      <c r="H135" s="239">
        <v>3</v>
      </c>
      <c r="I135" s="239">
        <v>17</v>
      </c>
      <c r="J135" s="174" t="str">
        <f t="shared" si="25"/>
        <v xml:space="preserve">CT- - MT- </v>
      </c>
      <c r="K135" s="239" t="s">
        <v>468</v>
      </c>
      <c r="L135" s="239"/>
      <c r="M135" s="239" t="s">
        <v>1612</v>
      </c>
      <c r="N135" s="185"/>
      <c r="O135" s="174"/>
      <c r="P135" s="174"/>
      <c r="Q135" s="174"/>
      <c r="R135" s="174" t="str">
        <f t="shared" si="17"/>
        <v>F/E  -  PDF</v>
      </c>
      <c r="S135" s="239" t="s">
        <v>1245</v>
      </c>
      <c r="T135" s="239" t="s">
        <v>37</v>
      </c>
    </row>
    <row r="136" spans="1:216" ht="40" customHeight="1">
      <c r="A136" s="197" t="s">
        <v>1314</v>
      </c>
      <c r="B136" s="175" t="str">
        <f t="shared" si="23"/>
        <v>Subdirección de Asistencia Tecnica y Operaciones Urbanas IntegralesPROYECTOS DE RENOVACIÓN URBANA</v>
      </c>
      <c r="C136" s="185">
        <v>71110</v>
      </c>
      <c r="D136" s="183" t="s">
        <v>1320</v>
      </c>
      <c r="E136" s="135" t="s">
        <v>1007</v>
      </c>
      <c r="F136" s="180" t="str">
        <f t="shared" si="27"/>
        <v>71110-42.8</v>
      </c>
      <c r="G136" s="174" t="str">
        <f t="shared" si="28"/>
        <v>AG -3--AC -17</v>
      </c>
      <c r="H136" s="239">
        <v>3</v>
      </c>
      <c r="I136" s="239">
        <v>17</v>
      </c>
      <c r="J136" s="174" t="str">
        <f t="shared" si="25"/>
        <v xml:space="preserve">CT- - MT- </v>
      </c>
      <c r="K136" s="239" t="s">
        <v>468</v>
      </c>
      <c r="L136" s="239"/>
      <c r="M136" s="239" t="s">
        <v>1612</v>
      </c>
      <c r="N136" s="185"/>
      <c r="O136" s="174"/>
      <c r="P136" s="174"/>
      <c r="Q136" s="174"/>
      <c r="R136" s="174" t="str">
        <f t="shared" si="17"/>
        <v>F/E  -  PDF</v>
      </c>
      <c r="S136" s="239" t="s">
        <v>1245</v>
      </c>
      <c r="T136" s="239" t="s">
        <v>37</v>
      </c>
    </row>
    <row r="137" spans="1:216" ht="40" customHeight="1">
      <c r="A137" s="197" t="s">
        <v>1314</v>
      </c>
      <c r="B137" s="175" t="str">
        <f t="shared" si="23"/>
        <v xml:space="preserve">Subdirección de Asistencia Tecnica y Operaciones Urbanas IntegralesPROYECTOS TASA COMPENSADA </v>
      </c>
      <c r="C137" s="185">
        <v>71110</v>
      </c>
      <c r="D137" s="183" t="s">
        <v>1321</v>
      </c>
      <c r="E137" s="135" t="s">
        <v>1316</v>
      </c>
      <c r="F137" s="180" t="str">
        <f t="shared" si="27"/>
        <v>71110-42.14</v>
      </c>
      <c r="G137" s="174" t="str">
        <f t="shared" si="28"/>
        <v>AG -3--AC -17</v>
      </c>
      <c r="H137" s="239">
        <v>3</v>
      </c>
      <c r="I137" s="239">
        <v>17</v>
      </c>
      <c r="J137" s="174" t="str">
        <f t="shared" si="25"/>
        <v xml:space="preserve">CT- - MT- </v>
      </c>
      <c r="K137" s="239" t="s">
        <v>468</v>
      </c>
      <c r="L137" s="239"/>
      <c r="M137" s="239" t="s">
        <v>1612</v>
      </c>
      <c r="N137" s="185"/>
      <c r="O137" s="174"/>
      <c r="P137" s="174"/>
      <c r="Q137" s="174"/>
      <c r="R137" s="174" t="str">
        <f t="shared" si="17"/>
        <v>F/E  -  PDF</v>
      </c>
      <c r="S137" s="239" t="s">
        <v>1245</v>
      </c>
      <c r="T137" s="239" t="s">
        <v>37</v>
      </c>
    </row>
    <row r="138" spans="1:216" ht="40" customHeight="1">
      <c r="A138" s="196"/>
      <c r="B138" s="187"/>
      <c r="C138" s="182"/>
      <c r="D138" s="182"/>
      <c r="E138" s="172"/>
      <c r="F138" s="179"/>
      <c r="G138" s="169"/>
      <c r="H138" s="169"/>
      <c r="I138" s="169"/>
      <c r="J138" s="169"/>
      <c r="K138" s="169"/>
      <c r="L138" s="169"/>
      <c r="M138" s="169"/>
      <c r="N138" s="169"/>
      <c r="O138" s="178"/>
      <c r="P138" s="178"/>
      <c r="Q138" s="178"/>
      <c r="R138" s="169"/>
      <c r="S138" s="169"/>
      <c r="T138" s="169"/>
    </row>
    <row r="139" spans="1:216" ht="40" customHeight="1">
      <c r="A139" s="195" t="s">
        <v>258</v>
      </c>
      <c r="B139" s="186" t="str">
        <f t="shared" si="23"/>
        <v>Subdirección de Políticas de Desarrollo Urbano y TerritorialDERECHOS DE PETICIÓN</v>
      </c>
      <c r="C139" s="241">
        <v>71120</v>
      </c>
      <c r="D139" s="227">
        <v>17</v>
      </c>
      <c r="E139" s="226" t="s">
        <v>496</v>
      </c>
      <c r="F139" s="224" t="str">
        <f t="shared" ref="F139:F147" si="29">CONCATENATE(C139,"-",D139)</f>
        <v>71120-17</v>
      </c>
      <c r="G139" s="225" t="str">
        <f t="shared" ref="G139:G147" si="30">CONCATENATE("AG"," -", H139,"--","AC -", I139)</f>
        <v>AG -3--AC -8</v>
      </c>
      <c r="H139" s="240">
        <v>3</v>
      </c>
      <c r="I139" s="240">
        <v>8</v>
      </c>
      <c r="J139" s="225" t="str">
        <f t="shared" si="25"/>
        <v>- - MT- S</v>
      </c>
      <c r="K139" s="240"/>
      <c r="L139" s="240"/>
      <c r="M139" s="240" t="s">
        <v>1612</v>
      </c>
      <c r="N139" s="240" t="s">
        <v>471</v>
      </c>
      <c r="O139" s="225"/>
      <c r="P139" s="225"/>
      <c r="Q139" s="225"/>
      <c r="R139" s="225" t="str">
        <f t="shared" si="17"/>
        <v>F/E  -  PDF</v>
      </c>
      <c r="S139" s="240" t="s">
        <v>1245</v>
      </c>
      <c r="T139" s="240" t="s">
        <v>37</v>
      </c>
    </row>
    <row r="140" spans="1:216" ht="40" customHeight="1">
      <c r="A140" s="195" t="s">
        <v>258</v>
      </c>
      <c r="B140" s="186" t="str">
        <f t="shared" si="23"/>
        <v>Subdirección de Políticas de Desarrollo Urbano y TerritorialESTUDIOS PARA LA VIABILIDAD DE CURADORES URBANOS</v>
      </c>
      <c r="C140" s="241">
        <v>71120</v>
      </c>
      <c r="D140" s="227" t="s">
        <v>1322</v>
      </c>
      <c r="E140" s="228" t="s">
        <v>1324</v>
      </c>
      <c r="F140" s="224" t="str">
        <f t="shared" si="29"/>
        <v>71120-19.2</v>
      </c>
      <c r="G140" s="225" t="str">
        <f t="shared" si="30"/>
        <v>AG -3--AC -8</v>
      </c>
      <c r="H140" s="240">
        <v>3</v>
      </c>
      <c r="I140" s="240">
        <v>8</v>
      </c>
      <c r="J140" s="225" t="str">
        <f t="shared" si="25"/>
        <v xml:space="preserve">CT- - MT- </v>
      </c>
      <c r="K140" s="240" t="s">
        <v>468</v>
      </c>
      <c r="L140" s="240"/>
      <c r="M140" s="240" t="s">
        <v>1612</v>
      </c>
      <c r="N140" s="240"/>
      <c r="O140" s="225"/>
      <c r="P140" s="225"/>
      <c r="Q140" s="225"/>
      <c r="R140" s="225" t="str">
        <f t="shared" si="17"/>
        <v>F/E  -  PDF</v>
      </c>
      <c r="S140" s="240" t="s">
        <v>1245</v>
      </c>
      <c r="T140" s="240" t="s">
        <v>37</v>
      </c>
    </row>
    <row r="141" spans="1:216" ht="40" customHeight="1">
      <c r="A141" s="195" t="s">
        <v>258</v>
      </c>
      <c r="B141" s="186" t="str">
        <f t="shared" si="23"/>
        <v>Subdirección de Políticas de Desarrollo Urbano y TerritorialINFORMES A ENTES DE CONTROL</v>
      </c>
      <c r="C141" s="241">
        <v>71120</v>
      </c>
      <c r="D141" s="227" t="s">
        <v>1236</v>
      </c>
      <c r="E141" s="228" t="s">
        <v>928</v>
      </c>
      <c r="F141" s="224" t="str">
        <f t="shared" si="29"/>
        <v>71120-24.1</v>
      </c>
      <c r="G141" s="225" t="str">
        <f t="shared" si="30"/>
        <v>AG -4--AC -8</v>
      </c>
      <c r="H141" s="240">
        <v>4</v>
      </c>
      <c r="I141" s="240">
        <v>8</v>
      </c>
      <c r="J141" s="225" t="str">
        <f t="shared" si="25"/>
        <v xml:space="preserve">- E- - </v>
      </c>
      <c r="K141" s="240"/>
      <c r="L141" s="240" t="s">
        <v>469</v>
      </c>
      <c r="M141" s="240"/>
      <c r="N141" s="240"/>
      <c r="O141" s="225"/>
      <c r="P141" s="225"/>
      <c r="Q141" s="225"/>
      <c r="R141" s="225" t="str">
        <f t="shared" si="17"/>
        <v>F/E  -  PDF</v>
      </c>
      <c r="S141" s="240" t="s">
        <v>1245</v>
      </c>
      <c r="T141" s="240" t="s">
        <v>37</v>
      </c>
    </row>
    <row r="142" spans="1:216" ht="40" customHeight="1">
      <c r="A142" s="195" t="s">
        <v>258</v>
      </c>
      <c r="B142" s="186" t="str">
        <f t="shared" si="23"/>
        <v>Subdirección de Políticas de Desarrollo Urbano y TerritorialINFORMES DE FUNCIONAMIENTO CURADURÍAS URBANAS</v>
      </c>
      <c r="C142" s="241">
        <v>71120</v>
      </c>
      <c r="D142" s="227" t="s">
        <v>1323</v>
      </c>
      <c r="E142" s="228" t="s">
        <v>1010</v>
      </c>
      <c r="F142" s="224" t="str">
        <f t="shared" si="29"/>
        <v>71120-24.11</v>
      </c>
      <c r="G142" s="225" t="str">
        <f t="shared" si="30"/>
        <v>AG -3--AC -8</v>
      </c>
      <c r="H142" s="240">
        <v>3</v>
      </c>
      <c r="I142" s="240">
        <v>8</v>
      </c>
      <c r="J142" s="225" t="str">
        <f t="shared" si="25"/>
        <v xml:space="preserve">CT- - MT- </v>
      </c>
      <c r="K142" s="240" t="s">
        <v>468</v>
      </c>
      <c r="L142" s="240"/>
      <c r="M142" s="240" t="s">
        <v>1612</v>
      </c>
      <c r="N142" s="240"/>
      <c r="O142" s="225"/>
      <c r="P142" s="225"/>
      <c r="Q142" s="225"/>
      <c r="R142" s="225" t="str">
        <f t="shared" si="17"/>
        <v>F/E  -  PDF</v>
      </c>
      <c r="S142" s="240" t="s">
        <v>1245</v>
      </c>
      <c r="T142" s="240" t="s">
        <v>37</v>
      </c>
    </row>
    <row r="143" spans="1:216" ht="40" customHeight="1">
      <c r="A143" s="195" t="s">
        <v>258</v>
      </c>
      <c r="B143" s="186" t="str">
        <f t="shared" si="23"/>
        <v>Subdirección de Políticas de Desarrollo Urbano y TerritorialPROYECTOS NORMATIVOS</v>
      </c>
      <c r="C143" s="241">
        <v>71120</v>
      </c>
      <c r="D143" s="227" t="s">
        <v>1313</v>
      </c>
      <c r="E143" s="228" t="s">
        <v>1062</v>
      </c>
      <c r="F143" s="224" t="str">
        <f t="shared" si="29"/>
        <v>71120-42.13</v>
      </c>
      <c r="G143" s="225" t="str">
        <f t="shared" si="30"/>
        <v>AG -3--AC -8</v>
      </c>
      <c r="H143" s="240">
        <v>3</v>
      </c>
      <c r="I143" s="240">
        <v>8</v>
      </c>
      <c r="J143" s="225" t="str">
        <f t="shared" si="25"/>
        <v xml:space="preserve">CT- - MT- </v>
      </c>
      <c r="K143" s="240" t="s">
        <v>468</v>
      </c>
      <c r="L143" s="240"/>
      <c r="M143" s="240" t="s">
        <v>1612</v>
      </c>
      <c r="N143" s="240"/>
      <c r="O143" s="225"/>
      <c r="P143" s="225"/>
      <c r="Q143" s="225"/>
      <c r="R143" s="225" t="str">
        <f t="shared" si="17"/>
        <v>F/E  -  PDF</v>
      </c>
      <c r="S143" s="240" t="s">
        <v>1245</v>
      </c>
      <c r="T143" s="240" t="s">
        <v>37</v>
      </c>
    </row>
    <row r="144" spans="1:216" ht="40" customHeight="1">
      <c r="A144" s="196"/>
      <c r="B144" s="196"/>
      <c r="C144" s="182"/>
      <c r="D144" s="182"/>
      <c r="E144" s="172"/>
      <c r="F144" s="179"/>
      <c r="G144" s="169"/>
      <c r="H144" s="169"/>
      <c r="I144" s="169"/>
      <c r="J144" s="169"/>
      <c r="K144" s="169"/>
      <c r="L144" s="169"/>
      <c r="M144" s="169"/>
      <c r="N144" s="169"/>
      <c r="O144" s="178"/>
      <c r="P144" s="178"/>
      <c r="Q144" s="178"/>
      <c r="R144" s="169"/>
      <c r="S144" s="169"/>
      <c r="T144" s="169"/>
    </row>
    <row r="145" spans="1:20" ht="40" customHeight="1">
      <c r="A145" s="243" t="s">
        <v>67</v>
      </c>
      <c r="B145" s="175" t="str">
        <f t="shared" si="23"/>
        <v>Dirección de Inversiones en Vivienda de Interés SocialDERECHOS DE PETICIÓN</v>
      </c>
      <c r="C145" s="185">
        <v>71200</v>
      </c>
      <c r="D145" s="183">
        <v>17</v>
      </c>
      <c r="E145" s="216" t="s">
        <v>496</v>
      </c>
      <c r="F145" s="180" t="str">
        <f t="shared" si="29"/>
        <v>71200-17</v>
      </c>
      <c r="G145" s="174" t="str">
        <f t="shared" si="30"/>
        <v>AG -3--AC -8</v>
      </c>
      <c r="H145" s="239">
        <v>3</v>
      </c>
      <c r="I145" s="239">
        <v>8</v>
      </c>
      <c r="J145" s="174" t="str">
        <f t="shared" si="25"/>
        <v>- - MT- S</v>
      </c>
      <c r="K145" s="239"/>
      <c r="L145" s="239"/>
      <c r="M145" s="239" t="s">
        <v>1612</v>
      </c>
      <c r="N145" s="239" t="s">
        <v>471</v>
      </c>
      <c r="O145" s="174"/>
      <c r="P145" s="174"/>
      <c r="Q145" s="174"/>
      <c r="R145" s="174" t="str">
        <f t="shared" si="17"/>
        <v>F/E  -  PDF</v>
      </c>
      <c r="S145" s="239" t="s">
        <v>1245</v>
      </c>
      <c r="T145" s="185" t="s">
        <v>37</v>
      </c>
    </row>
    <row r="146" spans="1:20" ht="40" customHeight="1">
      <c r="A146" s="243" t="s">
        <v>67</v>
      </c>
      <c r="B146" s="175" t="str">
        <f t="shared" si="23"/>
        <v>Dirección de Inversiones en Vivienda de Interés SocialINFORMES A ENTES DE CONTROL</v>
      </c>
      <c r="C146" s="185">
        <v>71200</v>
      </c>
      <c r="D146" s="183">
        <v>24.1</v>
      </c>
      <c r="E146" s="135" t="s">
        <v>928</v>
      </c>
      <c r="F146" s="180" t="str">
        <f t="shared" si="29"/>
        <v>71200-24,1</v>
      </c>
      <c r="G146" s="174" t="str">
        <f t="shared" si="30"/>
        <v>AG -4--AC -8</v>
      </c>
      <c r="H146" s="239">
        <v>4</v>
      </c>
      <c r="I146" s="239">
        <v>8</v>
      </c>
      <c r="J146" s="174" t="str">
        <f t="shared" si="25"/>
        <v xml:space="preserve">- E- - </v>
      </c>
      <c r="K146" s="239"/>
      <c r="L146" s="239" t="s">
        <v>469</v>
      </c>
      <c r="M146" s="239"/>
      <c r="N146" s="239"/>
      <c r="O146" s="174"/>
      <c r="P146" s="174"/>
      <c r="Q146" s="174"/>
      <c r="R146" s="174" t="str">
        <f t="shared" si="17"/>
        <v>F/E  -  PDF</v>
      </c>
      <c r="S146" s="239" t="s">
        <v>1245</v>
      </c>
      <c r="T146" s="185" t="s">
        <v>37</v>
      </c>
    </row>
    <row r="147" spans="1:20" ht="40" customHeight="1">
      <c r="A147" s="243" t="s">
        <v>67</v>
      </c>
      <c r="B147" s="175" t="str">
        <f t="shared" si="23"/>
        <v>Dirección de Inversiones en Vivienda de Interés SocialINFORMES DE GESTIÓN</v>
      </c>
      <c r="C147" s="185">
        <v>71200</v>
      </c>
      <c r="D147" s="183">
        <v>24.12</v>
      </c>
      <c r="E147" s="135" t="s">
        <v>931</v>
      </c>
      <c r="F147" s="180" t="str">
        <f t="shared" si="29"/>
        <v>71200-24,12</v>
      </c>
      <c r="G147" s="174" t="str">
        <f t="shared" si="30"/>
        <v>AG -3--AC -8</v>
      </c>
      <c r="H147" s="239">
        <v>3</v>
      </c>
      <c r="I147" s="239">
        <v>8</v>
      </c>
      <c r="J147" s="174" t="str">
        <f t="shared" si="25"/>
        <v xml:space="preserve">- E- - </v>
      </c>
      <c r="K147" s="239"/>
      <c r="L147" s="239" t="s">
        <v>469</v>
      </c>
      <c r="M147" s="239"/>
      <c r="N147" s="239"/>
      <c r="O147" s="174"/>
      <c r="P147" s="174"/>
      <c r="Q147" s="174"/>
      <c r="R147" s="174" t="str">
        <f t="shared" si="17"/>
        <v>F/E  -  PDF</v>
      </c>
      <c r="S147" s="239" t="s">
        <v>1245</v>
      </c>
      <c r="T147" s="185" t="s">
        <v>37</v>
      </c>
    </row>
    <row r="148" spans="1:20" ht="40" customHeight="1">
      <c r="A148" s="196"/>
      <c r="B148" s="196"/>
      <c r="C148" s="182"/>
      <c r="D148" s="182"/>
      <c r="E148" s="172"/>
      <c r="F148" s="179"/>
      <c r="G148" s="169"/>
      <c r="H148" s="169"/>
      <c r="I148" s="169"/>
      <c r="J148" s="169"/>
      <c r="K148" s="244"/>
      <c r="L148" s="244"/>
      <c r="M148" s="244"/>
      <c r="N148" s="244"/>
      <c r="O148" s="178"/>
      <c r="P148" s="178"/>
      <c r="Q148" s="178"/>
      <c r="R148" s="169"/>
      <c r="S148" s="169"/>
      <c r="T148" s="169"/>
    </row>
    <row r="149" spans="1:20" ht="40" customHeight="1">
      <c r="A149" s="195" t="s">
        <v>252</v>
      </c>
      <c r="B149" s="186" t="str">
        <f t="shared" si="23"/>
        <v>Subdirección de Promoción y Apoyo TécnicoDERECHOS DE PETICIÓN</v>
      </c>
      <c r="C149" s="241">
        <v>71210</v>
      </c>
      <c r="D149" s="227">
        <v>17</v>
      </c>
      <c r="E149" s="226" t="s">
        <v>496</v>
      </c>
      <c r="F149" s="224" t="str">
        <f t="shared" ref="F149:F158" si="31">CONCATENATE(C149,"-",D149)</f>
        <v>71210-17</v>
      </c>
      <c r="G149" s="225" t="str">
        <f t="shared" ref="G149:G158" si="32">CONCATENATE("AG"," -", H149,"--","AC -", I149)</f>
        <v>AG -3--AC -8</v>
      </c>
      <c r="H149" s="240">
        <v>3</v>
      </c>
      <c r="I149" s="240">
        <v>8</v>
      </c>
      <c r="J149" s="225" t="str">
        <f t="shared" si="25"/>
        <v>- - MT- S</v>
      </c>
      <c r="K149" s="240"/>
      <c r="L149" s="240"/>
      <c r="M149" s="240" t="s">
        <v>1612</v>
      </c>
      <c r="N149" s="240" t="s">
        <v>471</v>
      </c>
      <c r="O149" s="225"/>
      <c r="P149" s="225"/>
      <c r="Q149" s="225"/>
      <c r="R149" s="225" t="str">
        <f t="shared" si="17"/>
        <v>F/E  -  PDF</v>
      </c>
      <c r="S149" s="240" t="s">
        <v>1245</v>
      </c>
      <c r="T149" s="240" t="s">
        <v>37</v>
      </c>
    </row>
    <row r="150" spans="1:20" ht="40" customHeight="1">
      <c r="A150" s="195" t="s">
        <v>252</v>
      </c>
      <c r="B150" s="186" t="str">
        <f t="shared" si="23"/>
        <v>Subdirección de Promoción y Apoyo TécnicoINFORMES A ENTES DE CONTROL</v>
      </c>
      <c r="C150" s="241">
        <v>71210</v>
      </c>
      <c r="D150" s="227" t="s">
        <v>1236</v>
      </c>
      <c r="E150" s="228" t="s">
        <v>928</v>
      </c>
      <c r="F150" s="224" t="str">
        <f t="shared" si="31"/>
        <v>71210-24.1</v>
      </c>
      <c r="G150" s="225" t="str">
        <f t="shared" si="32"/>
        <v>AG -4--AC -8</v>
      </c>
      <c r="H150" s="240">
        <v>4</v>
      </c>
      <c r="I150" s="240">
        <v>8</v>
      </c>
      <c r="J150" s="225" t="str">
        <f t="shared" si="25"/>
        <v xml:space="preserve">- E- - </v>
      </c>
      <c r="K150" s="240"/>
      <c r="L150" s="240" t="s">
        <v>469</v>
      </c>
      <c r="M150" s="240"/>
      <c r="N150" s="240"/>
      <c r="O150" s="225"/>
      <c r="P150" s="225"/>
      <c r="Q150" s="225"/>
      <c r="R150" s="225" t="str">
        <f t="shared" si="17"/>
        <v>F/E  -  PDF</v>
      </c>
      <c r="S150" s="240" t="s">
        <v>1245</v>
      </c>
      <c r="T150" s="240" t="s">
        <v>37</v>
      </c>
    </row>
    <row r="151" spans="1:20" ht="40" customHeight="1">
      <c r="A151" s="195" t="s">
        <v>252</v>
      </c>
      <c r="B151" s="186" t="str">
        <f t="shared" si="23"/>
        <v>Subdirección de Promoción y Apoyo TécnicoPROGRAMAS DE VIVIENDA DE INTERES PRIORITARIO PARA AHORRADORES VIPA</v>
      </c>
      <c r="C151" s="241">
        <v>71210</v>
      </c>
      <c r="D151" s="227" t="s">
        <v>1325</v>
      </c>
      <c r="E151" s="228" t="s">
        <v>1333</v>
      </c>
      <c r="F151" s="224" t="str">
        <f t="shared" si="31"/>
        <v>71210-41.1</v>
      </c>
      <c r="G151" s="225" t="str">
        <f t="shared" si="32"/>
        <v>AG -3--AC -17</v>
      </c>
      <c r="H151" s="240">
        <v>3</v>
      </c>
      <c r="I151" s="240">
        <v>17</v>
      </c>
      <c r="J151" s="225" t="str">
        <f t="shared" si="25"/>
        <v xml:space="preserve">CT- - MT- </v>
      </c>
      <c r="K151" s="240" t="s">
        <v>468</v>
      </c>
      <c r="L151" s="240"/>
      <c r="M151" s="240" t="s">
        <v>1612</v>
      </c>
      <c r="N151" s="240"/>
      <c r="O151" s="225"/>
      <c r="P151" s="225"/>
      <c r="Q151" s="225"/>
      <c r="R151" s="225" t="str">
        <f t="shared" si="17"/>
        <v>F/E  -  PDF</v>
      </c>
      <c r="S151" s="240" t="s">
        <v>1245</v>
      </c>
      <c r="T151" s="240" t="s">
        <v>37</v>
      </c>
    </row>
    <row r="152" spans="1:20" ht="40" customHeight="1">
      <c r="A152" s="195" t="s">
        <v>252</v>
      </c>
      <c r="B152" s="186" t="str">
        <f t="shared" si="23"/>
        <v>Subdirección de Promoción y Apoyo TécnicoPROGRAMAS DE VIVIENDA GRATUITA PVG 1</v>
      </c>
      <c r="C152" s="241">
        <v>71210</v>
      </c>
      <c r="D152" s="227" t="s">
        <v>1326</v>
      </c>
      <c r="E152" s="228" t="s">
        <v>1334</v>
      </c>
      <c r="F152" s="224" t="str">
        <f t="shared" si="31"/>
        <v>71210-41.2</v>
      </c>
      <c r="G152" s="225" t="str">
        <f t="shared" si="32"/>
        <v>AG -3--AC -17</v>
      </c>
      <c r="H152" s="240">
        <v>3</v>
      </c>
      <c r="I152" s="240">
        <v>17</v>
      </c>
      <c r="J152" s="225" t="str">
        <f t="shared" si="25"/>
        <v xml:space="preserve">CT- - MT- </v>
      </c>
      <c r="K152" s="240" t="s">
        <v>468</v>
      </c>
      <c r="L152" s="240"/>
      <c r="M152" s="240" t="s">
        <v>1612</v>
      </c>
      <c r="N152" s="240"/>
      <c r="O152" s="225"/>
      <c r="P152" s="225"/>
      <c r="Q152" s="225"/>
      <c r="R152" s="225" t="str">
        <f t="shared" si="17"/>
        <v>F/E  -  PDF</v>
      </c>
      <c r="S152" s="240" t="s">
        <v>1245</v>
      </c>
      <c r="T152" s="240" t="s">
        <v>37</v>
      </c>
    </row>
    <row r="153" spans="1:20" ht="40" customHeight="1">
      <c r="A153" s="195" t="s">
        <v>252</v>
      </c>
      <c r="B153" s="186" t="str">
        <f t="shared" si="23"/>
        <v>Subdirección de Promoción y Apoyo TécnicoPROGRAMAS DE VIVIENDA GRATUITA PVG 2</v>
      </c>
      <c r="C153" s="241">
        <v>71210</v>
      </c>
      <c r="D153" s="227" t="s">
        <v>1327</v>
      </c>
      <c r="E153" s="228" t="s">
        <v>1335</v>
      </c>
      <c r="F153" s="224" t="str">
        <f t="shared" si="31"/>
        <v>71210-41.3</v>
      </c>
      <c r="G153" s="225" t="str">
        <f t="shared" si="32"/>
        <v>AG -3--AC -17</v>
      </c>
      <c r="H153" s="240">
        <v>3</v>
      </c>
      <c r="I153" s="240">
        <v>17</v>
      </c>
      <c r="J153" s="225" t="str">
        <f t="shared" si="25"/>
        <v xml:space="preserve">CT- - MT- </v>
      </c>
      <c r="K153" s="240" t="s">
        <v>468</v>
      </c>
      <c r="L153" s="240"/>
      <c r="M153" s="240" t="s">
        <v>1612</v>
      </c>
      <c r="N153" s="240"/>
      <c r="O153" s="225"/>
      <c r="P153" s="225"/>
      <c r="Q153" s="225"/>
      <c r="R153" s="225" t="str">
        <f t="shared" si="17"/>
        <v>F/E  -  PDF</v>
      </c>
      <c r="S153" s="240" t="s">
        <v>1245</v>
      </c>
      <c r="T153" s="240" t="s">
        <v>37</v>
      </c>
    </row>
    <row r="154" spans="1:20" ht="40" customHeight="1">
      <c r="A154" s="195" t="s">
        <v>252</v>
      </c>
      <c r="B154" s="186" t="str">
        <f t="shared" si="23"/>
        <v>Subdirección de Promoción y Apoyo TécnicoPROGRAMAS DE VIVIENDA NUEVAS ADMINISTRACIONES</v>
      </c>
      <c r="C154" s="241">
        <v>71210</v>
      </c>
      <c r="D154" s="227" t="s">
        <v>1328</v>
      </c>
      <c r="E154" s="228" t="s">
        <v>1014</v>
      </c>
      <c r="F154" s="224" t="str">
        <f t="shared" si="31"/>
        <v>71210-41.4</v>
      </c>
      <c r="G154" s="225" t="str">
        <f t="shared" si="32"/>
        <v>AG -3--AC -17</v>
      </c>
      <c r="H154" s="240">
        <v>3</v>
      </c>
      <c r="I154" s="240">
        <v>17</v>
      </c>
      <c r="J154" s="225" t="str">
        <f t="shared" si="25"/>
        <v xml:space="preserve">CT- - MT- </v>
      </c>
      <c r="K154" s="240" t="s">
        <v>468</v>
      </c>
      <c r="L154" s="240"/>
      <c r="M154" s="240" t="s">
        <v>1612</v>
      </c>
      <c r="N154" s="240"/>
      <c r="O154" s="225"/>
      <c r="P154" s="225"/>
      <c r="Q154" s="225"/>
      <c r="R154" s="225" t="str">
        <f t="shared" si="17"/>
        <v>F/E  -  PDF</v>
      </c>
      <c r="S154" s="240" t="s">
        <v>1245</v>
      </c>
      <c r="T154" s="240" t="s">
        <v>37</v>
      </c>
    </row>
    <row r="155" spans="1:20" ht="40" customHeight="1">
      <c r="A155" s="195" t="s">
        <v>252</v>
      </c>
      <c r="B155" s="186" t="str">
        <f t="shared" si="23"/>
        <v>Subdirección de Promoción y Apoyo TécnicoPROGRAMAS FENOMENO  DE LA NIÑA</v>
      </c>
      <c r="C155" s="241">
        <v>71210</v>
      </c>
      <c r="D155" s="227" t="s">
        <v>1329</v>
      </c>
      <c r="E155" s="228" t="s">
        <v>1336</v>
      </c>
      <c r="F155" s="224" t="str">
        <f t="shared" si="31"/>
        <v>71210-41.5</v>
      </c>
      <c r="G155" s="225" t="str">
        <f t="shared" si="32"/>
        <v>AG -3--AC -17</v>
      </c>
      <c r="H155" s="240">
        <v>3</v>
      </c>
      <c r="I155" s="240">
        <v>17</v>
      </c>
      <c r="J155" s="225" t="str">
        <f t="shared" si="25"/>
        <v xml:space="preserve">CT- - MT- </v>
      </c>
      <c r="K155" s="240" t="s">
        <v>468</v>
      </c>
      <c r="L155" s="240"/>
      <c r="M155" s="240" t="s">
        <v>1612</v>
      </c>
      <c r="N155" s="240"/>
      <c r="O155" s="225"/>
      <c r="P155" s="225"/>
      <c r="Q155" s="225"/>
      <c r="R155" s="225" t="str">
        <f t="shared" si="17"/>
        <v>F/E  -  PDF</v>
      </c>
      <c r="S155" s="240" t="s">
        <v>1245</v>
      </c>
      <c r="T155" s="240" t="s">
        <v>37</v>
      </c>
    </row>
    <row r="156" spans="1:20" ht="40" customHeight="1">
      <c r="A156" s="195" t="s">
        <v>252</v>
      </c>
      <c r="B156" s="186" t="str">
        <f t="shared" si="23"/>
        <v>Subdirección de Promoción y Apoyo TécnicoPROGRAMAS PROMOCIÓN DE OFERTA Y DEMANDA DE DESPLAZADOS</v>
      </c>
      <c r="C156" s="241">
        <v>71210</v>
      </c>
      <c r="D156" s="227" t="s">
        <v>1330</v>
      </c>
      <c r="E156" s="228" t="s">
        <v>1337</v>
      </c>
      <c r="F156" s="224" t="str">
        <f t="shared" si="31"/>
        <v>71210-41.6</v>
      </c>
      <c r="G156" s="225" t="str">
        <f t="shared" si="32"/>
        <v>AG -3--AC -17</v>
      </c>
      <c r="H156" s="240">
        <v>3</v>
      </c>
      <c r="I156" s="240">
        <v>17</v>
      </c>
      <c r="J156" s="225" t="str">
        <f t="shared" si="25"/>
        <v xml:space="preserve">CT- - MT- </v>
      </c>
      <c r="K156" s="240" t="s">
        <v>468</v>
      </c>
      <c r="L156" s="240"/>
      <c r="M156" s="240" t="s">
        <v>1612</v>
      </c>
      <c r="N156" s="240"/>
      <c r="O156" s="225"/>
      <c r="P156" s="225"/>
      <c r="Q156" s="225"/>
      <c r="R156" s="225" t="str">
        <f t="shared" si="17"/>
        <v>F/E  -  PDF</v>
      </c>
      <c r="S156" s="240" t="s">
        <v>1245</v>
      </c>
      <c r="T156" s="240" t="s">
        <v>37</v>
      </c>
    </row>
    <row r="157" spans="1:20" ht="40" customHeight="1">
      <c r="A157" s="195" t="s">
        <v>252</v>
      </c>
      <c r="B157" s="186" t="str">
        <f t="shared" si="23"/>
        <v>Subdirección de Promoción y Apoyo TécnicoPROGRAMAS VIVIENDA SALUDABLE</v>
      </c>
      <c r="C157" s="241">
        <v>71210</v>
      </c>
      <c r="D157" s="227" t="s">
        <v>1331</v>
      </c>
      <c r="E157" s="228" t="s">
        <v>1338</v>
      </c>
      <c r="F157" s="224" t="str">
        <f t="shared" si="31"/>
        <v>71210-41.7</v>
      </c>
      <c r="G157" s="225" t="str">
        <f t="shared" si="32"/>
        <v>AG -3--AC -17</v>
      </c>
      <c r="H157" s="240">
        <v>3</v>
      </c>
      <c r="I157" s="240">
        <v>17</v>
      </c>
      <c r="J157" s="225" t="str">
        <f t="shared" si="25"/>
        <v xml:space="preserve">CT- - MT- </v>
      </c>
      <c r="K157" s="240" t="s">
        <v>468</v>
      </c>
      <c r="L157" s="240"/>
      <c r="M157" s="240" t="s">
        <v>1612</v>
      </c>
      <c r="N157" s="240"/>
      <c r="O157" s="225"/>
      <c r="P157" s="225"/>
      <c r="Q157" s="225"/>
      <c r="R157" s="225" t="str">
        <f t="shared" si="17"/>
        <v>F/E  -  PDF</v>
      </c>
      <c r="S157" s="240" t="s">
        <v>1245</v>
      </c>
      <c r="T157" s="240" t="s">
        <v>37</v>
      </c>
    </row>
    <row r="158" spans="1:20" ht="40" customHeight="1">
      <c r="A158" s="195" t="s">
        <v>252</v>
      </c>
      <c r="B158" s="186" t="str">
        <f t="shared" si="23"/>
        <v>Subdirección de Promoción y Apoyo TécnicoPROYECTOS  DECLARADOS EN INCUMPLIMIENTO</v>
      </c>
      <c r="C158" s="241">
        <v>71210</v>
      </c>
      <c r="D158" s="227" t="s">
        <v>1332</v>
      </c>
      <c r="E158" s="228" t="s">
        <v>1018</v>
      </c>
      <c r="F158" s="229" t="str">
        <f t="shared" si="31"/>
        <v>71210-42.1</v>
      </c>
      <c r="G158" s="230" t="str">
        <f t="shared" si="32"/>
        <v>AG -3--AC -17</v>
      </c>
      <c r="H158" s="240">
        <v>3</v>
      </c>
      <c r="I158" s="240">
        <v>17</v>
      </c>
      <c r="J158" s="230" t="str">
        <f t="shared" si="25"/>
        <v xml:space="preserve">CT- - MT- </v>
      </c>
      <c r="K158" s="240" t="s">
        <v>468</v>
      </c>
      <c r="L158" s="240"/>
      <c r="M158" s="240" t="s">
        <v>1612</v>
      </c>
      <c r="N158" s="240"/>
      <c r="O158" s="230"/>
      <c r="P158" s="230"/>
      <c r="Q158" s="230"/>
      <c r="R158" s="230" t="str">
        <f t="shared" si="17"/>
        <v>F/E  -  PDF</v>
      </c>
      <c r="S158" s="240" t="s">
        <v>1245</v>
      </c>
      <c r="T158" s="240" t="s">
        <v>37</v>
      </c>
    </row>
    <row r="159" spans="1:20" ht="40" customHeight="1">
      <c r="A159" s="195" t="s">
        <v>252</v>
      </c>
      <c r="B159" s="186" t="str">
        <f t="shared" ref="B159" si="33">CONCATENATE(A159,E159)</f>
        <v xml:space="preserve">Subdirección de Promoción y Apoyo TécnicoREGISTRO OFERENTES </v>
      </c>
      <c r="C159" s="241">
        <v>71210</v>
      </c>
      <c r="D159" s="227">
        <v>50</v>
      </c>
      <c r="E159" s="245" t="s">
        <v>1614</v>
      </c>
      <c r="F159" s="224" t="str">
        <f t="shared" ref="F159" si="34">CONCATENATE(C159,"-",D159)</f>
        <v>71210-50</v>
      </c>
      <c r="G159" s="225" t="str">
        <f t="shared" ref="G159" si="35">CONCATENATE("AG"," -", H159,"--","AC -", I159)</f>
        <v>AG -3--AC -8</v>
      </c>
      <c r="H159" s="240">
        <v>3</v>
      </c>
      <c r="I159" s="240">
        <v>8</v>
      </c>
      <c r="J159" s="225" t="str">
        <f t="shared" ref="J159" si="36">CONCATENATE(K159,"- ",L159,"- ",M159,"- ",N159,)</f>
        <v xml:space="preserve">- E- - </v>
      </c>
      <c r="K159" s="240"/>
      <c r="L159" s="240" t="s">
        <v>469</v>
      </c>
      <c r="M159" s="240"/>
      <c r="N159" s="240"/>
      <c r="O159" s="225"/>
      <c r="P159" s="225"/>
      <c r="Q159" s="225"/>
      <c r="R159" s="225" t="str">
        <f t="shared" ref="R159" si="37">CONCATENATE(S159,"  -  ",T159)</f>
        <v>F/E  -  xlsx</v>
      </c>
      <c r="S159" s="240" t="s">
        <v>1245</v>
      </c>
      <c r="T159" s="240" t="s">
        <v>1615</v>
      </c>
    </row>
    <row r="160" spans="1:20" ht="40" customHeight="1">
      <c r="A160" s="196"/>
      <c r="B160" s="196"/>
      <c r="C160" s="182"/>
      <c r="D160" s="182"/>
      <c r="E160" s="172"/>
      <c r="F160" s="179"/>
      <c r="G160" s="169"/>
      <c r="H160" s="169"/>
      <c r="I160" s="169"/>
      <c r="J160" s="169"/>
      <c r="K160" s="169"/>
      <c r="L160" s="169"/>
      <c r="M160" s="169"/>
      <c r="N160" s="169"/>
      <c r="O160" s="178"/>
      <c r="P160" s="178"/>
      <c r="Q160" s="178"/>
      <c r="R160" s="169"/>
      <c r="S160" s="169"/>
      <c r="T160" s="169"/>
    </row>
    <row r="161" spans="1:20" ht="40" customHeight="1">
      <c r="A161" s="243" t="s">
        <v>68</v>
      </c>
      <c r="B161" s="175" t="str">
        <f t="shared" si="23"/>
        <v>Subdirección de Subsidio Familiar de ViviendaCONVOCATORIAS PARA BOLSAS DE AHORRO VOLUNTARIO</v>
      </c>
      <c r="C161" s="183">
        <v>71220</v>
      </c>
      <c r="D161" s="183" t="s">
        <v>1352</v>
      </c>
      <c r="E161" s="135" t="s">
        <v>1339</v>
      </c>
      <c r="F161" s="180" t="str">
        <f t="shared" si="16"/>
        <v>71220-15.1</v>
      </c>
      <c r="G161" s="174" t="str">
        <f t="shared" si="24"/>
        <v>AG -3--AC -17</v>
      </c>
      <c r="H161" s="239">
        <v>3</v>
      </c>
      <c r="I161" s="239">
        <v>17</v>
      </c>
      <c r="J161" s="174" t="str">
        <f t="shared" si="25"/>
        <v xml:space="preserve">CT- - MT- </v>
      </c>
      <c r="K161" s="239" t="s">
        <v>468</v>
      </c>
      <c r="L161" s="239"/>
      <c r="M161" s="239" t="s">
        <v>1612</v>
      </c>
      <c r="N161" s="239"/>
      <c r="O161" s="174" t="str">
        <f t="shared" si="26"/>
        <v xml:space="preserve">  </v>
      </c>
      <c r="P161" s="174"/>
      <c r="Q161" s="174"/>
      <c r="R161" s="174" t="str">
        <f t="shared" si="17"/>
        <v>F/E  -  PDF</v>
      </c>
      <c r="S161" s="239" t="s">
        <v>1245</v>
      </c>
      <c r="T161" s="239" t="s">
        <v>37</v>
      </c>
    </row>
    <row r="162" spans="1:20" ht="40" customHeight="1">
      <c r="A162" s="243" t="s">
        <v>68</v>
      </c>
      <c r="B162" s="175" t="str">
        <f t="shared" si="23"/>
        <v>Subdirección de Subsidio Familiar de ViviendaCONVOCATORIAS PARA BOLSAS DE ATENTADOS TERRORISTAS</v>
      </c>
      <c r="C162" s="183">
        <v>71220</v>
      </c>
      <c r="D162" s="183" t="s">
        <v>1353</v>
      </c>
      <c r="E162" s="135" t="s">
        <v>1340</v>
      </c>
      <c r="F162" s="180" t="str">
        <f t="shared" si="16"/>
        <v>71220-15.2</v>
      </c>
      <c r="G162" s="174" t="str">
        <f t="shared" si="24"/>
        <v>AG -3--AC -17</v>
      </c>
      <c r="H162" s="239">
        <v>3</v>
      </c>
      <c r="I162" s="239">
        <v>17</v>
      </c>
      <c r="J162" s="174" t="str">
        <f t="shared" si="25"/>
        <v xml:space="preserve">CT- - MT- </v>
      </c>
      <c r="K162" s="239" t="s">
        <v>468</v>
      </c>
      <c r="L162" s="239"/>
      <c r="M162" s="239" t="s">
        <v>1612</v>
      </c>
      <c r="N162" s="239"/>
      <c r="O162" s="174" t="str">
        <f t="shared" si="26"/>
        <v xml:space="preserve">  </v>
      </c>
      <c r="P162" s="174"/>
      <c r="Q162" s="174"/>
      <c r="R162" s="174" t="str">
        <f t="shared" si="17"/>
        <v>F/E  -  PDF</v>
      </c>
      <c r="S162" s="239" t="s">
        <v>1245</v>
      </c>
      <c r="T162" s="239" t="s">
        <v>37</v>
      </c>
    </row>
    <row r="163" spans="1:20" ht="40" customHeight="1">
      <c r="A163" s="243" t="s">
        <v>68</v>
      </c>
      <c r="B163" s="175" t="str">
        <f t="shared" si="23"/>
        <v>Subdirección de Subsidio Familiar de ViviendaCONVOCATORIAS PARA BOLSAS DE CONCEJALES</v>
      </c>
      <c r="C163" s="183">
        <v>71220</v>
      </c>
      <c r="D163" s="183" t="s">
        <v>1354</v>
      </c>
      <c r="E163" s="135" t="s">
        <v>1341</v>
      </c>
      <c r="F163" s="180" t="str">
        <f t="shared" si="16"/>
        <v>71220-15.3</v>
      </c>
      <c r="G163" s="174" t="str">
        <f t="shared" si="24"/>
        <v>AG -3--AC -17</v>
      </c>
      <c r="H163" s="239">
        <v>3</v>
      </c>
      <c r="I163" s="239">
        <v>17</v>
      </c>
      <c r="J163" s="174" t="str">
        <f t="shared" si="25"/>
        <v xml:space="preserve">CT- - MT- </v>
      </c>
      <c r="K163" s="239" t="s">
        <v>468</v>
      </c>
      <c r="L163" s="239"/>
      <c r="M163" s="239" t="s">
        <v>1612</v>
      </c>
      <c r="N163" s="239"/>
      <c r="O163" s="174" t="str">
        <f t="shared" si="26"/>
        <v xml:space="preserve">  </v>
      </c>
      <c r="P163" s="174"/>
      <c r="Q163" s="174"/>
      <c r="R163" s="174" t="str">
        <f t="shared" si="17"/>
        <v>F/E  -  PDF</v>
      </c>
      <c r="S163" s="239" t="s">
        <v>1245</v>
      </c>
      <c r="T163" s="239" t="s">
        <v>37</v>
      </c>
    </row>
    <row r="164" spans="1:20" ht="40" customHeight="1">
      <c r="A164" s="243" t="s">
        <v>68</v>
      </c>
      <c r="B164" s="175" t="str">
        <f t="shared" si="23"/>
        <v>Subdirección de Subsidio Familiar de ViviendaCONVOCATORIAS PARA BOLSAS DE DESASTRES NATURALES</v>
      </c>
      <c r="C164" s="183">
        <v>71220</v>
      </c>
      <c r="D164" s="183" t="s">
        <v>1355</v>
      </c>
      <c r="E164" s="135" t="s">
        <v>1342</v>
      </c>
      <c r="F164" s="180" t="str">
        <f t="shared" si="16"/>
        <v>71220-15.4</v>
      </c>
      <c r="G164" s="174" t="str">
        <f t="shared" si="24"/>
        <v>AG -3--AC -17</v>
      </c>
      <c r="H164" s="239">
        <v>3</v>
      </c>
      <c r="I164" s="239">
        <v>17</v>
      </c>
      <c r="J164" s="174" t="str">
        <f t="shared" si="25"/>
        <v xml:space="preserve">CT- - MT- </v>
      </c>
      <c r="K164" s="239" t="s">
        <v>468</v>
      </c>
      <c r="L164" s="239"/>
      <c r="M164" s="239" t="s">
        <v>1612</v>
      </c>
      <c r="N164" s="239"/>
      <c r="O164" s="174" t="str">
        <f t="shared" si="26"/>
        <v xml:space="preserve">  </v>
      </c>
      <c r="P164" s="174"/>
      <c r="Q164" s="174"/>
      <c r="R164" s="174" t="str">
        <f t="shared" si="17"/>
        <v>F/E  -  PDF</v>
      </c>
      <c r="S164" s="239" t="s">
        <v>1245</v>
      </c>
      <c r="T164" s="239" t="s">
        <v>37</v>
      </c>
    </row>
    <row r="165" spans="1:20" ht="40" customHeight="1">
      <c r="A165" s="243" t="s">
        <v>68</v>
      </c>
      <c r="B165" s="175" t="str">
        <f t="shared" si="23"/>
        <v>Subdirección de Subsidio Familiar de ViviendaCONVOCATORIAS PARA BOLSAS DE DESPLAZADOS</v>
      </c>
      <c r="C165" s="183">
        <v>71220</v>
      </c>
      <c r="D165" s="183" t="s">
        <v>1356</v>
      </c>
      <c r="E165" s="135" t="s">
        <v>1343</v>
      </c>
      <c r="F165" s="180" t="str">
        <f t="shared" ref="F165:F279" si="38">CONCATENATE(C165,"-",D165)</f>
        <v>71220-15.5</v>
      </c>
      <c r="G165" s="174" t="str">
        <f t="shared" si="24"/>
        <v>AG -3--AC -17</v>
      </c>
      <c r="H165" s="239">
        <v>3</v>
      </c>
      <c r="I165" s="239">
        <v>17</v>
      </c>
      <c r="J165" s="174" t="str">
        <f t="shared" si="25"/>
        <v xml:space="preserve">CT- - MT- </v>
      </c>
      <c r="K165" s="239" t="s">
        <v>468</v>
      </c>
      <c r="L165" s="239"/>
      <c r="M165" s="239" t="s">
        <v>1612</v>
      </c>
      <c r="N165" s="239"/>
      <c r="O165" s="174" t="str">
        <f t="shared" si="26"/>
        <v xml:space="preserve">  </v>
      </c>
      <c r="P165" s="174"/>
      <c r="Q165" s="174"/>
      <c r="R165" s="174" t="str">
        <f t="shared" si="17"/>
        <v>F/E  -  PDF</v>
      </c>
      <c r="S165" s="239" t="s">
        <v>1245</v>
      </c>
      <c r="T165" s="239" t="s">
        <v>37</v>
      </c>
    </row>
    <row r="166" spans="1:20" ht="40" customHeight="1">
      <c r="A166" s="243" t="s">
        <v>68</v>
      </c>
      <c r="B166" s="175" t="str">
        <f t="shared" si="23"/>
        <v>Subdirección de Subsidio Familiar de ViviendaCONVOCATORIAS PARA BOLSAS DE ESFUERZO DEPARTAMENTAL</v>
      </c>
      <c r="C166" s="183">
        <v>71220</v>
      </c>
      <c r="D166" s="183" t="s">
        <v>1357</v>
      </c>
      <c r="E166" s="135" t="s">
        <v>1344</v>
      </c>
      <c r="F166" s="180" t="str">
        <f t="shared" si="38"/>
        <v>71220-15.6</v>
      </c>
      <c r="G166" s="174" t="str">
        <f t="shared" si="24"/>
        <v>AG -3--AC -17</v>
      </c>
      <c r="H166" s="239">
        <v>3</v>
      </c>
      <c r="I166" s="239">
        <v>17</v>
      </c>
      <c r="J166" s="174" t="str">
        <f t="shared" si="25"/>
        <v xml:space="preserve">CT- - MT- </v>
      </c>
      <c r="K166" s="239" t="s">
        <v>468</v>
      </c>
      <c r="L166" s="239"/>
      <c r="M166" s="239" t="s">
        <v>1612</v>
      </c>
      <c r="N166" s="239"/>
      <c r="O166" s="174" t="str">
        <f t="shared" si="26"/>
        <v xml:space="preserve">  </v>
      </c>
      <c r="P166" s="174"/>
      <c r="Q166" s="174"/>
      <c r="R166" s="174" t="str">
        <f t="shared" si="17"/>
        <v>F/E  -  PDF</v>
      </c>
      <c r="S166" s="239" t="s">
        <v>1245</v>
      </c>
      <c r="T166" s="239" t="s">
        <v>37</v>
      </c>
    </row>
    <row r="167" spans="1:20" ht="40" customHeight="1">
      <c r="A167" s="243" t="s">
        <v>68</v>
      </c>
      <c r="B167" s="175" t="str">
        <f t="shared" si="23"/>
        <v>Subdirección de Subsidio Familiar de ViviendaCONVOCATORIAS PARA BOLSAS DE ESFUERZO TERRITORIAL NACIONAL</v>
      </c>
      <c r="C167" s="183">
        <v>71220</v>
      </c>
      <c r="D167" s="183" t="s">
        <v>1358</v>
      </c>
      <c r="E167" s="135" t="s">
        <v>1345</v>
      </c>
      <c r="F167" s="180" t="str">
        <f t="shared" si="38"/>
        <v>71220-15.7</v>
      </c>
      <c r="G167" s="174" t="str">
        <f t="shared" si="24"/>
        <v>AG -3--AC -17</v>
      </c>
      <c r="H167" s="239">
        <v>3</v>
      </c>
      <c r="I167" s="239">
        <v>17</v>
      </c>
      <c r="J167" s="174" t="str">
        <f t="shared" si="25"/>
        <v xml:space="preserve">CT- - MT- </v>
      </c>
      <c r="K167" s="239" t="s">
        <v>468</v>
      </c>
      <c r="L167" s="239"/>
      <c r="M167" s="239" t="s">
        <v>1612</v>
      </c>
      <c r="N167" s="239"/>
      <c r="O167" s="174" t="str">
        <f t="shared" si="26"/>
        <v xml:space="preserve">  </v>
      </c>
      <c r="P167" s="174"/>
      <c r="Q167" s="174"/>
      <c r="R167" s="174" t="str">
        <f t="shared" si="17"/>
        <v>F/E  -  PDF</v>
      </c>
      <c r="S167" s="239" t="s">
        <v>1245</v>
      </c>
      <c r="T167" s="239" t="s">
        <v>37</v>
      </c>
    </row>
    <row r="168" spans="1:20" ht="40" customHeight="1">
      <c r="A168" s="243" t="s">
        <v>68</v>
      </c>
      <c r="B168" s="175" t="str">
        <f t="shared" si="23"/>
        <v>Subdirección de Subsidio Familiar de ViviendaCONVOCATORIAS PARA BOLSAS DE MACROPROYECTOS</v>
      </c>
      <c r="C168" s="183">
        <v>71220</v>
      </c>
      <c r="D168" s="183" t="s">
        <v>1359</v>
      </c>
      <c r="E168" s="135" t="s">
        <v>1346</v>
      </c>
      <c r="F168" s="180" t="str">
        <f t="shared" si="38"/>
        <v>71220-15.8</v>
      </c>
      <c r="G168" s="174" t="str">
        <f t="shared" si="24"/>
        <v>AG -3--AC -17</v>
      </c>
      <c r="H168" s="239">
        <v>3</v>
      </c>
      <c r="I168" s="239">
        <v>17</v>
      </c>
      <c r="J168" s="174" t="str">
        <f t="shared" si="25"/>
        <v xml:space="preserve">CT- - MT- </v>
      </c>
      <c r="K168" s="239" t="s">
        <v>468</v>
      </c>
      <c r="L168" s="239"/>
      <c r="M168" s="239" t="s">
        <v>1612</v>
      </c>
      <c r="N168" s="239"/>
      <c r="O168" s="174" t="str">
        <f t="shared" si="26"/>
        <v xml:space="preserve">  </v>
      </c>
      <c r="P168" s="174"/>
      <c r="Q168" s="174"/>
      <c r="R168" s="174" t="str">
        <f t="shared" si="17"/>
        <v>F/E  -  PDF</v>
      </c>
      <c r="S168" s="239" t="s">
        <v>1245</v>
      </c>
      <c r="T168" s="239" t="s">
        <v>37</v>
      </c>
    </row>
    <row r="169" spans="1:20" ht="40" customHeight="1">
      <c r="A169" s="243" t="s">
        <v>68</v>
      </c>
      <c r="B169" s="175" t="str">
        <f t="shared" si="23"/>
        <v>Subdirección de Subsidio Familiar de ViviendaCONVOCATORIAS PARA BOLSAS DE OLA INVERNAL</v>
      </c>
      <c r="C169" s="183">
        <v>71220</v>
      </c>
      <c r="D169" s="183" t="s">
        <v>1360</v>
      </c>
      <c r="E169" s="135" t="s">
        <v>1347</v>
      </c>
      <c r="F169" s="180" t="str">
        <f t="shared" si="38"/>
        <v>71220-15.9</v>
      </c>
      <c r="G169" s="174" t="str">
        <f t="shared" si="24"/>
        <v>AG -3--AC -17</v>
      </c>
      <c r="H169" s="239">
        <v>3</v>
      </c>
      <c r="I169" s="239">
        <v>17</v>
      </c>
      <c r="J169" s="174" t="str">
        <f t="shared" si="25"/>
        <v xml:space="preserve">CT- - MT- </v>
      </c>
      <c r="K169" s="239" t="s">
        <v>468</v>
      </c>
      <c r="L169" s="239"/>
      <c r="M169" s="239" t="s">
        <v>1612</v>
      </c>
      <c r="N169" s="239"/>
      <c r="O169" s="174" t="str">
        <f t="shared" si="26"/>
        <v xml:space="preserve">  </v>
      </c>
      <c r="P169" s="174"/>
      <c r="Q169" s="174"/>
      <c r="R169" s="174" t="str">
        <f t="shared" si="17"/>
        <v>F/E  -  PDF</v>
      </c>
      <c r="S169" s="239" t="s">
        <v>1245</v>
      </c>
      <c r="T169" s="239" t="s">
        <v>37</v>
      </c>
    </row>
    <row r="170" spans="1:20" ht="40" customHeight="1">
      <c r="A170" s="243" t="s">
        <v>68</v>
      </c>
      <c r="B170" s="175" t="str">
        <f t="shared" si="23"/>
        <v>Subdirección de Subsidio Familiar de ViviendaCONVOCATORIAS PARA BOLSAS DE RECUPERADORES DE RESIDUOS SOLIDOS</v>
      </c>
      <c r="C170" s="183">
        <v>71220</v>
      </c>
      <c r="D170" s="183" t="s">
        <v>1361</v>
      </c>
      <c r="E170" s="135" t="s">
        <v>1348</v>
      </c>
      <c r="F170" s="180" t="str">
        <f t="shared" si="38"/>
        <v>71220-15.10</v>
      </c>
      <c r="G170" s="174" t="str">
        <f t="shared" si="24"/>
        <v>AG -3--AC -17</v>
      </c>
      <c r="H170" s="239">
        <v>3</v>
      </c>
      <c r="I170" s="239">
        <v>17</v>
      </c>
      <c r="J170" s="174" t="str">
        <f t="shared" si="25"/>
        <v xml:space="preserve">CT- - MT- </v>
      </c>
      <c r="K170" s="239" t="s">
        <v>468</v>
      </c>
      <c r="L170" s="239"/>
      <c r="M170" s="239" t="s">
        <v>1612</v>
      </c>
      <c r="N170" s="239"/>
      <c r="O170" s="174" t="str">
        <f t="shared" si="26"/>
        <v xml:space="preserve">  </v>
      </c>
      <c r="P170" s="174"/>
      <c r="Q170" s="174"/>
      <c r="R170" s="174" t="str">
        <f t="shared" si="17"/>
        <v>F/E  -  PDF</v>
      </c>
      <c r="S170" s="239" t="s">
        <v>1245</v>
      </c>
      <c r="T170" s="239" t="s">
        <v>37</v>
      </c>
    </row>
    <row r="171" spans="1:20" ht="40" customHeight="1">
      <c r="A171" s="243" t="s">
        <v>68</v>
      </c>
      <c r="B171" s="175" t="str">
        <f t="shared" si="23"/>
        <v>Subdirección de Subsidio Familiar de ViviendaDERECHOS DE PETICIÓN</v>
      </c>
      <c r="C171" s="183">
        <v>71220</v>
      </c>
      <c r="D171" s="183">
        <v>17</v>
      </c>
      <c r="E171" s="216" t="s">
        <v>496</v>
      </c>
      <c r="F171" s="180" t="str">
        <f t="shared" si="38"/>
        <v>71220-17</v>
      </c>
      <c r="G171" s="174" t="str">
        <f t="shared" si="24"/>
        <v>AG -3--AC -8</v>
      </c>
      <c r="H171" s="239">
        <v>3</v>
      </c>
      <c r="I171" s="239">
        <v>8</v>
      </c>
      <c r="J171" s="174" t="str">
        <f t="shared" si="25"/>
        <v>- - MT- S</v>
      </c>
      <c r="K171" s="239"/>
      <c r="L171" s="239"/>
      <c r="M171" s="239" t="s">
        <v>1612</v>
      </c>
      <c r="N171" s="239" t="s">
        <v>471</v>
      </c>
      <c r="O171" s="174" t="str">
        <f t="shared" si="26"/>
        <v xml:space="preserve">  </v>
      </c>
      <c r="P171" s="174"/>
      <c r="Q171" s="174"/>
      <c r="R171" s="174" t="str">
        <f t="shared" si="17"/>
        <v>F/E  -  PDF</v>
      </c>
      <c r="S171" s="239" t="s">
        <v>1245</v>
      </c>
      <c r="T171" s="239" t="s">
        <v>37</v>
      </c>
    </row>
    <row r="172" spans="1:20" ht="40" customHeight="1">
      <c r="A172" s="243" t="s">
        <v>68</v>
      </c>
      <c r="B172" s="175" t="str">
        <f t="shared" si="23"/>
        <v>Subdirección de Subsidio Familiar de ViviendaINFORMES A ENTES DE CONTROL</v>
      </c>
      <c r="C172" s="183">
        <v>71220</v>
      </c>
      <c r="D172" s="183" t="s">
        <v>1236</v>
      </c>
      <c r="E172" s="135" t="s">
        <v>928</v>
      </c>
      <c r="F172" s="180" t="str">
        <f t="shared" si="38"/>
        <v>71220-24.1</v>
      </c>
      <c r="G172" s="174" t="str">
        <f t="shared" ref="G172:G179" si="39">CONCATENATE("AG"," -", H172,"--","AC -", I172)</f>
        <v>AG -4--AC -8</v>
      </c>
      <c r="H172" s="239">
        <v>4</v>
      </c>
      <c r="I172" s="239">
        <v>8</v>
      </c>
      <c r="J172" s="174" t="str">
        <f t="shared" ref="J172:J179" si="40">CONCATENATE(K172,"- ",L172,"- ",M172,"- ",N172,)</f>
        <v xml:space="preserve">- E- - </v>
      </c>
      <c r="K172" s="239"/>
      <c r="L172" s="239" t="s">
        <v>469</v>
      </c>
      <c r="M172" s="239"/>
      <c r="N172" s="239"/>
      <c r="O172" s="174" t="str">
        <f t="shared" ref="O172:O179" si="41">CONCATENATE(P172,"  ",Q172)</f>
        <v xml:space="preserve">  </v>
      </c>
      <c r="P172" s="174"/>
      <c r="Q172" s="174"/>
      <c r="R172" s="174" t="str">
        <f t="shared" ref="R172:R179" si="42">CONCATENATE(S172,"  -  ",T172)</f>
        <v>F/E  -  PDF</v>
      </c>
      <c r="S172" s="239" t="s">
        <v>1245</v>
      </c>
      <c r="T172" s="239" t="s">
        <v>37</v>
      </c>
    </row>
    <row r="173" spans="1:20" ht="40" customHeight="1">
      <c r="A173" s="243" t="s">
        <v>68</v>
      </c>
      <c r="B173" s="175" t="str">
        <f t="shared" si="23"/>
        <v>Subdirección de Subsidio Familiar de ViviendaINFORMES DE GESTIÓN</v>
      </c>
      <c r="C173" s="183">
        <v>71220</v>
      </c>
      <c r="D173" s="183" t="s">
        <v>1186</v>
      </c>
      <c r="E173" s="135" t="s">
        <v>931</v>
      </c>
      <c r="F173" s="180" t="str">
        <f t="shared" si="38"/>
        <v>71220-24.12</v>
      </c>
      <c r="G173" s="174" t="str">
        <f t="shared" si="39"/>
        <v>AG -3--AC -8</v>
      </c>
      <c r="H173" s="239">
        <v>3</v>
      </c>
      <c r="I173" s="239">
        <v>8</v>
      </c>
      <c r="J173" s="174" t="str">
        <f t="shared" si="40"/>
        <v xml:space="preserve">- E- - </v>
      </c>
      <c r="K173" s="239"/>
      <c r="L173" s="239" t="s">
        <v>469</v>
      </c>
      <c r="M173" s="239"/>
      <c r="N173" s="239"/>
      <c r="O173" s="174" t="str">
        <f t="shared" si="41"/>
        <v xml:space="preserve">  </v>
      </c>
      <c r="P173" s="174"/>
      <c r="Q173" s="174"/>
      <c r="R173" s="174" t="str">
        <f t="shared" si="42"/>
        <v>F/E  -  PDF</v>
      </c>
      <c r="S173" s="239" t="s">
        <v>1245</v>
      </c>
      <c r="T173" s="239" t="s">
        <v>37</v>
      </c>
    </row>
    <row r="174" spans="1:20" ht="40" customHeight="1">
      <c r="A174" s="243" t="s">
        <v>68</v>
      </c>
      <c r="B174" s="175" t="str">
        <f t="shared" si="23"/>
        <v>Subdirección de Subsidio Familiar de ViviendaPROCESOS ADMINISTRATIVO SANCIONATORIO SUBSIDIO LEGALIZADO</v>
      </c>
      <c r="C174" s="183">
        <v>71220</v>
      </c>
      <c r="D174" s="183" t="s">
        <v>1362</v>
      </c>
      <c r="E174" s="135" t="s">
        <v>1024</v>
      </c>
      <c r="F174" s="180" t="str">
        <f t="shared" si="38"/>
        <v>71220-38.1</v>
      </c>
      <c r="G174" s="174" t="str">
        <f t="shared" si="39"/>
        <v>AG -3--AC -17</v>
      </c>
      <c r="H174" s="239">
        <v>3</v>
      </c>
      <c r="I174" s="239">
        <v>17</v>
      </c>
      <c r="J174" s="174" t="str">
        <f t="shared" si="40"/>
        <v>- - MT- S</v>
      </c>
      <c r="K174" s="239"/>
      <c r="L174" s="239"/>
      <c r="M174" s="239" t="s">
        <v>1612</v>
      </c>
      <c r="N174" s="239" t="s">
        <v>471</v>
      </c>
      <c r="O174" s="174" t="str">
        <f t="shared" si="41"/>
        <v xml:space="preserve">  </v>
      </c>
      <c r="P174" s="174"/>
      <c r="Q174" s="174"/>
      <c r="R174" s="174" t="str">
        <f t="shared" si="42"/>
        <v>F/E  -  PDF</v>
      </c>
      <c r="S174" s="239" t="s">
        <v>1245</v>
      </c>
      <c r="T174" s="239" t="s">
        <v>37</v>
      </c>
    </row>
    <row r="175" spans="1:20" ht="40" customHeight="1">
      <c r="A175" s="243" t="s">
        <v>68</v>
      </c>
      <c r="B175" s="175" t="str">
        <f t="shared" si="23"/>
        <v>Subdirección de Subsidio Familiar de ViviendaPROCESOS ADMINISTRATIVO SANCIONATORIO-SUBSIDIO NO LEGALIZADO Y DE RECHAZO</v>
      </c>
      <c r="C175" s="183">
        <v>71220</v>
      </c>
      <c r="D175" s="183" t="s">
        <v>1363</v>
      </c>
      <c r="E175" s="135" t="s">
        <v>1025</v>
      </c>
      <c r="F175" s="180" t="str">
        <f t="shared" si="38"/>
        <v>71220-38.2</v>
      </c>
      <c r="G175" s="174" t="str">
        <f t="shared" si="39"/>
        <v>AG -3--AC -17</v>
      </c>
      <c r="H175" s="239">
        <v>3</v>
      </c>
      <c r="I175" s="239">
        <v>17</v>
      </c>
      <c r="J175" s="174" t="str">
        <f t="shared" si="40"/>
        <v>- - MT- S</v>
      </c>
      <c r="K175" s="239"/>
      <c r="L175" s="239"/>
      <c r="M175" s="239" t="s">
        <v>1612</v>
      </c>
      <c r="N175" s="239" t="s">
        <v>471</v>
      </c>
      <c r="O175" s="174" t="str">
        <f t="shared" si="41"/>
        <v xml:space="preserve">  </v>
      </c>
      <c r="P175" s="174"/>
      <c r="Q175" s="174"/>
      <c r="R175" s="174" t="str">
        <f t="shared" si="42"/>
        <v>F/E  -  PDF</v>
      </c>
      <c r="S175" s="239" t="s">
        <v>1245</v>
      </c>
      <c r="T175" s="239" t="s">
        <v>37</v>
      </c>
    </row>
    <row r="176" spans="1:20" ht="40" customHeight="1">
      <c r="A176" s="243" t="s">
        <v>68</v>
      </c>
      <c r="B176" s="175" t="str">
        <f t="shared" si="23"/>
        <v>Subdirección de Subsidio Familiar de ViviendaPROCESOS DE AUTORIZACIÓN DE MOVILIZACIÓN DE RECURSOS</v>
      </c>
      <c r="C176" s="183">
        <v>71220</v>
      </c>
      <c r="D176" s="183" t="s">
        <v>1364</v>
      </c>
      <c r="E176" s="135" t="s">
        <v>1349</v>
      </c>
      <c r="F176" s="180" t="str">
        <f t="shared" ref="F176:F179" si="43">CONCATENATE(C176,"-",D176)</f>
        <v>71220-38.6</v>
      </c>
      <c r="G176" s="174" t="str">
        <f t="shared" si="39"/>
        <v>AG -3--AC -17</v>
      </c>
      <c r="H176" s="239">
        <v>3</v>
      </c>
      <c r="I176" s="239">
        <v>17</v>
      </c>
      <c r="J176" s="174" t="str">
        <f t="shared" si="40"/>
        <v xml:space="preserve">CT- - MT- </v>
      </c>
      <c r="K176" s="239" t="s">
        <v>468</v>
      </c>
      <c r="L176" s="239"/>
      <c r="M176" s="239" t="s">
        <v>1612</v>
      </c>
      <c r="N176" s="239"/>
      <c r="O176" s="174" t="str">
        <f t="shared" si="41"/>
        <v xml:space="preserve">  </v>
      </c>
      <c r="P176" s="174"/>
      <c r="Q176" s="174"/>
      <c r="R176" s="174" t="str">
        <f t="shared" si="42"/>
        <v>F/E  -  PDF</v>
      </c>
      <c r="S176" s="239" t="s">
        <v>1245</v>
      </c>
      <c r="T176" s="239" t="s">
        <v>37</v>
      </c>
    </row>
    <row r="177" spans="1:216" ht="40" customHeight="1">
      <c r="A177" s="243" t="s">
        <v>68</v>
      </c>
      <c r="B177" s="175" t="str">
        <f t="shared" si="23"/>
        <v>Subdirección de Subsidio Familiar de ViviendaPROCESOS DE AUTORIZACIÓN DE MOVILIZACIÓN DE RECURSOS DEL 20%</v>
      </c>
      <c r="C177" s="183">
        <v>71220</v>
      </c>
      <c r="D177" s="183" t="s">
        <v>1365</v>
      </c>
      <c r="E177" s="135" t="s">
        <v>1350</v>
      </c>
      <c r="F177" s="180" t="str">
        <f t="shared" si="43"/>
        <v>71220-38.7</v>
      </c>
      <c r="G177" s="174" t="str">
        <f t="shared" si="39"/>
        <v>AG -3--AC -17</v>
      </c>
      <c r="H177" s="239">
        <v>3</v>
      </c>
      <c r="I177" s="239">
        <v>17</v>
      </c>
      <c r="J177" s="174" t="str">
        <f t="shared" si="40"/>
        <v xml:space="preserve">CT- - MT- </v>
      </c>
      <c r="K177" s="239" t="s">
        <v>468</v>
      </c>
      <c r="L177" s="239"/>
      <c r="M177" s="239" t="s">
        <v>1612</v>
      </c>
      <c r="N177" s="239"/>
      <c r="O177" s="174" t="str">
        <f t="shared" si="41"/>
        <v xml:space="preserve">  </v>
      </c>
      <c r="P177" s="174"/>
      <c r="Q177" s="174"/>
      <c r="R177" s="174" t="str">
        <f t="shared" si="42"/>
        <v>F/E  -  PDF</v>
      </c>
      <c r="S177" s="239" t="s">
        <v>1245</v>
      </c>
      <c r="T177" s="239" t="s">
        <v>37</v>
      </c>
    </row>
    <row r="178" spans="1:216" ht="40" customHeight="1">
      <c r="A178" s="243" t="s">
        <v>68</v>
      </c>
      <c r="B178" s="175" t="str">
        <f t="shared" si="23"/>
        <v>Subdirección de Subsidio Familiar de ViviendaPROCESOS DE AUTORIZACIÓN PAGOS</v>
      </c>
      <c r="C178" s="183">
        <v>71220</v>
      </c>
      <c r="D178" s="183" t="s">
        <v>1366</v>
      </c>
      <c r="E178" s="135" t="s">
        <v>1351</v>
      </c>
      <c r="F178" s="180" t="str">
        <f t="shared" si="43"/>
        <v>71220-38.8</v>
      </c>
      <c r="G178" s="174" t="str">
        <f t="shared" si="39"/>
        <v>AG -3--AC -17</v>
      </c>
      <c r="H178" s="239">
        <v>3</v>
      </c>
      <c r="I178" s="239">
        <v>17</v>
      </c>
      <c r="J178" s="174" t="str">
        <f t="shared" si="40"/>
        <v xml:space="preserve">CT- - MT- </v>
      </c>
      <c r="K178" s="239" t="s">
        <v>468</v>
      </c>
      <c r="L178" s="239"/>
      <c r="M178" s="239" t="s">
        <v>1612</v>
      </c>
      <c r="N178" s="239"/>
      <c r="O178" s="174" t="str">
        <f t="shared" si="41"/>
        <v xml:space="preserve">  </v>
      </c>
      <c r="P178" s="174"/>
      <c r="Q178" s="174"/>
      <c r="R178" s="174" t="str">
        <f t="shared" si="42"/>
        <v>F/E  -  PDF</v>
      </c>
      <c r="S178" s="239" t="s">
        <v>1245</v>
      </c>
      <c r="T178" s="239" t="s">
        <v>37</v>
      </c>
    </row>
    <row r="179" spans="1:216" ht="40" customHeight="1">
      <c r="A179" s="243" t="s">
        <v>68</v>
      </c>
      <c r="B179" s="175" t="str">
        <f t="shared" si="23"/>
        <v>Subdirección de Subsidio Familiar de ViviendaPROCESOS DE ENAJENACIÓN DE VIVIENDA</v>
      </c>
      <c r="C179" s="183">
        <v>71220</v>
      </c>
      <c r="D179" s="183" t="s">
        <v>1367</v>
      </c>
      <c r="E179" s="135" t="s">
        <v>1023</v>
      </c>
      <c r="F179" s="180" t="str">
        <f t="shared" si="43"/>
        <v>71220-38.11</v>
      </c>
      <c r="G179" s="174" t="str">
        <f t="shared" si="39"/>
        <v>AG -3--AC -17</v>
      </c>
      <c r="H179" s="239">
        <v>3</v>
      </c>
      <c r="I179" s="239">
        <v>17</v>
      </c>
      <c r="J179" s="174" t="str">
        <f t="shared" si="40"/>
        <v xml:space="preserve">CT- - MT- </v>
      </c>
      <c r="K179" s="239" t="s">
        <v>468</v>
      </c>
      <c r="L179" s="239"/>
      <c r="M179" s="239" t="s">
        <v>1612</v>
      </c>
      <c r="N179" s="239"/>
      <c r="O179" s="174" t="str">
        <f t="shared" si="41"/>
        <v xml:space="preserve">  </v>
      </c>
      <c r="P179" s="174"/>
      <c r="Q179" s="174"/>
      <c r="R179" s="174" t="str">
        <f t="shared" si="42"/>
        <v>F/E  -  PDF</v>
      </c>
      <c r="S179" s="239" t="s">
        <v>1245</v>
      </c>
      <c r="T179" s="239" t="s">
        <v>37</v>
      </c>
    </row>
    <row r="180" spans="1:216" ht="40" customHeight="1">
      <c r="A180" s="243" t="s">
        <v>68</v>
      </c>
      <c r="B180" s="175" t="str">
        <f t="shared" si="23"/>
        <v>Subdirección de Subsidio Familiar de ViviendaPROGRAMAS DE VIVIENDA</v>
      </c>
      <c r="C180" s="183">
        <v>71220</v>
      </c>
      <c r="D180" s="183" t="s">
        <v>1368</v>
      </c>
      <c r="E180" s="135" t="s">
        <v>1028</v>
      </c>
      <c r="F180" s="180" t="str">
        <f t="shared" si="38"/>
        <v>71220-40.20</v>
      </c>
      <c r="G180" s="174" t="str">
        <f t="shared" si="24"/>
        <v>AG -3--AC -17</v>
      </c>
      <c r="H180" s="239">
        <v>3</v>
      </c>
      <c r="I180" s="239">
        <v>17</v>
      </c>
      <c r="J180" s="174" t="str">
        <f t="shared" si="25"/>
        <v xml:space="preserve">CT- - MT- </v>
      </c>
      <c r="K180" s="239" t="s">
        <v>468</v>
      </c>
      <c r="L180" s="239"/>
      <c r="M180" s="239" t="s">
        <v>1612</v>
      </c>
      <c r="N180" s="239"/>
      <c r="O180" s="174" t="str">
        <f t="shared" si="26"/>
        <v xml:space="preserve">  </v>
      </c>
      <c r="P180" s="174"/>
      <c r="Q180" s="174"/>
      <c r="R180" s="174" t="str">
        <f t="shared" si="17"/>
        <v>F/E  -  PDF</v>
      </c>
      <c r="S180" s="239" t="s">
        <v>1245</v>
      </c>
      <c r="T180" s="239" t="s">
        <v>37</v>
      </c>
    </row>
    <row r="181" spans="1:216" ht="40" customHeight="1">
      <c r="A181" s="196"/>
      <c r="B181" s="196"/>
      <c r="C181" s="182"/>
      <c r="D181" s="182"/>
      <c r="E181" s="158"/>
      <c r="F181" s="179"/>
      <c r="G181" s="169"/>
      <c r="H181" s="169"/>
      <c r="I181" s="169"/>
      <c r="J181" s="169"/>
      <c r="K181" s="169"/>
      <c r="L181" s="169"/>
      <c r="M181" s="169"/>
      <c r="N181" s="169"/>
      <c r="O181" s="169"/>
      <c r="P181" s="169"/>
      <c r="Q181" s="169"/>
      <c r="R181" s="169"/>
      <c r="S181" s="169"/>
      <c r="T181" s="169"/>
    </row>
    <row r="182" spans="1:216" s="157" customFormat="1" ht="40" customHeight="1">
      <c r="A182" s="246" t="s">
        <v>1177</v>
      </c>
      <c r="B182" s="186" t="str">
        <f t="shared" si="23"/>
        <v>Grupo de Procesos Sancionatorios y Acompañamiento SocialDERECHOS DE PETICIÓN</v>
      </c>
      <c r="C182" s="237">
        <v>71221</v>
      </c>
      <c r="D182" s="227">
        <v>17</v>
      </c>
      <c r="E182" s="226" t="s">
        <v>496</v>
      </c>
      <c r="F182" s="224" t="str">
        <f t="shared" si="38"/>
        <v>71221-17</v>
      </c>
      <c r="G182" s="225" t="str">
        <f t="shared" si="24"/>
        <v>AG -3--AC -8</v>
      </c>
      <c r="H182" s="240">
        <v>3</v>
      </c>
      <c r="I182" s="240">
        <v>8</v>
      </c>
      <c r="J182" s="225" t="str">
        <f t="shared" si="25"/>
        <v>- - MT- S</v>
      </c>
      <c r="K182" s="240"/>
      <c r="L182" s="240"/>
      <c r="M182" s="240" t="s">
        <v>1612</v>
      </c>
      <c r="N182" s="240" t="s">
        <v>471</v>
      </c>
      <c r="O182" s="225" t="str">
        <f t="shared" si="26"/>
        <v xml:space="preserve">  </v>
      </c>
      <c r="P182" s="225"/>
      <c r="Q182" s="225"/>
      <c r="R182" s="225" t="str">
        <f t="shared" si="17"/>
        <v>F/E  -  PDF</v>
      </c>
      <c r="S182" s="240" t="s">
        <v>1245</v>
      </c>
      <c r="T182" s="240" t="s">
        <v>37</v>
      </c>
      <c r="U182" s="144"/>
      <c r="V182" s="144"/>
      <c r="W182" s="144"/>
      <c r="X182" s="144"/>
      <c r="Y182" s="144"/>
      <c r="Z182" s="144"/>
      <c r="AA182" s="144"/>
      <c r="AB182" s="144"/>
      <c r="AC182" s="144"/>
      <c r="AD182" s="144"/>
      <c r="AE182" s="144"/>
      <c r="AF182" s="144"/>
      <c r="AG182" s="144"/>
      <c r="AH182" s="144"/>
      <c r="AI182" s="144"/>
      <c r="AJ182" s="144"/>
      <c r="AK182" s="144"/>
      <c r="AL182" s="144"/>
      <c r="AM182" s="144"/>
      <c r="AN182" s="144"/>
      <c r="AO182" s="144"/>
      <c r="AP182" s="144"/>
      <c r="AQ182" s="144"/>
      <c r="AR182" s="144"/>
      <c r="AS182" s="144"/>
      <c r="AT182" s="144"/>
      <c r="AU182" s="144"/>
      <c r="AV182" s="144"/>
      <c r="AW182" s="144"/>
      <c r="AX182" s="144"/>
      <c r="AY182" s="144"/>
      <c r="AZ182" s="144"/>
      <c r="BA182" s="144"/>
      <c r="BB182" s="144"/>
      <c r="BC182" s="144"/>
      <c r="BD182" s="144"/>
      <c r="BE182" s="144"/>
      <c r="BF182" s="144"/>
      <c r="BG182" s="144"/>
      <c r="BH182" s="144"/>
      <c r="BI182" s="144"/>
      <c r="BJ182" s="144"/>
      <c r="BK182" s="144"/>
      <c r="BL182" s="144"/>
      <c r="BM182" s="144"/>
      <c r="BN182" s="144"/>
      <c r="BO182" s="144"/>
      <c r="BP182" s="144"/>
      <c r="BQ182" s="144"/>
      <c r="BR182" s="144"/>
      <c r="BS182" s="144"/>
      <c r="BT182" s="144"/>
      <c r="BU182" s="144"/>
      <c r="BV182" s="144"/>
      <c r="BW182" s="144"/>
      <c r="BX182" s="144"/>
      <c r="BY182" s="144"/>
      <c r="BZ182" s="144"/>
      <c r="CA182" s="144"/>
      <c r="CB182" s="144"/>
      <c r="CC182" s="144"/>
      <c r="CD182" s="144"/>
      <c r="CE182" s="144"/>
      <c r="CF182" s="144"/>
      <c r="CG182" s="144"/>
      <c r="CH182" s="144"/>
      <c r="CI182" s="144"/>
      <c r="CJ182" s="144"/>
      <c r="CK182" s="144"/>
      <c r="CL182" s="144"/>
      <c r="CM182" s="144"/>
      <c r="CN182" s="144"/>
      <c r="CO182" s="144"/>
      <c r="CP182" s="144"/>
      <c r="CQ182" s="144"/>
      <c r="CR182" s="144"/>
      <c r="CS182" s="144"/>
      <c r="CT182" s="144"/>
      <c r="CU182" s="144"/>
      <c r="CV182" s="144"/>
      <c r="CW182" s="144"/>
      <c r="CX182" s="144"/>
      <c r="CY182" s="144"/>
      <c r="CZ182" s="144"/>
      <c r="DA182" s="144"/>
      <c r="DB182" s="144"/>
      <c r="DC182" s="144"/>
      <c r="DD182" s="144"/>
      <c r="DE182" s="144"/>
      <c r="DF182" s="144"/>
      <c r="DG182" s="144"/>
      <c r="DH182" s="144"/>
      <c r="DI182" s="144"/>
      <c r="DJ182" s="144"/>
      <c r="DK182" s="144"/>
      <c r="DL182" s="144"/>
      <c r="DM182" s="144"/>
      <c r="DN182" s="144"/>
      <c r="DO182" s="144"/>
      <c r="DP182" s="144"/>
      <c r="DQ182" s="144"/>
      <c r="DR182" s="144"/>
      <c r="DS182" s="144"/>
      <c r="DT182" s="144"/>
      <c r="DU182" s="144"/>
      <c r="DV182" s="144"/>
      <c r="DW182" s="144"/>
      <c r="DX182" s="144"/>
      <c r="DY182" s="144"/>
      <c r="DZ182" s="144"/>
      <c r="EA182" s="144"/>
      <c r="EB182" s="144"/>
      <c r="EC182" s="144"/>
      <c r="ED182" s="144"/>
      <c r="EE182" s="144"/>
      <c r="EF182" s="144"/>
      <c r="EG182" s="144"/>
      <c r="EH182" s="144"/>
      <c r="EI182" s="144"/>
      <c r="EJ182" s="144"/>
      <c r="EK182" s="144"/>
      <c r="EL182" s="144"/>
      <c r="EM182" s="144"/>
      <c r="EN182" s="144"/>
      <c r="EO182" s="144"/>
      <c r="EP182" s="144"/>
      <c r="EQ182" s="144"/>
      <c r="ER182" s="144"/>
      <c r="ES182" s="144"/>
      <c r="ET182" s="144"/>
      <c r="EU182" s="144"/>
      <c r="EV182" s="144"/>
      <c r="EW182" s="144"/>
      <c r="EX182" s="144"/>
      <c r="EY182" s="144"/>
      <c r="EZ182" s="144"/>
      <c r="FA182" s="144"/>
      <c r="FB182" s="144"/>
      <c r="FC182" s="144"/>
      <c r="FD182" s="144"/>
      <c r="FE182" s="144"/>
      <c r="FF182" s="144"/>
      <c r="FG182" s="144"/>
      <c r="FH182" s="144"/>
      <c r="FI182" s="144"/>
      <c r="FJ182" s="144"/>
      <c r="FK182" s="144"/>
      <c r="FL182" s="144"/>
      <c r="FM182" s="144"/>
      <c r="FN182" s="144"/>
      <c r="FO182" s="144"/>
      <c r="FP182" s="144"/>
      <c r="FQ182" s="144"/>
      <c r="FR182" s="144"/>
      <c r="FS182" s="144"/>
      <c r="FT182" s="144"/>
      <c r="FU182" s="144"/>
      <c r="FV182" s="144"/>
      <c r="FW182" s="144"/>
      <c r="FX182" s="144"/>
      <c r="FY182" s="144"/>
      <c r="FZ182" s="144"/>
      <c r="GA182" s="144"/>
      <c r="GB182" s="144"/>
      <c r="GC182" s="144"/>
      <c r="GD182" s="144"/>
      <c r="GE182" s="144"/>
      <c r="GF182" s="144"/>
      <c r="GG182" s="144"/>
      <c r="GH182" s="144"/>
      <c r="GI182" s="144"/>
      <c r="GJ182" s="144"/>
      <c r="GK182" s="144"/>
      <c r="GL182" s="144"/>
      <c r="GM182" s="144"/>
      <c r="GN182" s="144"/>
      <c r="GO182" s="144"/>
      <c r="GP182" s="144"/>
      <c r="GQ182" s="144"/>
      <c r="GR182" s="144"/>
      <c r="GS182" s="144"/>
      <c r="GT182" s="144"/>
      <c r="GU182" s="144"/>
      <c r="GV182" s="144"/>
      <c r="GW182" s="144"/>
      <c r="GX182" s="144"/>
      <c r="GY182" s="144"/>
      <c r="GZ182" s="144"/>
      <c r="HA182" s="144"/>
      <c r="HB182" s="144"/>
      <c r="HC182" s="144"/>
      <c r="HD182" s="144"/>
      <c r="HE182" s="144"/>
      <c r="HF182" s="144"/>
      <c r="HG182" s="144"/>
      <c r="HH182" s="144"/>
    </row>
    <row r="183" spans="1:216" s="157" customFormat="1" ht="40" customHeight="1">
      <c r="A183" s="246" t="s">
        <v>1177</v>
      </c>
      <c r="B183" s="186" t="str">
        <f t="shared" si="23"/>
        <v>Grupo de Procesos Sancionatorios y Acompañamiento SocialINFORMES A ENTES DE CONTROL</v>
      </c>
      <c r="C183" s="237">
        <v>71221</v>
      </c>
      <c r="D183" s="227" t="s">
        <v>1236</v>
      </c>
      <c r="E183" s="228" t="s">
        <v>928</v>
      </c>
      <c r="F183" s="224" t="str">
        <f t="shared" ref="F183:F188" si="44">CONCATENATE(C183,"-",D183)</f>
        <v>71221-24.1</v>
      </c>
      <c r="G183" s="225" t="str">
        <f t="shared" ref="G183:G188" si="45">CONCATENATE("AG"," -", H183,"--","AC -", I183)</f>
        <v>AG -4--AC -8</v>
      </c>
      <c r="H183" s="240">
        <v>4</v>
      </c>
      <c r="I183" s="240">
        <v>8</v>
      </c>
      <c r="J183" s="225" t="str">
        <f t="shared" si="25"/>
        <v xml:space="preserve">- E- - </v>
      </c>
      <c r="K183" s="240"/>
      <c r="L183" s="240" t="s">
        <v>469</v>
      </c>
      <c r="M183" s="240"/>
      <c r="N183" s="240"/>
      <c r="O183" s="225"/>
      <c r="P183" s="225"/>
      <c r="Q183" s="225"/>
      <c r="R183" s="225" t="str">
        <f t="shared" si="17"/>
        <v>F/E  -  PDF</v>
      </c>
      <c r="S183" s="240" t="s">
        <v>1245</v>
      </c>
      <c r="T183" s="240" t="s">
        <v>37</v>
      </c>
      <c r="U183" s="144"/>
      <c r="V183" s="144"/>
      <c r="W183" s="144"/>
      <c r="X183" s="144"/>
      <c r="Y183" s="144"/>
      <c r="Z183" s="144"/>
      <c r="AA183" s="144"/>
      <c r="AB183" s="144"/>
      <c r="AC183" s="144"/>
      <c r="AD183" s="144"/>
      <c r="AE183" s="144"/>
      <c r="AF183" s="144"/>
      <c r="AG183" s="144"/>
      <c r="AH183" s="144"/>
      <c r="AI183" s="144"/>
      <c r="AJ183" s="144"/>
      <c r="AK183" s="144"/>
      <c r="AL183" s="144"/>
      <c r="AM183" s="144"/>
      <c r="AN183" s="144"/>
      <c r="AO183" s="144"/>
      <c r="AP183" s="144"/>
      <c r="AQ183" s="144"/>
      <c r="AR183" s="144"/>
      <c r="AS183" s="144"/>
      <c r="AT183" s="144"/>
      <c r="AU183" s="144"/>
      <c r="AV183" s="144"/>
      <c r="AW183" s="144"/>
      <c r="AX183" s="144"/>
      <c r="AY183" s="144"/>
      <c r="AZ183" s="144"/>
      <c r="BA183" s="144"/>
      <c r="BB183" s="144"/>
      <c r="BC183" s="144"/>
      <c r="BD183" s="144"/>
      <c r="BE183" s="144"/>
      <c r="BF183" s="144"/>
      <c r="BG183" s="144"/>
      <c r="BH183" s="144"/>
      <c r="BI183" s="144"/>
      <c r="BJ183" s="144"/>
      <c r="BK183" s="144"/>
      <c r="BL183" s="144"/>
      <c r="BM183" s="144"/>
      <c r="BN183" s="144"/>
      <c r="BO183" s="144"/>
      <c r="BP183" s="144"/>
      <c r="BQ183" s="144"/>
      <c r="BR183" s="144"/>
      <c r="BS183" s="144"/>
      <c r="BT183" s="144"/>
      <c r="BU183" s="144"/>
      <c r="BV183" s="144"/>
      <c r="BW183" s="144"/>
      <c r="BX183" s="144"/>
      <c r="BY183" s="144"/>
      <c r="BZ183" s="144"/>
      <c r="CA183" s="144"/>
      <c r="CB183" s="144"/>
      <c r="CC183" s="144"/>
      <c r="CD183" s="144"/>
      <c r="CE183" s="144"/>
      <c r="CF183" s="144"/>
      <c r="CG183" s="144"/>
      <c r="CH183" s="144"/>
      <c r="CI183" s="144"/>
      <c r="CJ183" s="144"/>
      <c r="CK183" s="144"/>
      <c r="CL183" s="144"/>
      <c r="CM183" s="144"/>
      <c r="CN183" s="144"/>
      <c r="CO183" s="144"/>
      <c r="CP183" s="144"/>
      <c r="CQ183" s="144"/>
      <c r="CR183" s="144"/>
      <c r="CS183" s="144"/>
      <c r="CT183" s="144"/>
      <c r="CU183" s="144"/>
      <c r="CV183" s="144"/>
      <c r="CW183" s="144"/>
      <c r="CX183" s="144"/>
      <c r="CY183" s="144"/>
      <c r="CZ183" s="144"/>
      <c r="DA183" s="144"/>
      <c r="DB183" s="144"/>
      <c r="DC183" s="144"/>
      <c r="DD183" s="144"/>
      <c r="DE183" s="144"/>
      <c r="DF183" s="144"/>
      <c r="DG183" s="144"/>
      <c r="DH183" s="144"/>
      <c r="DI183" s="144"/>
      <c r="DJ183" s="144"/>
      <c r="DK183" s="144"/>
      <c r="DL183" s="144"/>
      <c r="DM183" s="144"/>
      <c r="DN183" s="144"/>
      <c r="DO183" s="144"/>
      <c r="DP183" s="144"/>
      <c r="DQ183" s="144"/>
      <c r="DR183" s="144"/>
      <c r="DS183" s="144"/>
      <c r="DT183" s="144"/>
      <c r="DU183" s="144"/>
      <c r="DV183" s="144"/>
      <c r="DW183" s="144"/>
      <c r="DX183" s="144"/>
      <c r="DY183" s="144"/>
      <c r="DZ183" s="144"/>
      <c r="EA183" s="144"/>
      <c r="EB183" s="144"/>
      <c r="EC183" s="144"/>
      <c r="ED183" s="144"/>
      <c r="EE183" s="144"/>
      <c r="EF183" s="144"/>
      <c r="EG183" s="144"/>
      <c r="EH183" s="144"/>
      <c r="EI183" s="144"/>
      <c r="EJ183" s="144"/>
      <c r="EK183" s="144"/>
      <c r="EL183" s="144"/>
      <c r="EM183" s="144"/>
      <c r="EN183" s="144"/>
      <c r="EO183" s="144"/>
      <c r="EP183" s="144"/>
      <c r="EQ183" s="144"/>
      <c r="ER183" s="144"/>
      <c r="ES183" s="144"/>
      <c r="ET183" s="144"/>
      <c r="EU183" s="144"/>
      <c r="EV183" s="144"/>
      <c r="EW183" s="144"/>
      <c r="EX183" s="144"/>
      <c r="EY183" s="144"/>
      <c r="EZ183" s="144"/>
      <c r="FA183" s="144"/>
      <c r="FB183" s="144"/>
      <c r="FC183" s="144"/>
      <c r="FD183" s="144"/>
      <c r="FE183" s="144"/>
      <c r="FF183" s="144"/>
      <c r="FG183" s="144"/>
      <c r="FH183" s="144"/>
      <c r="FI183" s="144"/>
      <c r="FJ183" s="144"/>
      <c r="FK183" s="144"/>
      <c r="FL183" s="144"/>
      <c r="FM183" s="144"/>
      <c r="FN183" s="144"/>
      <c r="FO183" s="144"/>
      <c r="FP183" s="144"/>
      <c r="FQ183" s="144"/>
      <c r="FR183" s="144"/>
      <c r="FS183" s="144"/>
      <c r="FT183" s="144"/>
      <c r="FU183" s="144"/>
      <c r="FV183" s="144"/>
      <c r="FW183" s="144"/>
      <c r="FX183" s="144"/>
      <c r="FY183" s="144"/>
      <c r="FZ183" s="144"/>
      <c r="GA183" s="144"/>
      <c r="GB183" s="144"/>
      <c r="GC183" s="144"/>
      <c r="GD183" s="144"/>
      <c r="GE183" s="144"/>
      <c r="GF183" s="144"/>
      <c r="GG183" s="144"/>
      <c r="GH183" s="144"/>
      <c r="GI183" s="144"/>
      <c r="GJ183" s="144"/>
      <c r="GK183" s="144"/>
      <c r="GL183" s="144"/>
      <c r="GM183" s="144"/>
      <c r="GN183" s="144"/>
      <c r="GO183" s="144"/>
      <c r="GP183" s="144"/>
      <c r="GQ183" s="144"/>
      <c r="GR183" s="144"/>
      <c r="GS183" s="144"/>
      <c r="GT183" s="144"/>
      <c r="GU183" s="144"/>
      <c r="GV183" s="144"/>
      <c r="GW183" s="144"/>
      <c r="GX183" s="144"/>
      <c r="GY183" s="144"/>
      <c r="GZ183" s="144"/>
      <c r="HA183" s="144"/>
      <c r="HB183" s="144"/>
      <c r="HC183" s="144"/>
      <c r="HD183" s="144"/>
      <c r="HE183" s="144"/>
      <c r="HF183" s="144"/>
      <c r="HG183" s="144"/>
      <c r="HH183" s="144"/>
    </row>
    <row r="184" spans="1:216" s="157" customFormat="1" ht="40" customHeight="1">
      <c r="A184" s="246" t="s">
        <v>1177</v>
      </c>
      <c r="B184" s="186" t="str">
        <f t="shared" si="23"/>
        <v>Grupo de Procesos Sancionatorios y Acompañamiento SocialINFORMES A OTRAS ENTIDADES</v>
      </c>
      <c r="C184" s="237">
        <v>71221</v>
      </c>
      <c r="D184" s="227" t="s">
        <v>1249</v>
      </c>
      <c r="E184" s="228" t="s">
        <v>973</v>
      </c>
      <c r="F184" s="224" t="str">
        <f t="shared" si="44"/>
        <v>71221-24.3</v>
      </c>
      <c r="G184" s="225" t="str">
        <f t="shared" si="45"/>
        <v>AG -3--AC -8</v>
      </c>
      <c r="H184" s="240">
        <v>3</v>
      </c>
      <c r="I184" s="240">
        <v>8</v>
      </c>
      <c r="J184" s="225" t="str">
        <f t="shared" si="25"/>
        <v xml:space="preserve">CT- - MT- </v>
      </c>
      <c r="K184" s="240" t="s">
        <v>468</v>
      </c>
      <c r="L184" s="240"/>
      <c r="M184" s="240" t="s">
        <v>1612</v>
      </c>
      <c r="N184" s="240"/>
      <c r="O184" s="225"/>
      <c r="P184" s="225"/>
      <c r="Q184" s="225"/>
      <c r="R184" s="225" t="str">
        <f t="shared" si="17"/>
        <v>F/E  -  PDF</v>
      </c>
      <c r="S184" s="240" t="s">
        <v>1245</v>
      </c>
      <c r="T184" s="240" t="s">
        <v>37</v>
      </c>
      <c r="U184" s="144"/>
      <c r="V184" s="144"/>
      <c r="W184" s="144"/>
      <c r="X184" s="144"/>
      <c r="Y184" s="144"/>
      <c r="Z184" s="144"/>
      <c r="AA184" s="144"/>
      <c r="AB184" s="144"/>
      <c r="AC184" s="144"/>
      <c r="AD184" s="144"/>
      <c r="AE184" s="144"/>
      <c r="AF184" s="144"/>
      <c r="AG184" s="144"/>
      <c r="AH184" s="144"/>
      <c r="AI184" s="144"/>
      <c r="AJ184" s="144"/>
      <c r="AK184" s="144"/>
      <c r="AL184" s="144"/>
      <c r="AM184" s="144"/>
      <c r="AN184" s="144"/>
      <c r="AO184" s="144"/>
      <c r="AP184" s="144"/>
      <c r="AQ184" s="144"/>
      <c r="AR184" s="144"/>
      <c r="AS184" s="144"/>
      <c r="AT184" s="144"/>
      <c r="AU184" s="144"/>
      <c r="AV184" s="144"/>
      <c r="AW184" s="144"/>
      <c r="AX184" s="144"/>
      <c r="AY184" s="144"/>
      <c r="AZ184" s="144"/>
      <c r="BA184" s="144"/>
      <c r="BB184" s="144"/>
      <c r="BC184" s="144"/>
      <c r="BD184" s="144"/>
      <c r="BE184" s="144"/>
      <c r="BF184" s="144"/>
      <c r="BG184" s="144"/>
      <c r="BH184" s="144"/>
      <c r="BI184" s="144"/>
      <c r="BJ184" s="144"/>
      <c r="BK184" s="144"/>
      <c r="BL184" s="144"/>
      <c r="BM184" s="144"/>
      <c r="BN184" s="144"/>
      <c r="BO184" s="144"/>
      <c r="BP184" s="144"/>
      <c r="BQ184" s="144"/>
      <c r="BR184" s="144"/>
      <c r="BS184" s="144"/>
      <c r="BT184" s="144"/>
      <c r="BU184" s="144"/>
      <c r="BV184" s="144"/>
      <c r="BW184" s="144"/>
      <c r="BX184" s="144"/>
      <c r="BY184" s="144"/>
      <c r="BZ184" s="144"/>
      <c r="CA184" s="144"/>
      <c r="CB184" s="144"/>
      <c r="CC184" s="144"/>
      <c r="CD184" s="144"/>
      <c r="CE184" s="144"/>
      <c r="CF184" s="144"/>
      <c r="CG184" s="144"/>
      <c r="CH184" s="144"/>
      <c r="CI184" s="144"/>
      <c r="CJ184" s="144"/>
      <c r="CK184" s="144"/>
      <c r="CL184" s="144"/>
      <c r="CM184" s="144"/>
      <c r="CN184" s="144"/>
      <c r="CO184" s="144"/>
      <c r="CP184" s="144"/>
      <c r="CQ184" s="144"/>
      <c r="CR184" s="144"/>
      <c r="CS184" s="144"/>
      <c r="CT184" s="144"/>
      <c r="CU184" s="144"/>
      <c r="CV184" s="144"/>
      <c r="CW184" s="144"/>
      <c r="CX184" s="144"/>
      <c r="CY184" s="144"/>
      <c r="CZ184" s="144"/>
      <c r="DA184" s="144"/>
      <c r="DB184" s="144"/>
      <c r="DC184" s="144"/>
      <c r="DD184" s="144"/>
      <c r="DE184" s="144"/>
      <c r="DF184" s="144"/>
      <c r="DG184" s="144"/>
      <c r="DH184" s="144"/>
      <c r="DI184" s="144"/>
      <c r="DJ184" s="144"/>
      <c r="DK184" s="144"/>
      <c r="DL184" s="144"/>
      <c r="DM184" s="144"/>
      <c r="DN184" s="144"/>
      <c r="DO184" s="144"/>
      <c r="DP184" s="144"/>
      <c r="DQ184" s="144"/>
      <c r="DR184" s="144"/>
      <c r="DS184" s="144"/>
      <c r="DT184" s="144"/>
      <c r="DU184" s="144"/>
      <c r="DV184" s="144"/>
      <c r="DW184" s="144"/>
      <c r="DX184" s="144"/>
      <c r="DY184" s="144"/>
      <c r="DZ184" s="144"/>
      <c r="EA184" s="144"/>
      <c r="EB184" s="144"/>
      <c r="EC184" s="144"/>
      <c r="ED184" s="144"/>
      <c r="EE184" s="144"/>
      <c r="EF184" s="144"/>
      <c r="EG184" s="144"/>
      <c r="EH184" s="144"/>
      <c r="EI184" s="144"/>
      <c r="EJ184" s="144"/>
      <c r="EK184" s="144"/>
      <c r="EL184" s="144"/>
      <c r="EM184" s="144"/>
      <c r="EN184" s="144"/>
      <c r="EO184" s="144"/>
      <c r="EP184" s="144"/>
      <c r="EQ184" s="144"/>
      <c r="ER184" s="144"/>
      <c r="ES184" s="144"/>
      <c r="ET184" s="144"/>
      <c r="EU184" s="144"/>
      <c r="EV184" s="144"/>
      <c r="EW184" s="144"/>
      <c r="EX184" s="144"/>
      <c r="EY184" s="144"/>
      <c r="EZ184" s="144"/>
      <c r="FA184" s="144"/>
      <c r="FB184" s="144"/>
      <c r="FC184" s="144"/>
      <c r="FD184" s="144"/>
      <c r="FE184" s="144"/>
      <c r="FF184" s="144"/>
      <c r="FG184" s="144"/>
      <c r="FH184" s="144"/>
      <c r="FI184" s="144"/>
      <c r="FJ184" s="144"/>
      <c r="FK184" s="144"/>
      <c r="FL184" s="144"/>
      <c r="FM184" s="144"/>
      <c r="FN184" s="144"/>
      <c r="FO184" s="144"/>
      <c r="FP184" s="144"/>
      <c r="FQ184" s="144"/>
      <c r="FR184" s="144"/>
      <c r="FS184" s="144"/>
      <c r="FT184" s="144"/>
      <c r="FU184" s="144"/>
      <c r="FV184" s="144"/>
      <c r="FW184" s="144"/>
      <c r="FX184" s="144"/>
      <c r="FY184" s="144"/>
      <c r="FZ184" s="144"/>
      <c r="GA184" s="144"/>
      <c r="GB184" s="144"/>
      <c r="GC184" s="144"/>
      <c r="GD184" s="144"/>
      <c r="GE184" s="144"/>
      <c r="GF184" s="144"/>
      <c r="GG184" s="144"/>
      <c r="GH184" s="144"/>
      <c r="GI184" s="144"/>
      <c r="GJ184" s="144"/>
      <c r="GK184" s="144"/>
      <c r="GL184" s="144"/>
      <c r="GM184" s="144"/>
      <c r="GN184" s="144"/>
      <c r="GO184" s="144"/>
      <c r="GP184" s="144"/>
      <c r="GQ184" s="144"/>
      <c r="GR184" s="144"/>
      <c r="GS184" s="144"/>
      <c r="GT184" s="144"/>
      <c r="GU184" s="144"/>
      <c r="GV184" s="144"/>
      <c r="GW184" s="144"/>
      <c r="GX184" s="144"/>
      <c r="GY184" s="144"/>
      <c r="GZ184" s="144"/>
      <c r="HA184" s="144"/>
      <c r="HB184" s="144"/>
      <c r="HC184" s="144"/>
      <c r="HD184" s="144"/>
      <c r="HE184" s="144"/>
      <c r="HF184" s="144"/>
      <c r="HG184" s="144"/>
      <c r="HH184" s="144"/>
    </row>
    <row r="185" spans="1:216" s="157" customFormat="1" ht="40" customHeight="1">
      <c r="A185" s="246" t="s">
        <v>1177</v>
      </c>
      <c r="B185" s="186" t="str">
        <f t="shared" si="23"/>
        <v>Grupo de Procesos Sancionatorios y Acompañamiento SocialINFORMES DE GESTIÓN</v>
      </c>
      <c r="C185" s="237">
        <v>71221</v>
      </c>
      <c r="D185" s="227" t="s">
        <v>1186</v>
      </c>
      <c r="E185" s="228" t="s">
        <v>931</v>
      </c>
      <c r="F185" s="224" t="str">
        <f t="shared" si="44"/>
        <v>71221-24.12</v>
      </c>
      <c r="G185" s="225" t="str">
        <f t="shared" si="45"/>
        <v>AG -3--AC -8</v>
      </c>
      <c r="H185" s="240">
        <v>3</v>
      </c>
      <c r="I185" s="240">
        <v>8</v>
      </c>
      <c r="J185" s="225" t="str">
        <f t="shared" si="25"/>
        <v xml:space="preserve">- E- - </v>
      </c>
      <c r="K185" s="240"/>
      <c r="L185" s="240" t="s">
        <v>469</v>
      </c>
      <c r="M185" s="240"/>
      <c r="N185" s="240"/>
      <c r="O185" s="225"/>
      <c r="P185" s="225"/>
      <c r="Q185" s="225"/>
      <c r="R185" s="225" t="str">
        <f t="shared" si="17"/>
        <v>F/E  -  PDF</v>
      </c>
      <c r="S185" s="240" t="s">
        <v>1245</v>
      </c>
      <c r="T185" s="240" t="s">
        <v>37</v>
      </c>
      <c r="U185" s="144"/>
      <c r="V185" s="144"/>
      <c r="W185" s="144"/>
      <c r="X185" s="144"/>
      <c r="Y185" s="144"/>
      <c r="Z185" s="144"/>
      <c r="AA185" s="144"/>
      <c r="AB185" s="144"/>
      <c r="AC185" s="144"/>
      <c r="AD185" s="144"/>
      <c r="AE185" s="144"/>
      <c r="AF185" s="144"/>
      <c r="AG185" s="144"/>
      <c r="AH185" s="144"/>
      <c r="AI185" s="144"/>
      <c r="AJ185" s="144"/>
      <c r="AK185" s="144"/>
      <c r="AL185" s="144"/>
      <c r="AM185" s="144"/>
      <c r="AN185" s="144"/>
      <c r="AO185" s="144"/>
      <c r="AP185" s="144"/>
      <c r="AQ185" s="144"/>
      <c r="AR185" s="144"/>
      <c r="AS185" s="144"/>
      <c r="AT185" s="144"/>
      <c r="AU185" s="144"/>
      <c r="AV185" s="144"/>
      <c r="AW185" s="144"/>
      <c r="AX185" s="144"/>
      <c r="AY185" s="144"/>
      <c r="AZ185" s="144"/>
      <c r="BA185" s="144"/>
      <c r="BB185" s="144"/>
      <c r="BC185" s="144"/>
      <c r="BD185" s="144"/>
      <c r="BE185" s="144"/>
      <c r="BF185" s="144"/>
      <c r="BG185" s="144"/>
      <c r="BH185" s="144"/>
      <c r="BI185" s="144"/>
      <c r="BJ185" s="144"/>
      <c r="BK185" s="144"/>
      <c r="BL185" s="144"/>
      <c r="BM185" s="144"/>
      <c r="BN185" s="144"/>
      <c r="BO185" s="144"/>
      <c r="BP185" s="144"/>
      <c r="BQ185" s="144"/>
      <c r="BR185" s="144"/>
      <c r="BS185" s="144"/>
      <c r="BT185" s="144"/>
      <c r="BU185" s="144"/>
      <c r="BV185" s="144"/>
      <c r="BW185" s="144"/>
      <c r="BX185" s="144"/>
      <c r="BY185" s="144"/>
      <c r="BZ185" s="144"/>
      <c r="CA185" s="144"/>
      <c r="CB185" s="144"/>
      <c r="CC185" s="144"/>
      <c r="CD185" s="144"/>
      <c r="CE185" s="144"/>
      <c r="CF185" s="144"/>
      <c r="CG185" s="144"/>
      <c r="CH185" s="144"/>
      <c r="CI185" s="144"/>
      <c r="CJ185" s="144"/>
      <c r="CK185" s="144"/>
      <c r="CL185" s="144"/>
      <c r="CM185" s="144"/>
      <c r="CN185" s="144"/>
      <c r="CO185" s="144"/>
      <c r="CP185" s="144"/>
      <c r="CQ185" s="144"/>
      <c r="CR185" s="144"/>
      <c r="CS185" s="144"/>
      <c r="CT185" s="144"/>
      <c r="CU185" s="144"/>
      <c r="CV185" s="144"/>
      <c r="CW185" s="144"/>
      <c r="CX185" s="144"/>
      <c r="CY185" s="144"/>
      <c r="CZ185" s="144"/>
      <c r="DA185" s="144"/>
      <c r="DB185" s="144"/>
      <c r="DC185" s="144"/>
      <c r="DD185" s="144"/>
      <c r="DE185" s="144"/>
      <c r="DF185" s="144"/>
      <c r="DG185" s="144"/>
      <c r="DH185" s="144"/>
      <c r="DI185" s="144"/>
      <c r="DJ185" s="144"/>
      <c r="DK185" s="144"/>
      <c r="DL185" s="144"/>
      <c r="DM185" s="144"/>
      <c r="DN185" s="144"/>
      <c r="DO185" s="144"/>
      <c r="DP185" s="144"/>
      <c r="DQ185" s="144"/>
      <c r="DR185" s="144"/>
      <c r="DS185" s="144"/>
      <c r="DT185" s="144"/>
      <c r="DU185" s="144"/>
      <c r="DV185" s="144"/>
      <c r="DW185" s="144"/>
      <c r="DX185" s="144"/>
      <c r="DY185" s="144"/>
      <c r="DZ185" s="144"/>
      <c r="EA185" s="144"/>
      <c r="EB185" s="144"/>
      <c r="EC185" s="144"/>
      <c r="ED185" s="144"/>
      <c r="EE185" s="144"/>
      <c r="EF185" s="144"/>
      <c r="EG185" s="144"/>
      <c r="EH185" s="144"/>
      <c r="EI185" s="144"/>
      <c r="EJ185" s="144"/>
      <c r="EK185" s="144"/>
      <c r="EL185" s="144"/>
      <c r="EM185" s="144"/>
      <c r="EN185" s="144"/>
      <c r="EO185" s="144"/>
      <c r="EP185" s="144"/>
      <c r="EQ185" s="144"/>
      <c r="ER185" s="144"/>
      <c r="ES185" s="144"/>
      <c r="ET185" s="144"/>
      <c r="EU185" s="144"/>
      <c r="EV185" s="144"/>
      <c r="EW185" s="144"/>
      <c r="EX185" s="144"/>
      <c r="EY185" s="144"/>
      <c r="EZ185" s="144"/>
      <c r="FA185" s="144"/>
      <c r="FB185" s="144"/>
      <c r="FC185" s="144"/>
      <c r="FD185" s="144"/>
      <c r="FE185" s="144"/>
      <c r="FF185" s="144"/>
      <c r="FG185" s="144"/>
      <c r="FH185" s="144"/>
      <c r="FI185" s="144"/>
      <c r="FJ185" s="144"/>
      <c r="FK185" s="144"/>
      <c r="FL185" s="144"/>
      <c r="FM185" s="144"/>
      <c r="FN185" s="144"/>
      <c r="FO185" s="144"/>
      <c r="FP185" s="144"/>
      <c r="FQ185" s="144"/>
      <c r="FR185" s="144"/>
      <c r="FS185" s="144"/>
      <c r="FT185" s="144"/>
      <c r="FU185" s="144"/>
      <c r="FV185" s="144"/>
      <c r="FW185" s="144"/>
      <c r="FX185" s="144"/>
      <c r="FY185" s="144"/>
      <c r="FZ185" s="144"/>
      <c r="GA185" s="144"/>
      <c r="GB185" s="144"/>
      <c r="GC185" s="144"/>
      <c r="GD185" s="144"/>
      <c r="GE185" s="144"/>
      <c r="GF185" s="144"/>
      <c r="GG185" s="144"/>
      <c r="GH185" s="144"/>
      <c r="GI185" s="144"/>
      <c r="GJ185" s="144"/>
      <c r="GK185" s="144"/>
      <c r="GL185" s="144"/>
      <c r="GM185" s="144"/>
      <c r="GN185" s="144"/>
      <c r="GO185" s="144"/>
      <c r="GP185" s="144"/>
      <c r="GQ185" s="144"/>
      <c r="GR185" s="144"/>
      <c r="GS185" s="144"/>
      <c r="GT185" s="144"/>
      <c r="GU185" s="144"/>
      <c r="GV185" s="144"/>
      <c r="GW185" s="144"/>
      <c r="GX185" s="144"/>
      <c r="GY185" s="144"/>
      <c r="GZ185" s="144"/>
      <c r="HA185" s="144"/>
      <c r="HB185" s="144"/>
      <c r="HC185" s="144"/>
      <c r="HD185" s="144"/>
      <c r="HE185" s="144"/>
      <c r="HF185" s="144"/>
      <c r="HG185" s="144"/>
      <c r="HH185" s="144"/>
    </row>
    <row r="186" spans="1:216" s="157" customFormat="1" ht="40" customHeight="1">
      <c r="A186" s="246" t="s">
        <v>1177</v>
      </c>
      <c r="B186" s="186" t="str">
        <f t="shared" si="23"/>
        <v>Grupo de Procesos Sancionatorios y Acompañamiento SocialPROCESOS ADMINISTRATIVO SANCIONATORIO SUBSIDIO LEGALIZADO</v>
      </c>
      <c r="C186" s="237">
        <v>71221</v>
      </c>
      <c r="D186" s="227" t="s">
        <v>1362</v>
      </c>
      <c r="E186" s="228" t="s">
        <v>1024</v>
      </c>
      <c r="F186" s="224" t="str">
        <f t="shared" si="44"/>
        <v>71221-38.1</v>
      </c>
      <c r="G186" s="225" t="str">
        <f t="shared" si="45"/>
        <v>AG -3--AC -17</v>
      </c>
      <c r="H186" s="240">
        <v>3</v>
      </c>
      <c r="I186" s="240">
        <v>17</v>
      </c>
      <c r="J186" s="225" t="str">
        <f t="shared" si="25"/>
        <v>- - MT- S</v>
      </c>
      <c r="K186" s="240"/>
      <c r="L186" s="240"/>
      <c r="M186" s="240" t="s">
        <v>1612</v>
      </c>
      <c r="N186" s="240" t="s">
        <v>471</v>
      </c>
      <c r="O186" s="225"/>
      <c r="P186" s="225"/>
      <c r="Q186" s="225"/>
      <c r="R186" s="225" t="str">
        <f t="shared" si="17"/>
        <v>F/E  -  PDF</v>
      </c>
      <c r="S186" s="240" t="s">
        <v>1245</v>
      </c>
      <c r="T186" s="240" t="s">
        <v>37</v>
      </c>
      <c r="U186" s="144"/>
      <c r="V186" s="144"/>
      <c r="W186" s="144"/>
      <c r="X186" s="144"/>
      <c r="Y186" s="144"/>
      <c r="Z186" s="144"/>
      <c r="AA186" s="144"/>
      <c r="AB186" s="144"/>
      <c r="AC186" s="144"/>
      <c r="AD186" s="144"/>
      <c r="AE186" s="144"/>
      <c r="AF186" s="144"/>
      <c r="AG186" s="144"/>
      <c r="AH186" s="144"/>
      <c r="AI186" s="144"/>
      <c r="AJ186" s="144"/>
      <c r="AK186" s="144"/>
      <c r="AL186" s="144"/>
      <c r="AM186" s="144"/>
      <c r="AN186" s="144"/>
      <c r="AO186" s="144"/>
      <c r="AP186" s="144"/>
      <c r="AQ186" s="144"/>
      <c r="AR186" s="144"/>
      <c r="AS186" s="144"/>
      <c r="AT186" s="144"/>
      <c r="AU186" s="144"/>
      <c r="AV186" s="144"/>
      <c r="AW186" s="144"/>
      <c r="AX186" s="144"/>
      <c r="AY186" s="144"/>
      <c r="AZ186" s="144"/>
      <c r="BA186" s="144"/>
      <c r="BB186" s="144"/>
      <c r="BC186" s="144"/>
      <c r="BD186" s="144"/>
      <c r="BE186" s="144"/>
      <c r="BF186" s="144"/>
      <c r="BG186" s="144"/>
      <c r="BH186" s="144"/>
      <c r="BI186" s="144"/>
      <c r="BJ186" s="144"/>
      <c r="BK186" s="144"/>
      <c r="BL186" s="144"/>
      <c r="BM186" s="144"/>
      <c r="BN186" s="144"/>
      <c r="BO186" s="144"/>
      <c r="BP186" s="144"/>
      <c r="BQ186" s="144"/>
      <c r="BR186" s="144"/>
      <c r="BS186" s="144"/>
      <c r="BT186" s="144"/>
      <c r="BU186" s="144"/>
      <c r="BV186" s="144"/>
      <c r="BW186" s="144"/>
      <c r="BX186" s="144"/>
      <c r="BY186" s="144"/>
      <c r="BZ186" s="144"/>
      <c r="CA186" s="144"/>
      <c r="CB186" s="144"/>
      <c r="CC186" s="144"/>
      <c r="CD186" s="144"/>
      <c r="CE186" s="144"/>
      <c r="CF186" s="144"/>
      <c r="CG186" s="144"/>
      <c r="CH186" s="144"/>
      <c r="CI186" s="144"/>
      <c r="CJ186" s="144"/>
      <c r="CK186" s="144"/>
      <c r="CL186" s="144"/>
      <c r="CM186" s="144"/>
      <c r="CN186" s="144"/>
      <c r="CO186" s="144"/>
      <c r="CP186" s="144"/>
      <c r="CQ186" s="144"/>
      <c r="CR186" s="144"/>
      <c r="CS186" s="144"/>
      <c r="CT186" s="144"/>
      <c r="CU186" s="144"/>
      <c r="CV186" s="144"/>
      <c r="CW186" s="144"/>
      <c r="CX186" s="144"/>
      <c r="CY186" s="144"/>
      <c r="CZ186" s="144"/>
      <c r="DA186" s="144"/>
      <c r="DB186" s="144"/>
      <c r="DC186" s="144"/>
      <c r="DD186" s="144"/>
      <c r="DE186" s="144"/>
      <c r="DF186" s="144"/>
      <c r="DG186" s="144"/>
      <c r="DH186" s="144"/>
      <c r="DI186" s="144"/>
      <c r="DJ186" s="144"/>
      <c r="DK186" s="144"/>
      <c r="DL186" s="144"/>
      <c r="DM186" s="144"/>
      <c r="DN186" s="144"/>
      <c r="DO186" s="144"/>
      <c r="DP186" s="144"/>
      <c r="DQ186" s="144"/>
      <c r="DR186" s="144"/>
      <c r="DS186" s="144"/>
      <c r="DT186" s="144"/>
      <c r="DU186" s="144"/>
      <c r="DV186" s="144"/>
      <c r="DW186" s="144"/>
      <c r="DX186" s="144"/>
      <c r="DY186" s="144"/>
      <c r="DZ186" s="144"/>
      <c r="EA186" s="144"/>
      <c r="EB186" s="144"/>
      <c r="EC186" s="144"/>
      <c r="ED186" s="144"/>
      <c r="EE186" s="144"/>
      <c r="EF186" s="144"/>
      <c r="EG186" s="144"/>
      <c r="EH186" s="144"/>
      <c r="EI186" s="144"/>
      <c r="EJ186" s="144"/>
      <c r="EK186" s="144"/>
      <c r="EL186" s="144"/>
      <c r="EM186" s="144"/>
      <c r="EN186" s="144"/>
      <c r="EO186" s="144"/>
      <c r="EP186" s="144"/>
      <c r="EQ186" s="144"/>
      <c r="ER186" s="144"/>
      <c r="ES186" s="144"/>
      <c r="ET186" s="144"/>
      <c r="EU186" s="144"/>
      <c r="EV186" s="144"/>
      <c r="EW186" s="144"/>
      <c r="EX186" s="144"/>
      <c r="EY186" s="144"/>
      <c r="EZ186" s="144"/>
      <c r="FA186" s="144"/>
      <c r="FB186" s="144"/>
      <c r="FC186" s="144"/>
      <c r="FD186" s="144"/>
      <c r="FE186" s="144"/>
      <c r="FF186" s="144"/>
      <c r="FG186" s="144"/>
      <c r="FH186" s="144"/>
      <c r="FI186" s="144"/>
      <c r="FJ186" s="144"/>
      <c r="FK186" s="144"/>
      <c r="FL186" s="144"/>
      <c r="FM186" s="144"/>
      <c r="FN186" s="144"/>
      <c r="FO186" s="144"/>
      <c r="FP186" s="144"/>
      <c r="FQ186" s="144"/>
      <c r="FR186" s="144"/>
      <c r="FS186" s="144"/>
      <c r="FT186" s="144"/>
      <c r="FU186" s="144"/>
      <c r="FV186" s="144"/>
      <c r="FW186" s="144"/>
      <c r="FX186" s="144"/>
      <c r="FY186" s="144"/>
      <c r="FZ186" s="144"/>
      <c r="GA186" s="144"/>
      <c r="GB186" s="144"/>
      <c r="GC186" s="144"/>
      <c r="GD186" s="144"/>
      <c r="GE186" s="144"/>
      <c r="GF186" s="144"/>
      <c r="GG186" s="144"/>
      <c r="GH186" s="144"/>
      <c r="GI186" s="144"/>
      <c r="GJ186" s="144"/>
      <c r="GK186" s="144"/>
      <c r="GL186" s="144"/>
      <c r="GM186" s="144"/>
      <c r="GN186" s="144"/>
      <c r="GO186" s="144"/>
      <c r="GP186" s="144"/>
      <c r="GQ186" s="144"/>
      <c r="GR186" s="144"/>
      <c r="GS186" s="144"/>
      <c r="GT186" s="144"/>
      <c r="GU186" s="144"/>
      <c r="GV186" s="144"/>
      <c r="GW186" s="144"/>
      <c r="GX186" s="144"/>
      <c r="GY186" s="144"/>
      <c r="GZ186" s="144"/>
      <c r="HA186" s="144"/>
      <c r="HB186" s="144"/>
      <c r="HC186" s="144"/>
      <c r="HD186" s="144"/>
      <c r="HE186" s="144"/>
      <c r="HF186" s="144"/>
      <c r="HG186" s="144"/>
      <c r="HH186" s="144"/>
    </row>
    <row r="187" spans="1:216" s="157" customFormat="1" ht="40" customHeight="1">
      <c r="A187" s="246" t="s">
        <v>1177</v>
      </c>
      <c r="B187" s="186" t="str">
        <f t="shared" si="23"/>
        <v>Grupo de Procesos Sancionatorios y Acompañamiento SocialPROCESOS ADMINISTRATIVO SANCIONATORIO-SUBSIDIO NO LEGALIZADO Y DE RECHAZO</v>
      </c>
      <c r="C187" s="237">
        <v>71221</v>
      </c>
      <c r="D187" s="227" t="s">
        <v>1363</v>
      </c>
      <c r="E187" s="228" t="s">
        <v>1025</v>
      </c>
      <c r="F187" s="224" t="str">
        <f t="shared" si="44"/>
        <v>71221-38.2</v>
      </c>
      <c r="G187" s="225" t="str">
        <f t="shared" si="45"/>
        <v>AG -3--AC -17</v>
      </c>
      <c r="H187" s="240">
        <v>3</v>
      </c>
      <c r="I187" s="240">
        <v>17</v>
      </c>
      <c r="J187" s="225" t="str">
        <f t="shared" si="25"/>
        <v>- - MT- S</v>
      </c>
      <c r="K187" s="240"/>
      <c r="L187" s="240"/>
      <c r="M187" s="240" t="s">
        <v>1612</v>
      </c>
      <c r="N187" s="240" t="s">
        <v>471</v>
      </c>
      <c r="O187" s="225"/>
      <c r="P187" s="225"/>
      <c r="Q187" s="225"/>
      <c r="R187" s="225" t="str">
        <f t="shared" si="17"/>
        <v>F/E  -  PDF</v>
      </c>
      <c r="S187" s="240" t="s">
        <v>1245</v>
      </c>
      <c r="T187" s="240" t="s">
        <v>37</v>
      </c>
      <c r="U187" s="144"/>
      <c r="V187" s="144"/>
      <c r="W187" s="144"/>
      <c r="X187" s="144"/>
      <c r="Y187" s="144"/>
      <c r="Z187" s="144"/>
      <c r="AA187" s="144"/>
      <c r="AB187" s="144"/>
      <c r="AC187" s="144"/>
      <c r="AD187" s="144"/>
      <c r="AE187" s="144"/>
      <c r="AF187" s="144"/>
      <c r="AG187" s="144"/>
      <c r="AH187" s="144"/>
      <c r="AI187" s="144"/>
      <c r="AJ187" s="144"/>
      <c r="AK187" s="144"/>
      <c r="AL187" s="144"/>
      <c r="AM187" s="144"/>
      <c r="AN187" s="144"/>
      <c r="AO187" s="144"/>
      <c r="AP187" s="144"/>
      <c r="AQ187" s="144"/>
      <c r="AR187" s="144"/>
      <c r="AS187" s="144"/>
      <c r="AT187" s="144"/>
      <c r="AU187" s="144"/>
      <c r="AV187" s="144"/>
      <c r="AW187" s="144"/>
      <c r="AX187" s="144"/>
      <c r="AY187" s="144"/>
      <c r="AZ187" s="144"/>
      <c r="BA187" s="144"/>
      <c r="BB187" s="144"/>
      <c r="BC187" s="144"/>
      <c r="BD187" s="144"/>
      <c r="BE187" s="144"/>
      <c r="BF187" s="144"/>
      <c r="BG187" s="144"/>
      <c r="BH187" s="144"/>
      <c r="BI187" s="144"/>
      <c r="BJ187" s="144"/>
      <c r="BK187" s="144"/>
      <c r="BL187" s="144"/>
      <c r="BM187" s="144"/>
      <c r="BN187" s="144"/>
      <c r="BO187" s="144"/>
      <c r="BP187" s="144"/>
      <c r="BQ187" s="144"/>
      <c r="BR187" s="144"/>
      <c r="BS187" s="144"/>
      <c r="BT187" s="144"/>
      <c r="BU187" s="144"/>
      <c r="BV187" s="144"/>
      <c r="BW187" s="144"/>
      <c r="BX187" s="144"/>
      <c r="BY187" s="144"/>
      <c r="BZ187" s="144"/>
      <c r="CA187" s="144"/>
      <c r="CB187" s="144"/>
      <c r="CC187" s="144"/>
      <c r="CD187" s="144"/>
      <c r="CE187" s="144"/>
      <c r="CF187" s="144"/>
      <c r="CG187" s="144"/>
      <c r="CH187" s="144"/>
      <c r="CI187" s="144"/>
      <c r="CJ187" s="144"/>
      <c r="CK187" s="144"/>
      <c r="CL187" s="144"/>
      <c r="CM187" s="144"/>
      <c r="CN187" s="144"/>
      <c r="CO187" s="144"/>
      <c r="CP187" s="144"/>
      <c r="CQ187" s="144"/>
      <c r="CR187" s="144"/>
      <c r="CS187" s="144"/>
      <c r="CT187" s="144"/>
      <c r="CU187" s="144"/>
      <c r="CV187" s="144"/>
      <c r="CW187" s="144"/>
      <c r="CX187" s="144"/>
      <c r="CY187" s="144"/>
      <c r="CZ187" s="144"/>
      <c r="DA187" s="144"/>
      <c r="DB187" s="144"/>
      <c r="DC187" s="144"/>
      <c r="DD187" s="144"/>
      <c r="DE187" s="144"/>
      <c r="DF187" s="144"/>
      <c r="DG187" s="144"/>
      <c r="DH187" s="144"/>
      <c r="DI187" s="144"/>
      <c r="DJ187" s="144"/>
      <c r="DK187" s="144"/>
      <c r="DL187" s="144"/>
      <c r="DM187" s="144"/>
      <c r="DN187" s="144"/>
      <c r="DO187" s="144"/>
      <c r="DP187" s="144"/>
      <c r="DQ187" s="144"/>
      <c r="DR187" s="144"/>
      <c r="DS187" s="144"/>
      <c r="DT187" s="144"/>
      <c r="DU187" s="144"/>
      <c r="DV187" s="144"/>
      <c r="DW187" s="144"/>
      <c r="DX187" s="144"/>
      <c r="DY187" s="144"/>
      <c r="DZ187" s="144"/>
      <c r="EA187" s="144"/>
      <c r="EB187" s="144"/>
      <c r="EC187" s="144"/>
      <c r="ED187" s="144"/>
      <c r="EE187" s="144"/>
      <c r="EF187" s="144"/>
      <c r="EG187" s="144"/>
      <c r="EH187" s="144"/>
      <c r="EI187" s="144"/>
      <c r="EJ187" s="144"/>
      <c r="EK187" s="144"/>
      <c r="EL187" s="144"/>
      <c r="EM187" s="144"/>
      <c r="EN187" s="144"/>
      <c r="EO187" s="144"/>
      <c r="EP187" s="144"/>
      <c r="EQ187" s="144"/>
      <c r="ER187" s="144"/>
      <c r="ES187" s="144"/>
      <c r="ET187" s="144"/>
      <c r="EU187" s="144"/>
      <c r="EV187" s="144"/>
      <c r="EW187" s="144"/>
      <c r="EX187" s="144"/>
      <c r="EY187" s="144"/>
      <c r="EZ187" s="144"/>
      <c r="FA187" s="144"/>
      <c r="FB187" s="144"/>
      <c r="FC187" s="144"/>
      <c r="FD187" s="144"/>
      <c r="FE187" s="144"/>
      <c r="FF187" s="144"/>
      <c r="FG187" s="144"/>
      <c r="FH187" s="144"/>
      <c r="FI187" s="144"/>
      <c r="FJ187" s="144"/>
      <c r="FK187" s="144"/>
      <c r="FL187" s="144"/>
      <c r="FM187" s="144"/>
      <c r="FN187" s="144"/>
      <c r="FO187" s="144"/>
      <c r="FP187" s="144"/>
      <c r="FQ187" s="144"/>
      <c r="FR187" s="144"/>
      <c r="FS187" s="144"/>
      <c r="FT187" s="144"/>
      <c r="FU187" s="144"/>
      <c r="FV187" s="144"/>
      <c r="FW187" s="144"/>
      <c r="FX187" s="144"/>
      <c r="FY187" s="144"/>
      <c r="FZ187" s="144"/>
      <c r="GA187" s="144"/>
      <c r="GB187" s="144"/>
      <c r="GC187" s="144"/>
      <c r="GD187" s="144"/>
      <c r="GE187" s="144"/>
      <c r="GF187" s="144"/>
      <c r="GG187" s="144"/>
      <c r="GH187" s="144"/>
      <c r="GI187" s="144"/>
      <c r="GJ187" s="144"/>
      <c r="GK187" s="144"/>
      <c r="GL187" s="144"/>
      <c r="GM187" s="144"/>
      <c r="GN187" s="144"/>
      <c r="GO187" s="144"/>
      <c r="GP187" s="144"/>
      <c r="GQ187" s="144"/>
      <c r="GR187" s="144"/>
      <c r="GS187" s="144"/>
      <c r="GT187" s="144"/>
      <c r="GU187" s="144"/>
      <c r="GV187" s="144"/>
      <c r="GW187" s="144"/>
      <c r="GX187" s="144"/>
      <c r="GY187" s="144"/>
      <c r="GZ187" s="144"/>
      <c r="HA187" s="144"/>
      <c r="HB187" s="144"/>
      <c r="HC187" s="144"/>
      <c r="HD187" s="144"/>
      <c r="HE187" s="144"/>
      <c r="HF187" s="144"/>
      <c r="HG187" s="144"/>
      <c r="HH187" s="144"/>
    </row>
    <row r="188" spans="1:216" s="157" customFormat="1" ht="40" customHeight="1">
      <c r="A188" s="246" t="s">
        <v>1177</v>
      </c>
      <c r="B188" s="186" t="str">
        <f t="shared" si="23"/>
        <v>Grupo de Procesos Sancionatorios y Acompañamiento SocialPROCESOS DE ACOMPAÑAMIENTO SOCIAL</v>
      </c>
      <c r="C188" s="237">
        <v>71221</v>
      </c>
      <c r="D188" s="227" t="s">
        <v>1369</v>
      </c>
      <c r="E188" s="228" t="s">
        <v>1370</v>
      </c>
      <c r="F188" s="224" t="str">
        <f t="shared" si="44"/>
        <v>71221-38.35</v>
      </c>
      <c r="G188" s="225" t="str">
        <f t="shared" si="45"/>
        <v>AG -3--AC -17</v>
      </c>
      <c r="H188" s="240">
        <v>3</v>
      </c>
      <c r="I188" s="240">
        <v>17</v>
      </c>
      <c r="J188" s="225" t="str">
        <f t="shared" si="25"/>
        <v xml:space="preserve">CT- - MT- </v>
      </c>
      <c r="K188" s="240" t="s">
        <v>468</v>
      </c>
      <c r="L188" s="240"/>
      <c r="M188" s="240" t="s">
        <v>1612</v>
      </c>
      <c r="N188" s="240"/>
      <c r="O188" s="225"/>
      <c r="P188" s="225"/>
      <c r="Q188" s="225"/>
      <c r="R188" s="225" t="str">
        <f t="shared" si="17"/>
        <v>F/E  -  PDF</v>
      </c>
      <c r="S188" s="240" t="s">
        <v>1245</v>
      </c>
      <c r="T188" s="240" t="s">
        <v>37</v>
      </c>
      <c r="U188" s="144"/>
      <c r="V188" s="144"/>
      <c r="W188" s="144"/>
      <c r="X188" s="144"/>
      <c r="Y188" s="144"/>
      <c r="Z188" s="144"/>
      <c r="AA188" s="144"/>
      <c r="AB188" s="144"/>
      <c r="AC188" s="144"/>
      <c r="AD188" s="144"/>
      <c r="AE188" s="144"/>
      <c r="AF188" s="144"/>
      <c r="AG188" s="144"/>
      <c r="AH188" s="144"/>
      <c r="AI188" s="144"/>
      <c r="AJ188" s="144"/>
      <c r="AK188" s="144"/>
      <c r="AL188" s="144"/>
      <c r="AM188" s="144"/>
      <c r="AN188" s="144"/>
      <c r="AO188" s="144"/>
      <c r="AP188" s="144"/>
      <c r="AQ188" s="144"/>
      <c r="AR188" s="144"/>
      <c r="AS188" s="144"/>
      <c r="AT188" s="144"/>
      <c r="AU188" s="144"/>
      <c r="AV188" s="144"/>
      <c r="AW188" s="144"/>
      <c r="AX188" s="144"/>
      <c r="AY188" s="144"/>
      <c r="AZ188" s="144"/>
      <c r="BA188" s="144"/>
      <c r="BB188" s="144"/>
      <c r="BC188" s="144"/>
      <c r="BD188" s="144"/>
      <c r="BE188" s="144"/>
      <c r="BF188" s="144"/>
      <c r="BG188" s="144"/>
      <c r="BH188" s="144"/>
      <c r="BI188" s="144"/>
      <c r="BJ188" s="144"/>
      <c r="BK188" s="144"/>
      <c r="BL188" s="144"/>
      <c r="BM188" s="144"/>
      <c r="BN188" s="144"/>
      <c r="BO188" s="144"/>
      <c r="BP188" s="144"/>
      <c r="BQ188" s="144"/>
      <c r="BR188" s="144"/>
      <c r="BS188" s="144"/>
      <c r="BT188" s="144"/>
      <c r="BU188" s="144"/>
      <c r="BV188" s="144"/>
      <c r="BW188" s="144"/>
      <c r="BX188" s="144"/>
      <c r="BY188" s="144"/>
      <c r="BZ188" s="144"/>
      <c r="CA188" s="144"/>
      <c r="CB188" s="144"/>
      <c r="CC188" s="144"/>
      <c r="CD188" s="144"/>
      <c r="CE188" s="144"/>
      <c r="CF188" s="144"/>
      <c r="CG188" s="144"/>
      <c r="CH188" s="144"/>
      <c r="CI188" s="144"/>
      <c r="CJ188" s="144"/>
      <c r="CK188" s="144"/>
      <c r="CL188" s="144"/>
      <c r="CM188" s="144"/>
      <c r="CN188" s="144"/>
      <c r="CO188" s="144"/>
      <c r="CP188" s="144"/>
      <c r="CQ188" s="144"/>
      <c r="CR188" s="144"/>
      <c r="CS188" s="144"/>
      <c r="CT188" s="144"/>
      <c r="CU188" s="144"/>
      <c r="CV188" s="144"/>
      <c r="CW188" s="144"/>
      <c r="CX188" s="144"/>
      <c r="CY188" s="144"/>
      <c r="CZ188" s="144"/>
      <c r="DA188" s="144"/>
      <c r="DB188" s="144"/>
      <c r="DC188" s="144"/>
      <c r="DD188" s="144"/>
      <c r="DE188" s="144"/>
      <c r="DF188" s="144"/>
      <c r="DG188" s="144"/>
      <c r="DH188" s="144"/>
      <c r="DI188" s="144"/>
      <c r="DJ188" s="144"/>
      <c r="DK188" s="144"/>
      <c r="DL188" s="144"/>
      <c r="DM188" s="144"/>
      <c r="DN188" s="144"/>
      <c r="DO188" s="144"/>
      <c r="DP188" s="144"/>
      <c r="DQ188" s="144"/>
      <c r="DR188" s="144"/>
      <c r="DS188" s="144"/>
      <c r="DT188" s="144"/>
      <c r="DU188" s="144"/>
      <c r="DV188" s="144"/>
      <c r="DW188" s="144"/>
      <c r="DX188" s="144"/>
      <c r="DY188" s="144"/>
      <c r="DZ188" s="144"/>
      <c r="EA188" s="144"/>
      <c r="EB188" s="144"/>
      <c r="EC188" s="144"/>
      <c r="ED188" s="144"/>
      <c r="EE188" s="144"/>
      <c r="EF188" s="144"/>
      <c r="EG188" s="144"/>
      <c r="EH188" s="144"/>
      <c r="EI188" s="144"/>
      <c r="EJ188" s="144"/>
      <c r="EK188" s="144"/>
      <c r="EL188" s="144"/>
      <c r="EM188" s="144"/>
      <c r="EN188" s="144"/>
      <c r="EO188" s="144"/>
      <c r="EP188" s="144"/>
      <c r="EQ188" s="144"/>
      <c r="ER188" s="144"/>
      <c r="ES188" s="144"/>
      <c r="ET188" s="144"/>
      <c r="EU188" s="144"/>
      <c r="EV188" s="144"/>
      <c r="EW188" s="144"/>
      <c r="EX188" s="144"/>
      <c r="EY188" s="144"/>
      <c r="EZ188" s="144"/>
      <c r="FA188" s="144"/>
      <c r="FB188" s="144"/>
      <c r="FC188" s="144"/>
      <c r="FD188" s="144"/>
      <c r="FE188" s="144"/>
      <c r="FF188" s="144"/>
      <c r="FG188" s="144"/>
      <c r="FH188" s="144"/>
      <c r="FI188" s="144"/>
      <c r="FJ188" s="144"/>
      <c r="FK188" s="144"/>
      <c r="FL188" s="144"/>
      <c r="FM188" s="144"/>
      <c r="FN188" s="144"/>
      <c r="FO188" s="144"/>
      <c r="FP188" s="144"/>
      <c r="FQ188" s="144"/>
      <c r="FR188" s="144"/>
      <c r="FS188" s="144"/>
      <c r="FT188" s="144"/>
      <c r="FU188" s="144"/>
      <c r="FV188" s="144"/>
      <c r="FW188" s="144"/>
      <c r="FX188" s="144"/>
      <c r="FY188" s="144"/>
      <c r="FZ188" s="144"/>
      <c r="GA188" s="144"/>
      <c r="GB188" s="144"/>
      <c r="GC188" s="144"/>
      <c r="GD188" s="144"/>
      <c r="GE188" s="144"/>
      <c r="GF188" s="144"/>
      <c r="GG188" s="144"/>
      <c r="GH188" s="144"/>
      <c r="GI188" s="144"/>
      <c r="GJ188" s="144"/>
      <c r="GK188" s="144"/>
      <c r="GL188" s="144"/>
      <c r="GM188" s="144"/>
      <c r="GN188" s="144"/>
      <c r="GO188" s="144"/>
      <c r="GP188" s="144"/>
      <c r="GQ188" s="144"/>
      <c r="GR188" s="144"/>
      <c r="GS188" s="144"/>
      <c r="GT188" s="144"/>
      <c r="GU188" s="144"/>
      <c r="GV188" s="144"/>
      <c r="GW188" s="144"/>
      <c r="GX188" s="144"/>
      <c r="GY188" s="144"/>
      <c r="GZ188" s="144"/>
      <c r="HA188" s="144"/>
      <c r="HB188" s="144"/>
      <c r="HC188" s="144"/>
      <c r="HD188" s="144"/>
      <c r="HE188" s="144"/>
      <c r="HF188" s="144"/>
      <c r="HG188" s="144"/>
      <c r="HH188" s="144"/>
    </row>
    <row r="189" spans="1:216" s="157" customFormat="1" ht="40" customHeight="1">
      <c r="A189" s="247"/>
      <c r="B189" s="247"/>
      <c r="C189" s="182"/>
      <c r="D189" s="182"/>
      <c r="E189" s="158"/>
      <c r="F189" s="179"/>
      <c r="G189" s="169"/>
      <c r="H189" s="169"/>
      <c r="I189" s="169"/>
      <c r="J189" s="169"/>
      <c r="K189" s="169"/>
      <c r="L189" s="169"/>
      <c r="M189" s="169"/>
      <c r="N189" s="169"/>
      <c r="O189" s="169"/>
      <c r="P189" s="169"/>
      <c r="Q189" s="169"/>
      <c r="R189" s="169"/>
      <c r="S189" s="169"/>
      <c r="T189" s="169"/>
      <c r="U189" s="144"/>
      <c r="V189" s="144"/>
      <c r="W189" s="144"/>
      <c r="X189" s="144"/>
      <c r="Y189" s="144"/>
      <c r="Z189" s="144"/>
      <c r="AA189" s="144"/>
      <c r="AB189" s="144"/>
      <c r="AC189" s="144"/>
      <c r="AD189" s="144"/>
      <c r="AE189" s="144"/>
      <c r="AF189" s="144"/>
      <c r="AG189" s="144"/>
      <c r="AH189" s="144"/>
      <c r="AI189" s="144"/>
      <c r="AJ189" s="144"/>
      <c r="AK189" s="144"/>
      <c r="AL189" s="144"/>
      <c r="AM189" s="144"/>
      <c r="AN189" s="144"/>
      <c r="AO189" s="144"/>
      <c r="AP189" s="144"/>
      <c r="AQ189" s="144"/>
      <c r="AR189" s="144"/>
      <c r="AS189" s="144"/>
      <c r="AT189" s="144"/>
      <c r="AU189" s="144"/>
      <c r="AV189" s="144"/>
      <c r="AW189" s="144"/>
      <c r="AX189" s="144"/>
      <c r="AY189" s="144"/>
      <c r="AZ189" s="144"/>
      <c r="BA189" s="144"/>
      <c r="BB189" s="144"/>
      <c r="BC189" s="144"/>
      <c r="BD189" s="144"/>
      <c r="BE189" s="144"/>
      <c r="BF189" s="144"/>
      <c r="BG189" s="144"/>
      <c r="BH189" s="144"/>
      <c r="BI189" s="144"/>
      <c r="BJ189" s="144"/>
      <c r="BK189" s="144"/>
      <c r="BL189" s="144"/>
      <c r="BM189" s="144"/>
      <c r="BN189" s="144"/>
      <c r="BO189" s="144"/>
      <c r="BP189" s="144"/>
      <c r="BQ189" s="144"/>
      <c r="BR189" s="144"/>
      <c r="BS189" s="144"/>
      <c r="BT189" s="144"/>
      <c r="BU189" s="144"/>
      <c r="BV189" s="144"/>
      <c r="BW189" s="144"/>
      <c r="BX189" s="144"/>
      <c r="BY189" s="144"/>
      <c r="BZ189" s="144"/>
      <c r="CA189" s="144"/>
      <c r="CB189" s="144"/>
      <c r="CC189" s="144"/>
      <c r="CD189" s="144"/>
      <c r="CE189" s="144"/>
      <c r="CF189" s="144"/>
      <c r="CG189" s="144"/>
      <c r="CH189" s="144"/>
      <c r="CI189" s="144"/>
      <c r="CJ189" s="144"/>
      <c r="CK189" s="144"/>
      <c r="CL189" s="144"/>
      <c r="CM189" s="144"/>
      <c r="CN189" s="144"/>
      <c r="CO189" s="144"/>
      <c r="CP189" s="144"/>
      <c r="CQ189" s="144"/>
      <c r="CR189" s="144"/>
      <c r="CS189" s="144"/>
      <c r="CT189" s="144"/>
      <c r="CU189" s="144"/>
      <c r="CV189" s="144"/>
      <c r="CW189" s="144"/>
      <c r="CX189" s="144"/>
      <c r="CY189" s="144"/>
      <c r="CZ189" s="144"/>
      <c r="DA189" s="144"/>
      <c r="DB189" s="144"/>
      <c r="DC189" s="144"/>
      <c r="DD189" s="144"/>
      <c r="DE189" s="144"/>
      <c r="DF189" s="144"/>
      <c r="DG189" s="144"/>
      <c r="DH189" s="144"/>
      <c r="DI189" s="144"/>
      <c r="DJ189" s="144"/>
      <c r="DK189" s="144"/>
      <c r="DL189" s="144"/>
      <c r="DM189" s="144"/>
      <c r="DN189" s="144"/>
      <c r="DO189" s="144"/>
      <c r="DP189" s="144"/>
      <c r="DQ189" s="144"/>
      <c r="DR189" s="144"/>
      <c r="DS189" s="144"/>
      <c r="DT189" s="144"/>
      <c r="DU189" s="144"/>
      <c r="DV189" s="144"/>
      <c r="DW189" s="144"/>
      <c r="DX189" s="144"/>
      <c r="DY189" s="144"/>
      <c r="DZ189" s="144"/>
      <c r="EA189" s="144"/>
      <c r="EB189" s="144"/>
      <c r="EC189" s="144"/>
      <c r="ED189" s="144"/>
      <c r="EE189" s="144"/>
      <c r="EF189" s="144"/>
      <c r="EG189" s="144"/>
      <c r="EH189" s="144"/>
      <c r="EI189" s="144"/>
      <c r="EJ189" s="144"/>
      <c r="EK189" s="144"/>
      <c r="EL189" s="144"/>
      <c r="EM189" s="144"/>
      <c r="EN189" s="144"/>
      <c r="EO189" s="144"/>
      <c r="EP189" s="144"/>
      <c r="EQ189" s="144"/>
      <c r="ER189" s="144"/>
      <c r="ES189" s="144"/>
      <c r="ET189" s="144"/>
      <c r="EU189" s="144"/>
      <c r="EV189" s="144"/>
      <c r="EW189" s="144"/>
      <c r="EX189" s="144"/>
      <c r="EY189" s="144"/>
      <c r="EZ189" s="144"/>
      <c r="FA189" s="144"/>
      <c r="FB189" s="144"/>
      <c r="FC189" s="144"/>
      <c r="FD189" s="144"/>
      <c r="FE189" s="144"/>
      <c r="FF189" s="144"/>
      <c r="FG189" s="144"/>
      <c r="FH189" s="144"/>
      <c r="FI189" s="144"/>
      <c r="FJ189" s="144"/>
      <c r="FK189" s="144"/>
      <c r="FL189" s="144"/>
      <c r="FM189" s="144"/>
      <c r="FN189" s="144"/>
      <c r="FO189" s="144"/>
      <c r="FP189" s="144"/>
      <c r="FQ189" s="144"/>
      <c r="FR189" s="144"/>
      <c r="FS189" s="144"/>
      <c r="FT189" s="144"/>
      <c r="FU189" s="144"/>
      <c r="FV189" s="144"/>
      <c r="FW189" s="144"/>
      <c r="FX189" s="144"/>
      <c r="FY189" s="144"/>
      <c r="FZ189" s="144"/>
      <c r="GA189" s="144"/>
      <c r="GB189" s="144"/>
      <c r="GC189" s="144"/>
      <c r="GD189" s="144"/>
      <c r="GE189" s="144"/>
      <c r="GF189" s="144"/>
      <c r="GG189" s="144"/>
      <c r="GH189" s="144"/>
      <c r="GI189" s="144"/>
      <c r="GJ189" s="144"/>
      <c r="GK189" s="144"/>
      <c r="GL189" s="144"/>
      <c r="GM189" s="144"/>
      <c r="GN189" s="144"/>
      <c r="GO189" s="144"/>
      <c r="GP189" s="144"/>
      <c r="GQ189" s="144"/>
      <c r="GR189" s="144"/>
      <c r="GS189" s="144"/>
      <c r="GT189" s="144"/>
      <c r="GU189" s="144"/>
      <c r="GV189" s="144"/>
      <c r="GW189" s="144"/>
      <c r="GX189" s="144"/>
      <c r="GY189" s="144"/>
      <c r="GZ189" s="144"/>
      <c r="HA189" s="144"/>
      <c r="HB189" s="144"/>
      <c r="HC189" s="144"/>
      <c r="HD189" s="144"/>
      <c r="HE189" s="144"/>
      <c r="HF189" s="144"/>
      <c r="HG189" s="144"/>
      <c r="HH189" s="144"/>
    </row>
    <row r="190" spans="1:216" s="157" customFormat="1" ht="40" customHeight="1">
      <c r="A190" s="243" t="s">
        <v>1371</v>
      </c>
      <c r="B190" s="175" t="str">
        <f t="shared" si="23"/>
        <v>Subdirección de Subsidio y Ejecución de Vivienda RuralDERECHOS DE PETICIÓN</v>
      </c>
      <c r="C190" s="185">
        <v>71230</v>
      </c>
      <c r="D190" s="183">
        <v>17</v>
      </c>
      <c r="E190" s="216" t="s">
        <v>496</v>
      </c>
      <c r="F190" s="180" t="str">
        <f t="shared" ref="F190:F194" si="46">CONCATENATE(C190,"-",D190)</f>
        <v>71230-17</v>
      </c>
      <c r="G190" s="174" t="str">
        <f t="shared" ref="G190:G194" si="47">CONCATENATE("AG"," -", H190,"--","AC -", I190)</f>
        <v>AG -3--AC -8</v>
      </c>
      <c r="H190" s="239">
        <v>3</v>
      </c>
      <c r="I190" s="239">
        <v>8</v>
      </c>
      <c r="J190" s="174" t="str">
        <f t="shared" si="25"/>
        <v>- - MT- S</v>
      </c>
      <c r="K190" s="239"/>
      <c r="L190" s="239"/>
      <c r="M190" s="239" t="s">
        <v>1612</v>
      </c>
      <c r="N190" s="239" t="s">
        <v>471</v>
      </c>
      <c r="O190" s="174"/>
      <c r="P190" s="174"/>
      <c r="Q190" s="174"/>
      <c r="R190" s="174" t="str">
        <f t="shared" si="17"/>
        <v>F/E  -  PDF</v>
      </c>
      <c r="S190" s="239" t="s">
        <v>1245</v>
      </c>
      <c r="T190" s="239" t="s">
        <v>37</v>
      </c>
      <c r="U190" s="144"/>
      <c r="V190" s="144"/>
      <c r="W190" s="144"/>
      <c r="X190" s="144"/>
      <c r="Y190" s="144"/>
      <c r="Z190" s="144"/>
      <c r="AA190" s="144"/>
      <c r="AB190" s="144"/>
      <c r="AC190" s="144"/>
      <c r="AD190" s="144"/>
      <c r="AE190" s="144"/>
      <c r="AF190" s="144"/>
      <c r="AG190" s="144"/>
      <c r="AH190" s="144"/>
      <c r="AI190" s="144"/>
      <c r="AJ190" s="144"/>
      <c r="AK190" s="144"/>
      <c r="AL190" s="144"/>
      <c r="AM190" s="144"/>
      <c r="AN190" s="144"/>
      <c r="AO190" s="144"/>
      <c r="AP190" s="144"/>
      <c r="AQ190" s="144"/>
      <c r="AR190" s="144"/>
      <c r="AS190" s="144"/>
      <c r="AT190" s="144"/>
      <c r="AU190" s="144"/>
      <c r="AV190" s="144"/>
      <c r="AW190" s="144"/>
      <c r="AX190" s="144"/>
      <c r="AY190" s="144"/>
      <c r="AZ190" s="144"/>
      <c r="BA190" s="144"/>
      <c r="BB190" s="144"/>
      <c r="BC190" s="144"/>
      <c r="BD190" s="144"/>
      <c r="BE190" s="144"/>
      <c r="BF190" s="144"/>
      <c r="BG190" s="144"/>
      <c r="BH190" s="144"/>
      <c r="BI190" s="144"/>
      <c r="BJ190" s="144"/>
      <c r="BK190" s="144"/>
      <c r="BL190" s="144"/>
      <c r="BM190" s="144"/>
      <c r="BN190" s="144"/>
      <c r="BO190" s="144"/>
      <c r="BP190" s="144"/>
      <c r="BQ190" s="144"/>
      <c r="BR190" s="144"/>
      <c r="BS190" s="144"/>
      <c r="BT190" s="144"/>
      <c r="BU190" s="144"/>
      <c r="BV190" s="144"/>
      <c r="BW190" s="144"/>
      <c r="BX190" s="144"/>
      <c r="BY190" s="144"/>
      <c r="BZ190" s="144"/>
      <c r="CA190" s="144"/>
      <c r="CB190" s="144"/>
      <c r="CC190" s="144"/>
      <c r="CD190" s="144"/>
      <c r="CE190" s="144"/>
      <c r="CF190" s="144"/>
      <c r="CG190" s="144"/>
      <c r="CH190" s="144"/>
      <c r="CI190" s="144"/>
      <c r="CJ190" s="144"/>
      <c r="CK190" s="144"/>
      <c r="CL190" s="144"/>
      <c r="CM190" s="144"/>
      <c r="CN190" s="144"/>
      <c r="CO190" s="144"/>
      <c r="CP190" s="144"/>
      <c r="CQ190" s="144"/>
      <c r="CR190" s="144"/>
      <c r="CS190" s="144"/>
      <c r="CT190" s="144"/>
      <c r="CU190" s="144"/>
      <c r="CV190" s="144"/>
      <c r="CW190" s="144"/>
      <c r="CX190" s="144"/>
      <c r="CY190" s="144"/>
      <c r="CZ190" s="144"/>
      <c r="DA190" s="144"/>
      <c r="DB190" s="144"/>
      <c r="DC190" s="144"/>
      <c r="DD190" s="144"/>
      <c r="DE190" s="144"/>
      <c r="DF190" s="144"/>
      <c r="DG190" s="144"/>
      <c r="DH190" s="144"/>
      <c r="DI190" s="144"/>
      <c r="DJ190" s="144"/>
      <c r="DK190" s="144"/>
      <c r="DL190" s="144"/>
      <c r="DM190" s="144"/>
      <c r="DN190" s="144"/>
      <c r="DO190" s="144"/>
      <c r="DP190" s="144"/>
      <c r="DQ190" s="144"/>
      <c r="DR190" s="144"/>
      <c r="DS190" s="144"/>
      <c r="DT190" s="144"/>
      <c r="DU190" s="144"/>
      <c r="DV190" s="144"/>
      <c r="DW190" s="144"/>
      <c r="DX190" s="144"/>
      <c r="DY190" s="144"/>
      <c r="DZ190" s="144"/>
      <c r="EA190" s="144"/>
      <c r="EB190" s="144"/>
      <c r="EC190" s="144"/>
      <c r="ED190" s="144"/>
      <c r="EE190" s="144"/>
      <c r="EF190" s="144"/>
      <c r="EG190" s="144"/>
      <c r="EH190" s="144"/>
      <c r="EI190" s="144"/>
      <c r="EJ190" s="144"/>
      <c r="EK190" s="144"/>
      <c r="EL190" s="144"/>
      <c r="EM190" s="144"/>
      <c r="EN190" s="144"/>
      <c r="EO190" s="144"/>
      <c r="EP190" s="144"/>
      <c r="EQ190" s="144"/>
      <c r="ER190" s="144"/>
      <c r="ES190" s="144"/>
      <c r="ET190" s="144"/>
      <c r="EU190" s="144"/>
      <c r="EV190" s="144"/>
      <c r="EW190" s="144"/>
      <c r="EX190" s="144"/>
      <c r="EY190" s="144"/>
      <c r="EZ190" s="144"/>
      <c r="FA190" s="144"/>
      <c r="FB190" s="144"/>
      <c r="FC190" s="144"/>
      <c r="FD190" s="144"/>
      <c r="FE190" s="144"/>
      <c r="FF190" s="144"/>
      <c r="FG190" s="144"/>
      <c r="FH190" s="144"/>
      <c r="FI190" s="144"/>
      <c r="FJ190" s="144"/>
      <c r="FK190" s="144"/>
      <c r="FL190" s="144"/>
      <c r="FM190" s="144"/>
      <c r="FN190" s="144"/>
      <c r="FO190" s="144"/>
      <c r="FP190" s="144"/>
      <c r="FQ190" s="144"/>
      <c r="FR190" s="144"/>
      <c r="FS190" s="144"/>
      <c r="FT190" s="144"/>
      <c r="FU190" s="144"/>
      <c r="FV190" s="144"/>
      <c r="FW190" s="144"/>
      <c r="FX190" s="144"/>
      <c r="FY190" s="144"/>
      <c r="FZ190" s="144"/>
      <c r="GA190" s="144"/>
      <c r="GB190" s="144"/>
      <c r="GC190" s="144"/>
      <c r="GD190" s="144"/>
      <c r="GE190" s="144"/>
      <c r="GF190" s="144"/>
      <c r="GG190" s="144"/>
      <c r="GH190" s="144"/>
      <c r="GI190" s="144"/>
      <c r="GJ190" s="144"/>
      <c r="GK190" s="144"/>
      <c r="GL190" s="144"/>
      <c r="GM190" s="144"/>
      <c r="GN190" s="144"/>
      <c r="GO190" s="144"/>
      <c r="GP190" s="144"/>
      <c r="GQ190" s="144"/>
      <c r="GR190" s="144"/>
      <c r="GS190" s="144"/>
      <c r="GT190" s="144"/>
      <c r="GU190" s="144"/>
      <c r="GV190" s="144"/>
      <c r="GW190" s="144"/>
      <c r="GX190" s="144"/>
      <c r="GY190" s="144"/>
      <c r="GZ190" s="144"/>
      <c r="HA190" s="144"/>
      <c r="HB190" s="144"/>
      <c r="HC190" s="144"/>
      <c r="HD190" s="144"/>
      <c r="HE190" s="144"/>
      <c r="HF190" s="144"/>
      <c r="HG190" s="144"/>
      <c r="HH190" s="144"/>
    </row>
    <row r="191" spans="1:216" s="157" customFormat="1" ht="40" customHeight="1">
      <c r="A191" s="243" t="s">
        <v>1371</v>
      </c>
      <c r="B191" s="175" t="str">
        <f t="shared" si="23"/>
        <v>Subdirección de Subsidio y Ejecución de Vivienda RuralINFORMES A ENTES DE CONTROL</v>
      </c>
      <c r="C191" s="185">
        <v>71230</v>
      </c>
      <c r="D191" s="183" t="s">
        <v>1236</v>
      </c>
      <c r="E191" s="135" t="s">
        <v>928</v>
      </c>
      <c r="F191" s="180" t="str">
        <f t="shared" si="46"/>
        <v>71230-24.1</v>
      </c>
      <c r="G191" s="174" t="str">
        <f t="shared" si="47"/>
        <v>AG -4--AC -8</v>
      </c>
      <c r="H191" s="239">
        <v>4</v>
      </c>
      <c r="I191" s="239">
        <v>8</v>
      </c>
      <c r="J191" s="174" t="str">
        <f t="shared" si="25"/>
        <v xml:space="preserve">- E- - </v>
      </c>
      <c r="K191" s="239"/>
      <c r="L191" s="239" t="s">
        <v>469</v>
      </c>
      <c r="M191" s="239"/>
      <c r="N191" s="239"/>
      <c r="O191" s="174"/>
      <c r="P191" s="174"/>
      <c r="Q191" s="174"/>
      <c r="R191" s="174" t="str">
        <f t="shared" si="17"/>
        <v>F/E  -  PDF</v>
      </c>
      <c r="S191" s="239" t="s">
        <v>1245</v>
      </c>
      <c r="T191" s="239" t="s">
        <v>37</v>
      </c>
      <c r="U191" s="144"/>
      <c r="V191" s="144"/>
      <c r="W191" s="144"/>
      <c r="X191" s="144"/>
      <c r="Y191" s="144"/>
      <c r="Z191" s="144"/>
      <c r="AA191" s="144"/>
      <c r="AB191" s="144"/>
      <c r="AC191" s="144"/>
      <c r="AD191" s="144"/>
      <c r="AE191" s="144"/>
      <c r="AF191" s="144"/>
      <c r="AG191" s="144"/>
      <c r="AH191" s="144"/>
      <c r="AI191" s="144"/>
      <c r="AJ191" s="144"/>
      <c r="AK191" s="144"/>
      <c r="AL191" s="144"/>
      <c r="AM191" s="144"/>
      <c r="AN191" s="144"/>
      <c r="AO191" s="144"/>
      <c r="AP191" s="144"/>
      <c r="AQ191" s="144"/>
      <c r="AR191" s="144"/>
      <c r="AS191" s="144"/>
      <c r="AT191" s="144"/>
      <c r="AU191" s="144"/>
      <c r="AV191" s="144"/>
      <c r="AW191" s="144"/>
      <c r="AX191" s="144"/>
      <c r="AY191" s="144"/>
      <c r="AZ191" s="144"/>
      <c r="BA191" s="144"/>
      <c r="BB191" s="144"/>
      <c r="BC191" s="144"/>
      <c r="BD191" s="144"/>
      <c r="BE191" s="144"/>
      <c r="BF191" s="144"/>
      <c r="BG191" s="144"/>
      <c r="BH191" s="144"/>
      <c r="BI191" s="144"/>
      <c r="BJ191" s="144"/>
      <c r="BK191" s="144"/>
      <c r="BL191" s="144"/>
      <c r="BM191" s="144"/>
      <c r="BN191" s="144"/>
      <c r="BO191" s="144"/>
      <c r="BP191" s="144"/>
      <c r="BQ191" s="144"/>
      <c r="BR191" s="144"/>
      <c r="BS191" s="144"/>
      <c r="BT191" s="144"/>
      <c r="BU191" s="144"/>
      <c r="BV191" s="144"/>
      <c r="BW191" s="144"/>
      <c r="BX191" s="144"/>
      <c r="BY191" s="144"/>
      <c r="BZ191" s="144"/>
      <c r="CA191" s="144"/>
      <c r="CB191" s="144"/>
      <c r="CC191" s="144"/>
      <c r="CD191" s="144"/>
      <c r="CE191" s="144"/>
      <c r="CF191" s="144"/>
      <c r="CG191" s="144"/>
      <c r="CH191" s="144"/>
      <c r="CI191" s="144"/>
      <c r="CJ191" s="144"/>
      <c r="CK191" s="144"/>
      <c r="CL191" s="144"/>
      <c r="CM191" s="144"/>
      <c r="CN191" s="144"/>
      <c r="CO191" s="144"/>
      <c r="CP191" s="144"/>
      <c r="CQ191" s="144"/>
      <c r="CR191" s="144"/>
      <c r="CS191" s="144"/>
      <c r="CT191" s="144"/>
      <c r="CU191" s="144"/>
      <c r="CV191" s="144"/>
      <c r="CW191" s="144"/>
      <c r="CX191" s="144"/>
      <c r="CY191" s="144"/>
      <c r="CZ191" s="144"/>
      <c r="DA191" s="144"/>
      <c r="DB191" s="144"/>
      <c r="DC191" s="144"/>
      <c r="DD191" s="144"/>
      <c r="DE191" s="144"/>
      <c r="DF191" s="144"/>
      <c r="DG191" s="144"/>
      <c r="DH191" s="144"/>
      <c r="DI191" s="144"/>
      <c r="DJ191" s="144"/>
      <c r="DK191" s="144"/>
      <c r="DL191" s="144"/>
      <c r="DM191" s="144"/>
      <c r="DN191" s="144"/>
      <c r="DO191" s="144"/>
      <c r="DP191" s="144"/>
      <c r="DQ191" s="144"/>
      <c r="DR191" s="144"/>
      <c r="DS191" s="144"/>
      <c r="DT191" s="144"/>
      <c r="DU191" s="144"/>
      <c r="DV191" s="144"/>
      <c r="DW191" s="144"/>
      <c r="DX191" s="144"/>
      <c r="DY191" s="144"/>
      <c r="DZ191" s="144"/>
      <c r="EA191" s="144"/>
      <c r="EB191" s="144"/>
      <c r="EC191" s="144"/>
      <c r="ED191" s="144"/>
      <c r="EE191" s="144"/>
      <c r="EF191" s="144"/>
      <c r="EG191" s="144"/>
      <c r="EH191" s="144"/>
      <c r="EI191" s="144"/>
      <c r="EJ191" s="144"/>
      <c r="EK191" s="144"/>
      <c r="EL191" s="144"/>
      <c r="EM191" s="144"/>
      <c r="EN191" s="144"/>
      <c r="EO191" s="144"/>
      <c r="EP191" s="144"/>
      <c r="EQ191" s="144"/>
      <c r="ER191" s="144"/>
      <c r="ES191" s="144"/>
      <c r="ET191" s="144"/>
      <c r="EU191" s="144"/>
      <c r="EV191" s="144"/>
      <c r="EW191" s="144"/>
      <c r="EX191" s="144"/>
      <c r="EY191" s="144"/>
      <c r="EZ191" s="144"/>
      <c r="FA191" s="144"/>
      <c r="FB191" s="144"/>
      <c r="FC191" s="144"/>
      <c r="FD191" s="144"/>
      <c r="FE191" s="144"/>
      <c r="FF191" s="144"/>
      <c r="FG191" s="144"/>
      <c r="FH191" s="144"/>
      <c r="FI191" s="144"/>
      <c r="FJ191" s="144"/>
      <c r="FK191" s="144"/>
      <c r="FL191" s="144"/>
      <c r="FM191" s="144"/>
      <c r="FN191" s="144"/>
      <c r="FO191" s="144"/>
      <c r="FP191" s="144"/>
      <c r="FQ191" s="144"/>
      <c r="FR191" s="144"/>
      <c r="FS191" s="144"/>
      <c r="FT191" s="144"/>
      <c r="FU191" s="144"/>
      <c r="FV191" s="144"/>
      <c r="FW191" s="144"/>
      <c r="FX191" s="144"/>
      <c r="FY191" s="144"/>
      <c r="FZ191" s="144"/>
      <c r="GA191" s="144"/>
      <c r="GB191" s="144"/>
      <c r="GC191" s="144"/>
      <c r="GD191" s="144"/>
      <c r="GE191" s="144"/>
      <c r="GF191" s="144"/>
      <c r="GG191" s="144"/>
      <c r="GH191" s="144"/>
      <c r="GI191" s="144"/>
      <c r="GJ191" s="144"/>
      <c r="GK191" s="144"/>
      <c r="GL191" s="144"/>
      <c r="GM191" s="144"/>
      <c r="GN191" s="144"/>
      <c r="GO191" s="144"/>
      <c r="GP191" s="144"/>
      <c r="GQ191" s="144"/>
      <c r="GR191" s="144"/>
      <c r="GS191" s="144"/>
      <c r="GT191" s="144"/>
      <c r="GU191" s="144"/>
      <c r="GV191" s="144"/>
      <c r="GW191" s="144"/>
      <c r="GX191" s="144"/>
      <c r="GY191" s="144"/>
      <c r="GZ191" s="144"/>
      <c r="HA191" s="144"/>
      <c r="HB191" s="144"/>
      <c r="HC191" s="144"/>
      <c r="HD191" s="144"/>
      <c r="HE191" s="144"/>
      <c r="HF191" s="144"/>
      <c r="HG191" s="144"/>
      <c r="HH191" s="144"/>
    </row>
    <row r="192" spans="1:216" s="157" customFormat="1" ht="40" customHeight="1">
      <c r="A192" s="243" t="s">
        <v>1371</v>
      </c>
      <c r="B192" s="175" t="str">
        <f t="shared" si="23"/>
        <v>Subdirección de Subsidio y Ejecución de Vivienda RuralINFORMES DE GESTIÓN</v>
      </c>
      <c r="C192" s="185">
        <v>71230</v>
      </c>
      <c r="D192" s="183" t="s">
        <v>1186</v>
      </c>
      <c r="E192" s="135" t="s">
        <v>931</v>
      </c>
      <c r="F192" s="180" t="str">
        <f t="shared" si="46"/>
        <v>71230-24.12</v>
      </c>
      <c r="G192" s="174" t="str">
        <f t="shared" si="47"/>
        <v>AG -3--AC -8</v>
      </c>
      <c r="H192" s="239">
        <v>3</v>
      </c>
      <c r="I192" s="239">
        <v>8</v>
      </c>
      <c r="J192" s="174" t="str">
        <f t="shared" si="25"/>
        <v xml:space="preserve">- E- - </v>
      </c>
      <c r="K192" s="239"/>
      <c r="L192" s="239" t="s">
        <v>469</v>
      </c>
      <c r="M192" s="239"/>
      <c r="N192" s="239"/>
      <c r="O192" s="174"/>
      <c r="P192" s="174"/>
      <c r="Q192" s="174"/>
      <c r="R192" s="174" t="str">
        <f t="shared" si="17"/>
        <v>F/E  -  PDF</v>
      </c>
      <c r="S192" s="239" t="s">
        <v>1245</v>
      </c>
      <c r="T192" s="239" t="s">
        <v>37</v>
      </c>
      <c r="U192" s="144"/>
      <c r="V192" s="144"/>
      <c r="W192" s="144"/>
      <c r="X192" s="144"/>
      <c r="Y192" s="144"/>
      <c r="Z192" s="144"/>
      <c r="AA192" s="144"/>
      <c r="AB192" s="144"/>
      <c r="AC192" s="144"/>
      <c r="AD192" s="144"/>
      <c r="AE192" s="144"/>
      <c r="AF192" s="144"/>
      <c r="AG192" s="144"/>
      <c r="AH192" s="144"/>
      <c r="AI192" s="144"/>
      <c r="AJ192" s="144"/>
      <c r="AK192" s="144"/>
      <c r="AL192" s="144"/>
      <c r="AM192" s="144"/>
      <c r="AN192" s="144"/>
      <c r="AO192" s="144"/>
      <c r="AP192" s="144"/>
      <c r="AQ192" s="144"/>
      <c r="AR192" s="144"/>
      <c r="AS192" s="144"/>
      <c r="AT192" s="144"/>
      <c r="AU192" s="144"/>
      <c r="AV192" s="144"/>
      <c r="AW192" s="144"/>
      <c r="AX192" s="144"/>
      <c r="AY192" s="144"/>
      <c r="AZ192" s="144"/>
      <c r="BA192" s="144"/>
      <c r="BB192" s="144"/>
      <c r="BC192" s="144"/>
      <c r="BD192" s="144"/>
      <c r="BE192" s="144"/>
      <c r="BF192" s="144"/>
      <c r="BG192" s="144"/>
      <c r="BH192" s="144"/>
      <c r="BI192" s="144"/>
      <c r="BJ192" s="144"/>
      <c r="BK192" s="144"/>
      <c r="BL192" s="144"/>
      <c r="BM192" s="144"/>
      <c r="BN192" s="144"/>
      <c r="BO192" s="144"/>
      <c r="BP192" s="144"/>
      <c r="BQ192" s="144"/>
      <c r="BR192" s="144"/>
      <c r="BS192" s="144"/>
      <c r="BT192" s="144"/>
      <c r="BU192" s="144"/>
      <c r="BV192" s="144"/>
      <c r="BW192" s="144"/>
      <c r="BX192" s="144"/>
      <c r="BY192" s="144"/>
      <c r="BZ192" s="144"/>
      <c r="CA192" s="144"/>
      <c r="CB192" s="144"/>
      <c r="CC192" s="144"/>
      <c r="CD192" s="144"/>
      <c r="CE192" s="144"/>
      <c r="CF192" s="144"/>
      <c r="CG192" s="144"/>
      <c r="CH192" s="144"/>
      <c r="CI192" s="144"/>
      <c r="CJ192" s="144"/>
      <c r="CK192" s="144"/>
      <c r="CL192" s="144"/>
      <c r="CM192" s="144"/>
      <c r="CN192" s="144"/>
      <c r="CO192" s="144"/>
      <c r="CP192" s="144"/>
      <c r="CQ192" s="144"/>
      <c r="CR192" s="144"/>
      <c r="CS192" s="144"/>
      <c r="CT192" s="144"/>
      <c r="CU192" s="144"/>
      <c r="CV192" s="144"/>
      <c r="CW192" s="144"/>
      <c r="CX192" s="144"/>
      <c r="CY192" s="144"/>
      <c r="CZ192" s="144"/>
      <c r="DA192" s="144"/>
      <c r="DB192" s="144"/>
      <c r="DC192" s="144"/>
      <c r="DD192" s="144"/>
      <c r="DE192" s="144"/>
      <c r="DF192" s="144"/>
      <c r="DG192" s="144"/>
      <c r="DH192" s="144"/>
      <c r="DI192" s="144"/>
      <c r="DJ192" s="144"/>
      <c r="DK192" s="144"/>
      <c r="DL192" s="144"/>
      <c r="DM192" s="144"/>
      <c r="DN192" s="144"/>
      <c r="DO192" s="144"/>
      <c r="DP192" s="144"/>
      <c r="DQ192" s="144"/>
      <c r="DR192" s="144"/>
      <c r="DS192" s="144"/>
      <c r="DT192" s="144"/>
      <c r="DU192" s="144"/>
      <c r="DV192" s="144"/>
      <c r="DW192" s="144"/>
      <c r="DX192" s="144"/>
      <c r="DY192" s="144"/>
      <c r="DZ192" s="144"/>
      <c r="EA192" s="144"/>
      <c r="EB192" s="144"/>
      <c r="EC192" s="144"/>
      <c r="ED192" s="144"/>
      <c r="EE192" s="144"/>
      <c r="EF192" s="144"/>
      <c r="EG192" s="144"/>
      <c r="EH192" s="144"/>
      <c r="EI192" s="144"/>
      <c r="EJ192" s="144"/>
      <c r="EK192" s="144"/>
      <c r="EL192" s="144"/>
      <c r="EM192" s="144"/>
      <c r="EN192" s="144"/>
      <c r="EO192" s="144"/>
      <c r="EP192" s="144"/>
      <c r="EQ192" s="144"/>
      <c r="ER192" s="144"/>
      <c r="ES192" s="144"/>
      <c r="ET192" s="144"/>
      <c r="EU192" s="144"/>
      <c r="EV192" s="144"/>
      <c r="EW192" s="144"/>
      <c r="EX192" s="144"/>
      <c r="EY192" s="144"/>
      <c r="EZ192" s="144"/>
      <c r="FA192" s="144"/>
      <c r="FB192" s="144"/>
      <c r="FC192" s="144"/>
      <c r="FD192" s="144"/>
      <c r="FE192" s="144"/>
      <c r="FF192" s="144"/>
      <c r="FG192" s="144"/>
      <c r="FH192" s="144"/>
      <c r="FI192" s="144"/>
      <c r="FJ192" s="144"/>
      <c r="FK192" s="144"/>
      <c r="FL192" s="144"/>
      <c r="FM192" s="144"/>
      <c r="FN192" s="144"/>
      <c r="FO192" s="144"/>
      <c r="FP192" s="144"/>
      <c r="FQ192" s="144"/>
      <c r="FR192" s="144"/>
      <c r="FS192" s="144"/>
      <c r="FT192" s="144"/>
      <c r="FU192" s="144"/>
      <c r="FV192" s="144"/>
      <c r="FW192" s="144"/>
      <c r="FX192" s="144"/>
      <c r="FY192" s="144"/>
      <c r="FZ192" s="144"/>
      <c r="GA192" s="144"/>
      <c r="GB192" s="144"/>
      <c r="GC192" s="144"/>
      <c r="GD192" s="144"/>
      <c r="GE192" s="144"/>
      <c r="GF192" s="144"/>
      <c r="GG192" s="144"/>
      <c r="GH192" s="144"/>
      <c r="GI192" s="144"/>
      <c r="GJ192" s="144"/>
      <c r="GK192" s="144"/>
      <c r="GL192" s="144"/>
      <c r="GM192" s="144"/>
      <c r="GN192" s="144"/>
      <c r="GO192" s="144"/>
      <c r="GP192" s="144"/>
      <c r="GQ192" s="144"/>
      <c r="GR192" s="144"/>
      <c r="GS192" s="144"/>
      <c r="GT192" s="144"/>
      <c r="GU192" s="144"/>
      <c r="GV192" s="144"/>
      <c r="GW192" s="144"/>
      <c r="GX192" s="144"/>
      <c r="GY192" s="144"/>
      <c r="GZ192" s="144"/>
      <c r="HA192" s="144"/>
      <c r="HB192" s="144"/>
      <c r="HC192" s="144"/>
      <c r="HD192" s="144"/>
      <c r="HE192" s="144"/>
      <c r="HF192" s="144"/>
      <c r="HG192" s="144"/>
      <c r="HH192" s="144"/>
    </row>
    <row r="193" spans="1:216" s="157" customFormat="1" ht="40" customHeight="1">
      <c r="A193" s="243" t="s">
        <v>1371</v>
      </c>
      <c r="B193" s="175" t="str">
        <f t="shared" si="23"/>
        <v>Subdirección de Subsidio y Ejecución de Vivienda RuralPROCESOS DE POSTULACIÓN A SUBSIDIO FAMILIAR DE VIVIENDA RURAL NUEVA</v>
      </c>
      <c r="C193" s="185">
        <v>71230</v>
      </c>
      <c r="D193" s="183" t="s">
        <v>1373</v>
      </c>
      <c r="E193" s="135" t="s">
        <v>1374</v>
      </c>
      <c r="F193" s="180" t="str">
        <f t="shared" si="46"/>
        <v>71230-38.37</v>
      </c>
      <c r="G193" s="174" t="str">
        <f t="shared" si="47"/>
        <v>AG -3--AC -17</v>
      </c>
      <c r="H193" s="239">
        <v>3</v>
      </c>
      <c r="I193" s="239">
        <v>17</v>
      </c>
      <c r="J193" s="174" t="str">
        <f t="shared" si="25"/>
        <v xml:space="preserve">CT- - MT- </v>
      </c>
      <c r="K193" s="239" t="s">
        <v>468</v>
      </c>
      <c r="L193" s="239"/>
      <c r="M193" s="239" t="s">
        <v>1612</v>
      </c>
      <c r="N193" s="239"/>
      <c r="O193" s="174"/>
      <c r="P193" s="174"/>
      <c r="Q193" s="174"/>
      <c r="R193" s="174" t="str">
        <f t="shared" si="17"/>
        <v xml:space="preserve">  -  PDF</v>
      </c>
      <c r="S193" s="174"/>
      <c r="T193" s="239" t="s">
        <v>37</v>
      </c>
      <c r="U193" s="144"/>
      <c r="V193" s="144"/>
      <c r="W193" s="144"/>
      <c r="X193" s="144"/>
      <c r="Y193" s="144"/>
      <c r="Z193" s="144"/>
      <c r="AA193" s="144"/>
      <c r="AB193" s="144"/>
      <c r="AC193" s="144"/>
      <c r="AD193" s="144"/>
      <c r="AE193" s="144"/>
      <c r="AF193" s="144"/>
      <c r="AG193" s="144"/>
      <c r="AH193" s="144"/>
      <c r="AI193" s="144"/>
      <c r="AJ193" s="144"/>
      <c r="AK193" s="144"/>
      <c r="AL193" s="144"/>
      <c r="AM193" s="144"/>
      <c r="AN193" s="144"/>
      <c r="AO193" s="144"/>
      <c r="AP193" s="144"/>
      <c r="AQ193" s="144"/>
      <c r="AR193" s="144"/>
      <c r="AS193" s="144"/>
      <c r="AT193" s="144"/>
      <c r="AU193" s="144"/>
      <c r="AV193" s="144"/>
      <c r="AW193" s="144"/>
      <c r="AX193" s="144"/>
      <c r="AY193" s="144"/>
      <c r="AZ193" s="144"/>
      <c r="BA193" s="144"/>
      <c r="BB193" s="144"/>
      <c r="BC193" s="144"/>
      <c r="BD193" s="144"/>
      <c r="BE193" s="144"/>
      <c r="BF193" s="144"/>
      <c r="BG193" s="144"/>
      <c r="BH193" s="144"/>
      <c r="BI193" s="144"/>
      <c r="BJ193" s="144"/>
      <c r="BK193" s="144"/>
      <c r="BL193" s="144"/>
      <c r="BM193" s="144"/>
      <c r="BN193" s="144"/>
      <c r="BO193" s="144"/>
      <c r="BP193" s="144"/>
      <c r="BQ193" s="144"/>
      <c r="BR193" s="144"/>
      <c r="BS193" s="144"/>
      <c r="BT193" s="144"/>
      <c r="BU193" s="144"/>
      <c r="BV193" s="144"/>
      <c r="BW193" s="144"/>
      <c r="BX193" s="144"/>
      <c r="BY193" s="144"/>
      <c r="BZ193" s="144"/>
      <c r="CA193" s="144"/>
      <c r="CB193" s="144"/>
      <c r="CC193" s="144"/>
      <c r="CD193" s="144"/>
      <c r="CE193" s="144"/>
      <c r="CF193" s="144"/>
      <c r="CG193" s="144"/>
      <c r="CH193" s="144"/>
      <c r="CI193" s="144"/>
      <c r="CJ193" s="144"/>
      <c r="CK193" s="144"/>
      <c r="CL193" s="144"/>
      <c r="CM193" s="144"/>
      <c r="CN193" s="144"/>
      <c r="CO193" s="144"/>
      <c r="CP193" s="144"/>
      <c r="CQ193" s="144"/>
      <c r="CR193" s="144"/>
      <c r="CS193" s="144"/>
      <c r="CT193" s="144"/>
      <c r="CU193" s="144"/>
      <c r="CV193" s="144"/>
      <c r="CW193" s="144"/>
      <c r="CX193" s="144"/>
      <c r="CY193" s="144"/>
      <c r="CZ193" s="144"/>
      <c r="DA193" s="144"/>
      <c r="DB193" s="144"/>
      <c r="DC193" s="144"/>
      <c r="DD193" s="144"/>
      <c r="DE193" s="144"/>
      <c r="DF193" s="144"/>
      <c r="DG193" s="144"/>
      <c r="DH193" s="144"/>
      <c r="DI193" s="144"/>
      <c r="DJ193" s="144"/>
      <c r="DK193" s="144"/>
      <c r="DL193" s="144"/>
      <c r="DM193" s="144"/>
      <c r="DN193" s="144"/>
      <c r="DO193" s="144"/>
      <c r="DP193" s="144"/>
      <c r="DQ193" s="144"/>
      <c r="DR193" s="144"/>
      <c r="DS193" s="144"/>
      <c r="DT193" s="144"/>
      <c r="DU193" s="144"/>
      <c r="DV193" s="144"/>
      <c r="DW193" s="144"/>
      <c r="DX193" s="144"/>
      <c r="DY193" s="144"/>
      <c r="DZ193" s="144"/>
      <c r="EA193" s="144"/>
      <c r="EB193" s="144"/>
      <c r="EC193" s="144"/>
      <c r="ED193" s="144"/>
      <c r="EE193" s="144"/>
      <c r="EF193" s="144"/>
      <c r="EG193" s="144"/>
      <c r="EH193" s="144"/>
      <c r="EI193" s="144"/>
      <c r="EJ193" s="144"/>
      <c r="EK193" s="144"/>
      <c r="EL193" s="144"/>
      <c r="EM193" s="144"/>
      <c r="EN193" s="144"/>
      <c r="EO193" s="144"/>
      <c r="EP193" s="144"/>
      <c r="EQ193" s="144"/>
      <c r="ER193" s="144"/>
      <c r="ES193" s="144"/>
      <c r="ET193" s="144"/>
      <c r="EU193" s="144"/>
      <c r="EV193" s="144"/>
      <c r="EW193" s="144"/>
      <c r="EX193" s="144"/>
      <c r="EY193" s="144"/>
      <c r="EZ193" s="144"/>
      <c r="FA193" s="144"/>
      <c r="FB193" s="144"/>
      <c r="FC193" s="144"/>
      <c r="FD193" s="144"/>
      <c r="FE193" s="144"/>
      <c r="FF193" s="144"/>
      <c r="FG193" s="144"/>
      <c r="FH193" s="144"/>
      <c r="FI193" s="144"/>
      <c r="FJ193" s="144"/>
      <c r="FK193" s="144"/>
      <c r="FL193" s="144"/>
      <c r="FM193" s="144"/>
      <c r="FN193" s="144"/>
      <c r="FO193" s="144"/>
      <c r="FP193" s="144"/>
      <c r="FQ193" s="144"/>
      <c r="FR193" s="144"/>
      <c r="FS193" s="144"/>
      <c r="FT193" s="144"/>
      <c r="FU193" s="144"/>
      <c r="FV193" s="144"/>
      <c r="FW193" s="144"/>
      <c r="FX193" s="144"/>
      <c r="FY193" s="144"/>
      <c r="FZ193" s="144"/>
      <c r="GA193" s="144"/>
      <c r="GB193" s="144"/>
      <c r="GC193" s="144"/>
      <c r="GD193" s="144"/>
      <c r="GE193" s="144"/>
      <c r="GF193" s="144"/>
      <c r="GG193" s="144"/>
      <c r="GH193" s="144"/>
      <c r="GI193" s="144"/>
      <c r="GJ193" s="144"/>
      <c r="GK193" s="144"/>
      <c r="GL193" s="144"/>
      <c r="GM193" s="144"/>
      <c r="GN193" s="144"/>
      <c r="GO193" s="144"/>
      <c r="GP193" s="144"/>
      <c r="GQ193" s="144"/>
      <c r="GR193" s="144"/>
      <c r="GS193" s="144"/>
      <c r="GT193" s="144"/>
      <c r="GU193" s="144"/>
      <c r="GV193" s="144"/>
      <c r="GW193" s="144"/>
      <c r="GX193" s="144"/>
      <c r="GY193" s="144"/>
      <c r="GZ193" s="144"/>
      <c r="HA193" s="144"/>
      <c r="HB193" s="144"/>
      <c r="HC193" s="144"/>
      <c r="HD193" s="144"/>
      <c r="HE193" s="144"/>
      <c r="HF193" s="144"/>
      <c r="HG193" s="144"/>
      <c r="HH193" s="144"/>
    </row>
    <row r="194" spans="1:216" s="157" customFormat="1" ht="40" customHeight="1">
      <c r="A194" s="243" t="s">
        <v>1371</v>
      </c>
      <c r="B194" s="175" t="str">
        <f t="shared" si="23"/>
        <v>Subdirección de Subsidio y Ejecución de Vivienda RuralPROCESOS DE POSTULACIÓN A SUBSIDIO FAMILIAR DE VIVIENDA RURAL MEJORAMIENTO</v>
      </c>
      <c r="C194" s="185">
        <v>71230</v>
      </c>
      <c r="D194" s="183" t="s">
        <v>1616</v>
      </c>
      <c r="E194" s="135" t="s">
        <v>1375</v>
      </c>
      <c r="F194" s="180" t="str">
        <f t="shared" si="46"/>
        <v>71230-38.38</v>
      </c>
      <c r="G194" s="174" t="str">
        <f t="shared" si="47"/>
        <v>AG -3--AC -17</v>
      </c>
      <c r="H194" s="239">
        <v>3</v>
      </c>
      <c r="I194" s="239">
        <v>17</v>
      </c>
      <c r="J194" s="174" t="str">
        <f t="shared" si="25"/>
        <v xml:space="preserve">CT- - MT- </v>
      </c>
      <c r="K194" s="239" t="s">
        <v>468</v>
      </c>
      <c r="L194" s="239"/>
      <c r="M194" s="239" t="s">
        <v>1612</v>
      </c>
      <c r="N194" s="239"/>
      <c r="O194" s="174"/>
      <c r="P194" s="174"/>
      <c r="Q194" s="174"/>
      <c r="R194" s="174" t="str">
        <f t="shared" si="17"/>
        <v xml:space="preserve">  -  PDF</v>
      </c>
      <c r="S194" s="174"/>
      <c r="T194" s="239" t="s">
        <v>37</v>
      </c>
      <c r="U194" s="144"/>
      <c r="V194" s="144"/>
      <c r="W194" s="144"/>
      <c r="X194" s="144"/>
      <c r="Y194" s="144"/>
      <c r="Z194" s="144"/>
      <c r="AA194" s="144"/>
      <c r="AB194" s="144"/>
      <c r="AC194" s="144"/>
      <c r="AD194" s="144"/>
      <c r="AE194" s="144"/>
      <c r="AF194" s="144"/>
      <c r="AG194" s="144"/>
      <c r="AH194" s="144"/>
      <c r="AI194" s="144"/>
      <c r="AJ194" s="144"/>
      <c r="AK194" s="144"/>
      <c r="AL194" s="144"/>
      <c r="AM194" s="144"/>
      <c r="AN194" s="144"/>
      <c r="AO194" s="144"/>
      <c r="AP194" s="144"/>
      <c r="AQ194" s="144"/>
      <c r="AR194" s="144"/>
      <c r="AS194" s="144"/>
      <c r="AT194" s="144"/>
      <c r="AU194" s="144"/>
      <c r="AV194" s="144"/>
      <c r="AW194" s="144"/>
      <c r="AX194" s="144"/>
      <c r="AY194" s="144"/>
      <c r="AZ194" s="144"/>
      <c r="BA194" s="144"/>
      <c r="BB194" s="144"/>
      <c r="BC194" s="144"/>
      <c r="BD194" s="144"/>
      <c r="BE194" s="144"/>
      <c r="BF194" s="144"/>
      <c r="BG194" s="144"/>
      <c r="BH194" s="144"/>
      <c r="BI194" s="144"/>
      <c r="BJ194" s="144"/>
      <c r="BK194" s="144"/>
      <c r="BL194" s="144"/>
      <c r="BM194" s="144"/>
      <c r="BN194" s="144"/>
      <c r="BO194" s="144"/>
      <c r="BP194" s="144"/>
      <c r="BQ194" s="144"/>
      <c r="BR194" s="144"/>
      <c r="BS194" s="144"/>
      <c r="BT194" s="144"/>
      <c r="BU194" s="144"/>
      <c r="BV194" s="144"/>
      <c r="BW194" s="144"/>
      <c r="BX194" s="144"/>
      <c r="BY194" s="144"/>
      <c r="BZ194" s="144"/>
      <c r="CA194" s="144"/>
      <c r="CB194" s="144"/>
      <c r="CC194" s="144"/>
      <c r="CD194" s="144"/>
      <c r="CE194" s="144"/>
      <c r="CF194" s="144"/>
      <c r="CG194" s="144"/>
      <c r="CH194" s="144"/>
      <c r="CI194" s="144"/>
      <c r="CJ194" s="144"/>
      <c r="CK194" s="144"/>
      <c r="CL194" s="144"/>
      <c r="CM194" s="144"/>
      <c r="CN194" s="144"/>
      <c r="CO194" s="144"/>
      <c r="CP194" s="144"/>
      <c r="CQ194" s="144"/>
      <c r="CR194" s="144"/>
      <c r="CS194" s="144"/>
      <c r="CT194" s="144"/>
      <c r="CU194" s="144"/>
      <c r="CV194" s="144"/>
      <c r="CW194" s="144"/>
      <c r="CX194" s="144"/>
      <c r="CY194" s="144"/>
      <c r="CZ194" s="144"/>
      <c r="DA194" s="144"/>
      <c r="DB194" s="144"/>
      <c r="DC194" s="144"/>
      <c r="DD194" s="144"/>
      <c r="DE194" s="144"/>
      <c r="DF194" s="144"/>
      <c r="DG194" s="144"/>
      <c r="DH194" s="144"/>
      <c r="DI194" s="144"/>
      <c r="DJ194" s="144"/>
      <c r="DK194" s="144"/>
      <c r="DL194" s="144"/>
      <c r="DM194" s="144"/>
      <c r="DN194" s="144"/>
      <c r="DO194" s="144"/>
      <c r="DP194" s="144"/>
      <c r="DQ194" s="144"/>
      <c r="DR194" s="144"/>
      <c r="DS194" s="144"/>
      <c r="DT194" s="144"/>
      <c r="DU194" s="144"/>
      <c r="DV194" s="144"/>
      <c r="DW194" s="144"/>
      <c r="DX194" s="144"/>
      <c r="DY194" s="144"/>
      <c r="DZ194" s="144"/>
      <c r="EA194" s="144"/>
      <c r="EB194" s="144"/>
      <c r="EC194" s="144"/>
      <c r="ED194" s="144"/>
      <c r="EE194" s="144"/>
      <c r="EF194" s="144"/>
      <c r="EG194" s="144"/>
      <c r="EH194" s="144"/>
      <c r="EI194" s="144"/>
      <c r="EJ194" s="144"/>
      <c r="EK194" s="144"/>
      <c r="EL194" s="144"/>
      <c r="EM194" s="144"/>
      <c r="EN194" s="144"/>
      <c r="EO194" s="144"/>
      <c r="EP194" s="144"/>
      <c r="EQ194" s="144"/>
      <c r="ER194" s="144"/>
      <c r="ES194" s="144"/>
      <c r="ET194" s="144"/>
      <c r="EU194" s="144"/>
      <c r="EV194" s="144"/>
      <c r="EW194" s="144"/>
      <c r="EX194" s="144"/>
      <c r="EY194" s="144"/>
      <c r="EZ194" s="144"/>
      <c r="FA194" s="144"/>
      <c r="FB194" s="144"/>
      <c r="FC194" s="144"/>
      <c r="FD194" s="144"/>
      <c r="FE194" s="144"/>
      <c r="FF194" s="144"/>
      <c r="FG194" s="144"/>
      <c r="FH194" s="144"/>
      <c r="FI194" s="144"/>
      <c r="FJ194" s="144"/>
      <c r="FK194" s="144"/>
      <c r="FL194" s="144"/>
      <c r="FM194" s="144"/>
      <c r="FN194" s="144"/>
      <c r="FO194" s="144"/>
      <c r="FP194" s="144"/>
      <c r="FQ194" s="144"/>
      <c r="FR194" s="144"/>
      <c r="FS194" s="144"/>
      <c r="FT194" s="144"/>
      <c r="FU194" s="144"/>
      <c r="FV194" s="144"/>
      <c r="FW194" s="144"/>
      <c r="FX194" s="144"/>
      <c r="FY194" s="144"/>
      <c r="FZ194" s="144"/>
      <c r="GA194" s="144"/>
      <c r="GB194" s="144"/>
      <c r="GC194" s="144"/>
      <c r="GD194" s="144"/>
      <c r="GE194" s="144"/>
      <c r="GF194" s="144"/>
      <c r="GG194" s="144"/>
      <c r="GH194" s="144"/>
      <c r="GI194" s="144"/>
      <c r="GJ194" s="144"/>
      <c r="GK194" s="144"/>
      <c r="GL194" s="144"/>
      <c r="GM194" s="144"/>
      <c r="GN194" s="144"/>
      <c r="GO194" s="144"/>
      <c r="GP194" s="144"/>
      <c r="GQ194" s="144"/>
      <c r="GR194" s="144"/>
      <c r="GS194" s="144"/>
      <c r="GT194" s="144"/>
      <c r="GU194" s="144"/>
      <c r="GV194" s="144"/>
      <c r="GW194" s="144"/>
      <c r="GX194" s="144"/>
      <c r="GY194" s="144"/>
      <c r="GZ194" s="144"/>
      <c r="HA194" s="144"/>
      <c r="HB194" s="144"/>
      <c r="HC194" s="144"/>
      <c r="HD194" s="144"/>
      <c r="HE194" s="144"/>
      <c r="HF194" s="144"/>
      <c r="HG194" s="144"/>
      <c r="HH194" s="144"/>
    </row>
    <row r="195" spans="1:216" s="157" customFormat="1" ht="40" customHeight="1">
      <c r="A195" s="247"/>
      <c r="B195" s="247"/>
      <c r="C195" s="182"/>
      <c r="D195" s="182"/>
      <c r="E195" s="158"/>
      <c r="F195" s="179"/>
      <c r="G195" s="169"/>
      <c r="H195" s="169"/>
      <c r="I195" s="169"/>
      <c r="J195" s="169"/>
      <c r="K195" s="169"/>
      <c r="L195" s="169"/>
      <c r="M195" s="169"/>
      <c r="N195" s="169"/>
      <c r="O195" s="169"/>
      <c r="P195" s="169"/>
      <c r="Q195" s="169"/>
      <c r="R195" s="169"/>
      <c r="S195" s="169"/>
      <c r="T195" s="169"/>
      <c r="U195" s="144"/>
      <c r="V195" s="144"/>
      <c r="W195" s="144"/>
      <c r="X195" s="144"/>
      <c r="Y195" s="144"/>
      <c r="Z195" s="144"/>
      <c r="AA195" s="144"/>
      <c r="AB195" s="144"/>
      <c r="AC195" s="144"/>
      <c r="AD195" s="144"/>
      <c r="AE195" s="144"/>
      <c r="AF195" s="144"/>
      <c r="AG195" s="144"/>
      <c r="AH195" s="144"/>
      <c r="AI195" s="144"/>
      <c r="AJ195" s="144"/>
      <c r="AK195" s="144"/>
      <c r="AL195" s="144"/>
      <c r="AM195" s="144"/>
      <c r="AN195" s="144"/>
      <c r="AO195" s="144"/>
      <c r="AP195" s="144"/>
      <c r="AQ195" s="144"/>
      <c r="AR195" s="144"/>
      <c r="AS195" s="144"/>
      <c r="AT195" s="144"/>
      <c r="AU195" s="144"/>
      <c r="AV195" s="144"/>
      <c r="AW195" s="144"/>
      <c r="AX195" s="144"/>
      <c r="AY195" s="144"/>
      <c r="AZ195" s="144"/>
      <c r="BA195" s="144"/>
      <c r="BB195" s="144"/>
      <c r="BC195" s="144"/>
      <c r="BD195" s="144"/>
      <c r="BE195" s="144"/>
      <c r="BF195" s="144"/>
      <c r="BG195" s="144"/>
      <c r="BH195" s="144"/>
      <c r="BI195" s="144"/>
      <c r="BJ195" s="144"/>
      <c r="BK195" s="144"/>
      <c r="BL195" s="144"/>
      <c r="BM195" s="144"/>
      <c r="BN195" s="144"/>
      <c r="BO195" s="144"/>
      <c r="BP195" s="144"/>
      <c r="BQ195" s="144"/>
      <c r="BR195" s="144"/>
      <c r="BS195" s="144"/>
      <c r="BT195" s="144"/>
      <c r="BU195" s="144"/>
      <c r="BV195" s="144"/>
      <c r="BW195" s="144"/>
      <c r="BX195" s="144"/>
      <c r="BY195" s="144"/>
      <c r="BZ195" s="144"/>
      <c r="CA195" s="144"/>
      <c r="CB195" s="144"/>
      <c r="CC195" s="144"/>
      <c r="CD195" s="144"/>
      <c r="CE195" s="144"/>
      <c r="CF195" s="144"/>
      <c r="CG195" s="144"/>
      <c r="CH195" s="144"/>
      <c r="CI195" s="144"/>
      <c r="CJ195" s="144"/>
      <c r="CK195" s="144"/>
      <c r="CL195" s="144"/>
      <c r="CM195" s="144"/>
      <c r="CN195" s="144"/>
      <c r="CO195" s="144"/>
      <c r="CP195" s="144"/>
      <c r="CQ195" s="144"/>
      <c r="CR195" s="144"/>
      <c r="CS195" s="144"/>
      <c r="CT195" s="144"/>
      <c r="CU195" s="144"/>
      <c r="CV195" s="144"/>
      <c r="CW195" s="144"/>
      <c r="CX195" s="144"/>
      <c r="CY195" s="144"/>
      <c r="CZ195" s="144"/>
      <c r="DA195" s="144"/>
      <c r="DB195" s="144"/>
      <c r="DC195" s="144"/>
      <c r="DD195" s="144"/>
      <c r="DE195" s="144"/>
      <c r="DF195" s="144"/>
      <c r="DG195" s="144"/>
      <c r="DH195" s="144"/>
      <c r="DI195" s="144"/>
      <c r="DJ195" s="144"/>
      <c r="DK195" s="144"/>
      <c r="DL195" s="144"/>
      <c r="DM195" s="144"/>
      <c r="DN195" s="144"/>
      <c r="DO195" s="144"/>
      <c r="DP195" s="144"/>
      <c r="DQ195" s="144"/>
      <c r="DR195" s="144"/>
      <c r="DS195" s="144"/>
      <c r="DT195" s="144"/>
      <c r="DU195" s="144"/>
      <c r="DV195" s="144"/>
      <c r="DW195" s="144"/>
      <c r="DX195" s="144"/>
      <c r="DY195" s="144"/>
      <c r="DZ195" s="144"/>
      <c r="EA195" s="144"/>
      <c r="EB195" s="144"/>
      <c r="EC195" s="144"/>
      <c r="ED195" s="144"/>
      <c r="EE195" s="144"/>
      <c r="EF195" s="144"/>
      <c r="EG195" s="144"/>
      <c r="EH195" s="144"/>
      <c r="EI195" s="144"/>
      <c r="EJ195" s="144"/>
      <c r="EK195" s="144"/>
      <c r="EL195" s="144"/>
      <c r="EM195" s="144"/>
      <c r="EN195" s="144"/>
      <c r="EO195" s="144"/>
      <c r="EP195" s="144"/>
      <c r="EQ195" s="144"/>
      <c r="ER195" s="144"/>
      <c r="ES195" s="144"/>
      <c r="ET195" s="144"/>
      <c r="EU195" s="144"/>
      <c r="EV195" s="144"/>
      <c r="EW195" s="144"/>
      <c r="EX195" s="144"/>
      <c r="EY195" s="144"/>
      <c r="EZ195" s="144"/>
      <c r="FA195" s="144"/>
      <c r="FB195" s="144"/>
      <c r="FC195" s="144"/>
      <c r="FD195" s="144"/>
      <c r="FE195" s="144"/>
      <c r="FF195" s="144"/>
      <c r="FG195" s="144"/>
      <c r="FH195" s="144"/>
      <c r="FI195" s="144"/>
      <c r="FJ195" s="144"/>
      <c r="FK195" s="144"/>
      <c r="FL195" s="144"/>
      <c r="FM195" s="144"/>
      <c r="FN195" s="144"/>
      <c r="FO195" s="144"/>
      <c r="FP195" s="144"/>
      <c r="FQ195" s="144"/>
      <c r="FR195" s="144"/>
      <c r="FS195" s="144"/>
      <c r="FT195" s="144"/>
      <c r="FU195" s="144"/>
      <c r="FV195" s="144"/>
      <c r="FW195" s="144"/>
      <c r="FX195" s="144"/>
      <c r="FY195" s="144"/>
      <c r="FZ195" s="144"/>
      <c r="GA195" s="144"/>
      <c r="GB195" s="144"/>
      <c r="GC195" s="144"/>
      <c r="GD195" s="144"/>
      <c r="GE195" s="144"/>
      <c r="GF195" s="144"/>
      <c r="GG195" s="144"/>
      <c r="GH195" s="144"/>
      <c r="GI195" s="144"/>
      <c r="GJ195" s="144"/>
      <c r="GK195" s="144"/>
      <c r="GL195" s="144"/>
      <c r="GM195" s="144"/>
      <c r="GN195" s="144"/>
      <c r="GO195" s="144"/>
      <c r="GP195" s="144"/>
      <c r="GQ195" s="144"/>
      <c r="GR195" s="144"/>
      <c r="GS195" s="144"/>
      <c r="GT195" s="144"/>
      <c r="GU195" s="144"/>
      <c r="GV195" s="144"/>
      <c r="GW195" s="144"/>
      <c r="GX195" s="144"/>
      <c r="GY195" s="144"/>
      <c r="GZ195" s="144"/>
      <c r="HA195" s="144"/>
      <c r="HB195" s="144"/>
      <c r="HC195" s="144"/>
      <c r="HD195" s="144"/>
      <c r="HE195" s="144"/>
      <c r="HF195" s="144"/>
      <c r="HG195" s="144"/>
      <c r="HH195" s="144"/>
    </row>
    <row r="196" spans="1:216" s="157" customFormat="1" ht="40" customHeight="1">
      <c r="A196" s="195" t="s">
        <v>251</v>
      </c>
      <c r="B196" s="186" t="str">
        <f t="shared" ref="B196:B288" si="48">CONCATENATE(A196,E196)</f>
        <v>Dirección del Sistema HabitacionalDERECHOS DE PETICIÓN</v>
      </c>
      <c r="C196" s="237">
        <v>71300</v>
      </c>
      <c r="D196" s="227">
        <v>17</v>
      </c>
      <c r="E196" s="226" t="s">
        <v>496</v>
      </c>
      <c r="F196" s="224" t="str">
        <f t="shared" si="38"/>
        <v>71300-17</v>
      </c>
      <c r="G196" s="225" t="str">
        <f t="shared" si="24"/>
        <v>AG -3--AC -8</v>
      </c>
      <c r="H196" s="240">
        <v>3</v>
      </c>
      <c r="I196" s="240">
        <v>8</v>
      </c>
      <c r="J196" s="225" t="str">
        <f t="shared" si="25"/>
        <v>- - MT- S</v>
      </c>
      <c r="K196" s="240"/>
      <c r="L196" s="240"/>
      <c r="M196" s="240" t="s">
        <v>1612</v>
      </c>
      <c r="N196" s="240" t="s">
        <v>471</v>
      </c>
      <c r="O196" s="225" t="str">
        <f t="shared" si="26"/>
        <v xml:space="preserve">  </v>
      </c>
      <c r="P196" s="225"/>
      <c r="Q196" s="225"/>
      <c r="R196" s="225" t="str">
        <f t="shared" si="17"/>
        <v>F/E  -  PDF</v>
      </c>
      <c r="S196" s="240" t="s">
        <v>1245</v>
      </c>
      <c r="T196" s="240" t="s">
        <v>37</v>
      </c>
      <c r="U196" s="144"/>
      <c r="V196" s="144"/>
      <c r="W196" s="144"/>
      <c r="X196" s="144"/>
      <c r="Y196" s="144"/>
      <c r="Z196" s="144"/>
      <c r="AA196" s="144"/>
      <c r="AB196" s="144"/>
      <c r="AC196" s="144"/>
      <c r="AD196" s="144"/>
      <c r="AE196" s="144"/>
      <c r="AF196" s="144"/>
      <c r="AG196" s="144"/>
      <c r="AH196" s="144"/>
      <c r="AI196" s="144"/>
      <c r="AJ196" s="144"/>
      <c r="AK196" s="144"/>
      <c r="AL196" s="144"/>
      <c r="AM196" s="144"/>
      <c r="AN196" s="144"/>
      <c r="AO196" s="144"/>
      <c r="AP196" s="144"/>
      <c r="AQ196" s="144"/>
      <c r="AR196" s="144"/>
      <c r="AS196" s="144"/>
      <c r="AT196" s="144"/>
      <c r="AU196" s="144"/>
      <c r="AV196" s="144"/>
      <c r="AW196" s="144"/>
      <c r="AX196" s="144"/>
      <c r="AY196" s="144"/>
      <c r="AZ196" s="144"/>
      <c r="BA196" s="144"/>
      <c r="BB196" s="144"/>
      <c r="BC196" s="144"/>
      <c r="BD196" s="144"/>
      <c r="BE196" s="144"/>
      <c r="BF196" s="144"/>
      <c r="BG196" s="144"/>
      <c r="BH196" s="144"/>
      <c r="BI196" s="144"/>
      <c r="BJ196" s="144"/>
      <c r="BK196" s="144"/>
      <c r="BL196" s="144"/>
      <c r="BM196" s="144"/>
      <c r="BN196" s="144"/>
      <c r="BO196" s="144"/>
      <c r="BP196" s="144"/>
      <c r="BQ196" s="144"/>
      <c r="BR196" s="144"/>
      <c r="BS196" s="144"/>
      <c r="BT196" s="144"/>
      <c r="BU196" s="144"/>
      <c r="BV196" s="144"/>
      <c r="BW196" s="144"/>
      <c r="BX196" s="144"/>
      <c r="BY196" s="144"/>
      <c r="BZ196" s="144"/>
      <c r="CA196" s="144"/>
      <c r="CB196" s="144"/>
      <c r="CC196" s="144"/>
      <c r="CD196" s="144"/>
      <c r="CE196" s="144"/>
      <c r="CF196" s="144"/>
      <c r="CG196" s="144"/>
      <c r="CH196" s="144"/>
      <c r="CI196" s="144"/>
      <c r="CJ196" s="144"/>
      <c r="CK196" s="144"/>
      <c r="CL196" s="144"/>
      <c r="CM196" s="144"/>
      <c r="CN196" s="144"/>
      <c r="CO196" s="144"/>
      <c r="CP196" s="144"/>
      <c r="CQ196" s="144"/>
      <c r="CR196" s="144"/>
      <c r="CS196" s="144"/>
      <c r="CT196" s="144"/>
      <c r="CU196" s="144"/>
      <c r="CV196" s="144"/>
      <c r="CW196" s="144"/>
      <c r="CX196" s="144"/>
      <c r="CY196" s="144"/>
      <c r="CZ196" s="144"/>
      <c r="DA196" s="144"/>
      <c r="DB196" s="144"/>
      <c r="DC196" s="144"/>
      <c r="DD196" s="144"/>
      <c r="DE196" s="144"/>
      <c r="DF196" s="144"/>
      <c r="DG196" s="144"/>
      <c r="DH196" s="144"/>
      <c r="DI196" s="144"/>
      <c r="DJ196" s="144"/>
      <c r="DK196" s="144"/>
      <c r="DL196" s="144"/>
      <c r="DM196" s="144"/>
      <c r="DN196" s="144"/>
      <c r="DO196" s="144"/>
      <c r="DP196" s="144"/>
      <c r="DQ196" s="144"/>
      <c r="DR196" s="144"/>
      <c r="DS196" s="144"/>
      <c r="DT196" s="144"/>
      <c r="DU196" s="144"/>
      <c r="DV196" s="144"/>
      <c r="DW196" s="144"/>
      <c r="DX196" s="144"/>
      <c r="DY196" s="144"/>
      <c r="DZ196" s="144"/>
      <c r="EA196" s="144"/>
      <c r="EB196" s="144"/>
      <c r="EC196" s="144"/>
      <c r="ED196" s="144"/>
      <c r="EE196" s="144"/>
      <c r="EF196" s="144"/>
      <c r="EG196" s="144"/>
      <c r="EH196" s="144"/>
      <c r="EI196" s="144"/>
      <c r="EJ196" s="144"/>
      <c r="EK196" s="144"/>
      <c r="EL196" s="144"/>
      <c r="EM196" s="144"/>
      <c r="EN196" s="144"/>
      <c r="EO196" s="144"/>
      <c r="EP196" s="144"/>
      <c r="EQ196" s="144"/>
      <c r="ER196" s="144"/>
      <c r="ES196" s="144"/>
      <c r="ET196" s="144"/>
      <c r="EU196" s="144"/>
      <c r="EV196" s="144"/>
      <c r="EW196" s="144"/>
      <c r="EX196" s="144"/>
      <c r="EY196" s="144"/>
      <c r="EZ196" s="144"/>
      <c r="FA196" s="144"/>
      <c r="FB196" s="144"/>
      <c r="FC196" s="144"/>
      <c r="FD196" s="144"/>
      <c r="FE196" s="144"/>
      <c r="FF196" s="144"/>
      <c r="FG196" s="144"/>
      <c r="FH196" s="144"/>
      <c r="FI196" s="144"/>
      <c r="FJ196" s="144"/>
      <c r="FK196" s="144"/>
      <c r="FL196" s="144"/>
      <c r="FM196" s="144"/>
      <c r="FN196" s="144"/>
      <c r="FO196" s="144"/>
      <c r="FP196" s="144"/>
      <c r="FQ196" s="144"/>
      <c r="FR196" s="144"/>
      <c r="FS196" s="144"/>
      <c r="FT196" s="144"/>
      <c r="FU196" s="144"/>
      <c r="FV196" s="144"/>
      <c r="FW196" s="144"/>
      <c r="FX196" s="144"/>
      <c r="FY196" s="144"/>
      <c r="FZ196" s="144"/>
      <c r="GA196" s="144"/>
      <c r="GB196" s="144"/>
      <c r="GC196" s="144"/>
      <c r="GD196" s="144"/>
      <c r="GE196" s="144"/>
      <c r="GF196" s="144"/>
      <c r="GG196" s="144"/>
      <c r="GH196" s="144"/>
      <c r="GI196" s="144"/>
      <c r="GJ196" s="144"/>
      <c r="GK196" s="144"/>
      <c r="GL196" s="144"/>
      <c r="GM196" s="144"/>
      <c r="GN196" s="144"/>
      <c r="GO196" s="144"/>
      <c r="GP196" s="144"/>
      <c r="GQ196" s="144"/>
      <c r="GR196" s="144"/>
      <c r="GS196" s="144"/>
      <c r="GT196" s="144"/>
      <c r="GU196" s="144"/>
      <c r="GV196" s="144"/>
      <c r="GW196" s="144"/>
      <c r="GX196" s="144"/>
      <c r="GY196" s="144"/>
      <c r="GZ196" s="144"/>
      <c r="HA196" s="144"/>
      <c r="HB196" s="144"/>
      <c r="HC196" s="144"/>
      <c r="HD196" s="144"/>
      <c r="HE196" s="144"/>
      <c r="HF196" s="144"/>
      <c r="HG196" s="144"/>
      <c r="HH196" s="144"/>
    </row>
    <row r="197" spans="1:216" s="157" customFormat="1" ht="40" customHeight="1">
      <c r="A197" s="195" t="s">
        <v>251</v>
      </c>
      <c r="B197" s="186" t="str">
        <f t="shared" si="48"/>
        <v>Dirección del Sistema HabitacionalINFORMES A ENTES DE CONTROL</v>
      </c>
      <c r="C197" s="237">
        <v>71300</v>
      </c>
      <c r="D197" s="227" t="s">
        <v>1236</v>
      </c>
      <c r="E197" s="228" t="s">
        <v>928</v>
      </c>
      <c r="F197" s="224" t="str">
        <f t="shared" si="38"/>
        <v>71300-24.1</v>
      </c>
      <c r="G197" s="225" t="str">
        <f t="shared" si="24"/>
        <v>AG -4--AC -8</v>
      </c>
      <c r="H197" s="240">
        <v>4</v>
      </c>
      <c r="I197" s="240">
        <v>8</v>
      </c>
      <c r="J197" s="225" t="str">
        <f t="shared" si="25"/>
        <v xml:space="preserve">- E- - </v>
      </c>
      <c r="K197" s="240"/>
      <c r="L197" s="240" t="s">
        <v>469</v>
      </c>
      <c r="M197" s="240"/>
      <c r="N197" s="240"/>
      <c r="O197" s="225" t="str">
        <f t="shared" si="26"/>
        <v xml:space="preserve">  </v>
      </c>
      <c r="P197" s="225"/>
      <c r="Q197" s="225"/>
      <c r="R197" s="225" t="str">
        <f t="shared" si="17"/>
        <v>F/E  -  PDF</v>
      </c>
      <c r="S197" s="240" t="s">
        <v>1245</v>
      </c>
      <c r="T197" s="240" t="s">
        <v>37</v>
      </c>
      <c r="U197" s="144"/>
      <c r="V197" s="144"/>
      <c r="W197" s="144"/>
      <c r="X197" s="144"/>
      <c r="Y197" s="144"/>
      <c r="Z197" s="144"/>
      <c r="AA197" s="144"/>
      <c r="AB197" s="144"/>
      <c r="AC197" s="144"/>
      <c r="AD197" s="144"/>
      <c r="AE197" s="144"/>
      <c r="AF197" s="144"/>
      <c r="AG197" s="144"/>
      <c r="AH197" s="144"/>
      <c r="AI197" s="144"/>
      <c r="AJ197" s="144"/>
      <c r="AK197" s="144"/>
      <c r="AL197" s="144"/>
      <c r="AM197" s="144"/>
      <c r="AN197" s="144"/>
      <c r="AO197" s="144"/>
      <c r="AP197" s="144"/>
      <c r="AQ197" s="144"/>
      <c r="AR197" s="144"/>
      <c r="AS197" s="144"/>
      <c r="AT197" s="144"/>
      <c r="AU197" s="144"/>
      <c r="AV197" s="144"/>
      <c r="AW197" s="144"/>
      <c r="AX197" s="144"/>
      <c r="AY197" s="144"/>
      <c r="AZ197" s="144"/>
      <c r="BA197" s="144"/>
      <c r="BB197" s="144"/>
      <c r="BC197" s="144"/>
      <c r="BD197" s="144"/>
      <c r="BE197" s="144"/>
      <c r="BF197" s="144"/>
      <c r="BG197" s="144"/>
      <c r="BH197" s="144"/>
      <c r="BI197" s="144"/>
      <c r="BJ197" s="144"/>
      <c r="BK197" s="144"/>
      <c r="BL197" s="144"/>
      <c r="BM197" s="144"/>
      <c r="BN197" s="144"/>
      <c r="BO197" s="144"/>
      <c r="BP197" s="144"/>
      <c r="BQ197" s="144"/>
      <c r="BR197" s="144"/>
      <c r="BS197" s="144"/>
      <c r="BT197" s="144"/>
      <c r="BU197" s="144"/>
      <c r="BV197" s="144"/>
      <c r="BW197" s="144"/>
      <c r="BX197" s="144"/>
      <c r="BY197" s="144"/>
      <c r="BZ197" s="144"/>
      <c r="CA197" s="144"/>
      <c r="CB197" s="144"/>
      <c r="CC197" s="144"/>
      <c r="CD197" s="144"/>
      <c r="CE197" s="144"/>
      <c r="CF197" s="144"/>
      <c r="CG197" s="144"/>
      <c r="CH197" s="144"/>
      <c r="CI197" s="144"/>
      <c r="CJ197" s="144"/>
      <c r="CK197" s="144"/>
      <c r="CL197" s="144"/>
      <c r="CM197" s="144"/>
      <c r="CN197" s="144"/>
      <c r="CO197" s="144"/>
      <c r="CP197" s="144"/>
      <c r="CQ197" s="144"/>
      <c r="CR197" s="144"/>
      <c r="CS197" s="144"/>
      <c r="CT197" s="144"/>
      <c r="CU197" s="144"/>
      <c r="CV197" s="144"/>
      <c r="CW197" s="144"/>
      <c r="CX197" s="144"/>
      <c r="CY197" s="144"/>
      <c r="CZ197" s="144"/>
      <c r="DA197" s="144"/>
      <c r="DB197" s="144"/>
      <c r="DC197" s="144"/>
      <c r="DD197" s="144"/>
      <c r="DE197" s="144"/>
      <c r="DF197" s="144"/>
      <c r="DG197" s="144"/>
      <c r="DH197" s="144"/>
      <c r="DI197" s="144"/>
      <c r="DJ197" s="144"/>
      <c r="DK197" s="144"/>
      <c r="DL197" s="144"/>
      <c r="DM197" s="144"/>
      <c r="DN197" s="144"/>
      <c r="DO197" s="144"/>
      <c r="DP197" s="144"/>
      <c r="DQ197" s="144"/>
      <c r="DR197" s="144"/>
      <c r="DS197" s="144"/>
      <c r="DT197" s="144"/>
      <c r="DU197" s="144"/>
      <c r="DV197" s="144"/>
      <c r="DW197" s="144"/>
      <c r="DX197" s="144"/>
      <c r="DY197" s="144"/>
      <c r="DZ197" s="144"/>
      <c r="EA197" s="144"/>
      <c r="EB197" s="144"/>
      <c r="EC197" s="144"/>
      <c r="ED197" s="144"/>
      <c r="EE197" s="144"/>
      <c r="EF197" s="144"/>
      <c r="EG197" s="144"/>
      <c r="EH197" s="144"/>
      <c r="EI197" s="144"/>
      <c r="EJ197" s="144"/>
      <c r="EK197" s="144"/>
      <c r="EL197" s="144"/>
      <c r="EM197" s="144"/>
      <c r="EN197" s="144"/>
      <c r="EO197" s="144"/>
      <c r="EP197" s="144"/>
      <c r="EQ197" s="144"/>
      <c r="ER197" s="144"/>
      <c r="ES197" s="144"/>
      <c r="ET197" s="144"/>
      <c r="EU197" s="144"/>
      <c r="EV197" s="144"/>
      <c r="EW197" s="144"/>
      <c r="EX197" s="144"/>
      <c r="EY197" s="144"/>
      <c r="EZ197" s="144"/>
      <c r="FA197" s="144"/>
      <c r="FB197" s="144"/>
      <c r="FC197" s="144"/>
      <c r="FD197" s="144"/>
      <c r="FE197" s="144"/>
      <c r="FF197" s="144"/>
      <c r="FG197" s="144"/>
      <c r="FH197" s="144"/>
      <c r="FI197" s="144"/>
      <c r="FJ197" s="144"/>
      <c r="FK197" s="144"/>
      <c r="FL197" s="144"/>
      <c r="FM197" s="144"/>
      <c r="FN197" s="144"/>
      <c r="FO197" s="144"/>
      <c r="FP197" s="144"/>
      <c r="FQ197" s="144"/>
      <c r="FR197" s="144"/>
      <c r="FS197" s="144"/>
      <c r="FT197" s="144"/>
      <c r="FU197" s="144"/>
      <c r="FV197" s="144"/>
      <c r="FW197" s="144"/>
      <c r="FX197" s="144"/>
      <c r="FY197" s="144"/>
      <c r="FZ197" s="144"/>
      <c r="GA197" s="144"/>
      <c r="GB197" s="144"/>
      <c r="GC197" s="144"/>
      <c r="GD197" s="144"/>
      <c r="GE197" s="144"/>
      <c r="GF197" s="144"/>
      <c r="GG197" s="144"/>
      <c r="GH197" s="144"/>
      <c r="GI197" s="144"/>
      <c r="GJ197" s="144"/>
      <c r="GK197" s="144"/>
      <c r="GL197" s="144"/>
      <c r="GM197" s="144"/>
      <c r="GN197" s="144"/>
      <c r="GO197" s="144"/>
      <c r="GP197" s="144"/>
      <c r="GQ197" s="144"/>
      <c r="GR197" s="144"/>
      <c r="GS197" s="144"/>
      <c r="GT197" s="144"/>
      <c r="GU197" s="144"/>
      <c r="GV197" s="144"/>
      <c r="GW197" s="144"/>
      <c r="GX197" s="144"/>
      <c r="GY197" s="144"/>
      <c r="GZ197" s="144"/>
      <c r="HA197" s="144"/>
      <c r="HB197" s="144"/>
      <c r="HC197" s="144"/>
      <c r="HD197" s="144"/>
      <c r="HE197" s="144"/>
      <c r="HF197" s="144"/>
      <c r="HG197" s="144"/>
      <c r="HH197" s="144"/>
    </row>
    <row r="198" spans="1:216" s="157" customFormat="1" ht="40" customHeight="1">
      <c r="A198" s="195" t="s">
        <v>251</v>
      </c>
      <c r="B198" s="186" t="str">
        <f t="shared" si="48"/>
        <v>Dirección del Sistema HabitacionalINFORMES DE GESTIÓN</v>
      </c>
      <c r="C198" s="237">
        <v>71300</v>
      </c>
      <c r="D198" s="227" t="s">
        <v>1186</v>
      </c>
      <c r="E198" s="228" t="s">
        <v>931</v>
      </c>
      <c r="F198" s="224" t="str">
        <f t="shared" si="38"/>
        <v>71300-24.12</v>
      </c>
      <c r="G198" s="225" t="str">
        <f t="shared" si="24"/>
        <v>AG -3--AC -8</v>
      </c>
      <c r="H198" s="240">
        <v>3</v>
      </c>
      <c r="I198" s="240">
        <v>8</v>
      </c>
      <c r="J198" s="225" t="str">
        <f t="shared" si="25"/>
        <v xml:space="preserve">- E- - </v>
      </c>
      <c r="K198" s="240"/>
      <c r="L198" s="240" t="s">
        <v>469</v>
      </c>
      <c r="M198" s="240"/>
      <c r="N198" s="240"/>
      <c r="O198" s="225" t="str">
        <f t="shared" si="26"/>
        <v xml:space="preserve">  </v>
      </c>
      <c r="P198" s="225"/>
      <c r="Q198" s="225"/>
      <c r="R198" s="225" t="str">
        <f t="shared" si="17"/>
        <v>F/E  -  PDF</v>
      </c>
      <c r="S198" s="240" t="s">
        <v>1245</v>
      </c>
      <c r="T198" s="240" t="s">
        <v>37</v>
      </c>
      <c r="U198" s="144"/>
      <c r="V198" s="144"/>
      <c r="W198" s="144"/>
      <c r="X198" s="144"/>
      <c r="Y198" s="144"/>
      <c r="Z198" s="144"/>
      <c r="AA198" s="144"/>
      <c r="AB198" s="144"/>
      <c r="AC198" s="144"/>
      <c r="AD198" s="144"/>
      <c r="AE198" s="144"/>
      <c r="AF198" s="144"/>
      <c r="AG198" s="144"/>
      <c r="AH198" s="144"/>
      <c r="AI198" s="144"/>
      <c r="AJ198" s="144"/>
      <c r="AK198" s="144"/>
      <c r="AL198" s="144"/>
      <c r="AM198" s="144"/>
      <c r="AN198" s="144"/>
      <c r="AO198" s="144"/>
      <c r="AP198" s="144"/>
      <c r="AQ198" s="144"/>
      <c r="AR198" s="144"/>
      <c r="AS198" s="144"/>
      <c r="AT198" s="144"/>
      <c r="AU198" s="144"/>
      <c r="AV198" s="144"/>
      <c r="AW198" s="144"/>
      <c r="AX198" s="144"/>
      <c r="AY198" s="144"/>
      <c r="AZ198" s="144"/>
      <c r="BA198" s="144"/>
      <c r="BB198" s="144"/>
      <c r="BC198" s="144"/>
      <c r="BD198" s="144"/>
      <c r="BE198" s="144"/>
      <c r="BF198" s="144"/>
      <c r="BG198" s="144"/>
      <c r="BH198" s="144"/>
      <c r="BI198" s="144"/>
      <c r="BJ198" s="144"/>
      <c r="BK198" s="144"/>
      <c r="BL198" s="144"/>
      <c r="BM198" s="144"/>
      <c r="BN198" s="144"/>
      <c r="BO198" s="144"/>
      <c r="BP198" s="144"/>
      <c r="BQ198" s="144"/>
      <c r="BR198" s="144"/>
      <c r="BS198" s="144"/>
      <c r="BT198" s="144"/>
      <c r="BU198" s="144"/>
      <c r="BV198" s="144"/>
      <c r="BW198" s="144"/>
      <c r="BX198" s="144"/>
      <c r="BY198" s="144"/>
      <c r="BZ198" s="144"/>
      <c r="CA198" s="144"/>
      <c r="CB198" s="144"/>
      <c r="CC198" s="144"/>
      <c r="CD198" s="144"/>
      <c r="CE198" s="144"/>
      <c r="CF198" s="144"/>
      <c r="CG198" s="144"/>
      <c r="CH198" s="144"/>
      <c r="CI198" s="144"/>
      <c r="CJ198" s="144"/>
      <c r="CK198" s="144"/>
      <c r="CL198" s="144"/>
      <c r="CM198" s="144"/>
      <c r="CN198" s="144"/>
      <c r="CO198" s="144"/>
      <c r="CP198" s="144"/>
      <c r="CQ198" s="144"/>
      <c r="CR198" s="144"/>
      <c r="CS198" s="144"/>
      <c r="CT198" s="144"/>
      <c r="CU198" s="144"/>
      <c r="CV198" s="144"/>
      <c r="CW198" s="144"/>
      <c r="CX198" s="144"/>
      <c r="CY198" s="144"/>
      <c r="CZ198" s="144"/>
      <c r="DA198" s="144"/>
      <c r="DB198" s="144"/>
      <c r="DC198" s="144"/>
      <c r="DD198" s="144"/>
      <c r="DE198" s="144"/>
      <c r="DF198" s="144"/>
      <c r="DG198" s="144"/>
      <c r="DH198" s="144"/>
      <c r="DI198" s="144"/>
      <c r="DJ198" s="144"/>
      <c r="DK198" s="144"/>
      <c r="DL198" s="144"/>
      <c r="DM198" s="144"/>
      <c r="DN198" s="144"/>
      <c r="DO198" s="144"/>
      <c r="DP198" s="144"/>
      <c r="DQ198" s="144"/>
      <c r="DR198" s="144"/>
      <c r="DS198" s="144"/>
      <c r="DT198" s="144"/>
      <c r="DU198" s="144"/>
      <c r="DV198" s="144"/>
      <c r="DW198" s="144"/>
      <c r="DX198" s="144"/>
      <c r="DY198" s="144"/>
      <c r="DZ198" s="144"/>
      <c r="EA198" s="144"/>
      <c r="EB198" s="144"/>
      <c r="EC198" s="144"/>
      <c r="ED198" s="144"/>
      <c r="EE198" s="144"/>
      <c r="EF198" s="144"/>
      <c r="EG198" s="144"/>
      <c r="EH198" s="144"/>
      <c r="EI198" s="144"/>
      <c r="EJ198" s="144"/>
      <c r="EK198" s="144"/>
      <c r="EL198" s="144"/>
      <c r="EM198" s="144"/>
      <c r="EN198" s="144"/>
      <c r="EO198" s="144"/>
      <c r="EP198" s="144"/>
      <c r="EQ198" s="144"/>
      <c r="ER198" s="144"/>
      <c r="ES198" s="144"/>
      <c r="ET198" s="144"/>
      <c r="EU198" s="144"/>
      <c r="EV198" s="144"/>
      <c r="EW198" s="144"/>
      <c r="EX198" s="144"/>
      <c r="EY198" s="144"/>
      <c r="EZ198" s="144"/>
      <c r="FA198" s="144"/>
      <c r="FB198" s="144"/>
      <c r="FC198" s="144"/>
      <c r="FD198" s="144"/>
      <c r="FE198" s="144"/>
      <c r="FF198" s="144"/>
      <c r="FG198" s="144"/>
      <c r="FH198" s="144"/>
      <c r="FI198" s="144"/>
      <c r="FJ198" s="144"/>
      <c r="FK198" s="144"/>
      <c r="FL198" s="144"/>
      <c r="FM198" s="144"/>
      <c r="FN198" s="144"/>
      <c r="FO198" s="144"/>
      <c r="FP198" s="144"/>
      <c r="FQ198" s="144"/>
      <c r="FR198" s="144"/>
      <c r="FS198" s="144"/>
      <c r="FT198" s="144"/>
      <c r="FU198" s="144"/>
      <c r="FV198" s="144"/>
      <c r="FW198" s="144"/>
      <c r="FX198" s="144"/>
      <c r="FY198" s="144"/>
      <c r="FZ198" s="144"/>
      <c r="GA198" s="144"/>
      <c r="GB198" s="144"/>
      <c r="GC198" s="144"/>
      <c r="GD198" s="144"/>
      <c r="GE198" s="144"/>
      <c r="GF198" s="144"/>
      <c r="GG198" s="144"/>
      <c r="GH198" s="144"/>
      <c r="GI198" s="144"/>
      <c r="GJ198" s="144"/>
      <c r="GK198" s="144"/>
      <c r="GL198" s="144"/>
      <c r="GM198" s="144"/>
      <c r="GN198" s="144"/>
      <c r="GO198" s="144"/>
      <c r="GP198" s="144"/>
      <c r="GQ198" s="144"/>
      <c r="GR198" s="144"/>
      <c r="GS198" s="144"/>
      <c r="GT198" s="144"/>
      <c r="GU198" s="144"/>
      <c r="GV198" s="144"/>
      <c r="GW198" s="144"/>
      <c r="GX198" s="144"/>
      <c r="GY198" s="144"/>
      <c r="GZ198" s="144"/>
      <c r="HA198" s="144"/>
      <c r="HB198" s="144"/>
      <c r="HC198" s="144"/>
      <c r="HD198" s="144"/>
      <c r="HE198" s="144"/>
      <c r="HF198" s="144"/>
      <c r="HG198" s="144"/>
      <c r="HH198" s="144"/>
    </row>
    <row r="199" spans="1:216" s="157" customFormat="1" ht="56.25" customHeight="1">
      <c r="A199" s="195" t="s">
        <v>251</v>
      </c>
      <c r="B199" s="186" t="str">
        <f t="shared" si="48"/>
        <v>Dirección del Sistema HabitacionalPROCESOS DE TRANSFERENCIA DE PREDIOS</v>
      </c>
      <c r="C199" s="237">
        <v>71300</v>
      </c>
      <c r="D199" s="227" t="s">
        <v>1373</v>
      </c>
      <c r="E199" s="228" t="s">
        <v>1617</v>
      </c>
      <c r="F199" s="224"/>
      <c r="G199" s="225"/>
      <c r="H199" s="240">
        <v>3</v>
      </c>
      <c r="I199" s="240">
        <v>8</v>
      </c>
      <c r="J199" s="225"/>
      <c r="K199" s="240"/>
      <c r="L199" s="240" t="s">
        <v>469</v>
      </c>
      <c r="M199" s="240"/>
      <c r="N199" s="240"/>
      <c r="O199" s="225"/>
      <c r="P199" s="225"/>
      <c r="Q199" s="225"/>
      <c r="R199" s="225"/>
      <c r="S199" s="240" t="s">
        <v>1245</v>
      </c>
      <c r="T199" s="240" t="s">
        <v>37</v>
      </c>
      <c r="U199" s="144"/>
      <c r="V199" s="144"/>
      <c r="W199" s="144"/>
      <c r="X199" s="144"/>
      <c r="Y199" s="144"/>
      <c r="Z199" s="144"/>
      <c r="AA199" s="144"/>
      <c r="AB199" s="144"/>
      <c r="AC199" s="144"/>
      <c r="AD199" s="144"/>
      <c r="AE199" s="144"/>
      <c r="AF199" s="144"/>
      <c r="AG199" s="144"/>
      <c r="AH199" s="144"/>
      <c r="AI199" s="144"/>
      <c r="AJ199" s="144"/>
      <c r="AK199" s="144"/>
      <c r="AL199" s="144"/>
      <c r="AM199" s="144"/>
      <c r="AN199" s="144"/>
      <c r="AO199" s="144"/>
      <c r="AP199" s="144"/>
      <c r="AQ199" s="144"/>
      <c r="AR199" s="144"/>
      <c r="AS199" s="144"/>
      <c r="AT199" s="144"/>
      <c r="AU199" s="144"/>
      <c r="AV199" s="144"/>
      <c r="AW199" s="144"/>
      <c r="AX199" s="144"/>
      <c r="AY199" s="144"/>
      <c r="AZ199" s="144"/>
      <c r="BA199" s="144"/>
      <c r="BB199" s="144"/>
      <c r="BC199" s="144"/>
      <c r="BD199" s="144"/>
      <c r="BE199" s="144"/>
      <c r="BF199" s="144"/>
      <c r="BG199" s="144"/>
      <c r="BH199" s="144"/>
      <c r="BI199" s="144"/>
      <c r="BJ199" s="144"/>
      <c r="BK199" s="144"/>
      <c r="BL199" s="144"/>
      <c r="BM199" s="144"/>
      <c r="BN199" s="144"/>
      <c r="BO199" s="144"/>
      <c r="BP199" s="144"/>
      <c r="BQ199" s="144"/>
      <c r="BR199" s="144"/>
      <c r="BS199" s="144"/>
      <c r="BT199" s="144"/>
      <c r="BU199" s="144"/>
      <c r="BV199" s="144"/>
      <c r="BW199" s="144"/>
      <c r="BX199" s="144"/>
      <c r="BY199" s="144"/>
      <c r="BZ199" s="144"/>
      <c r="CA199" s="144"/>
      <c r="CB199" s="144"/>
      <c r="CC199" s="144"/>
      <c r="CD199" s="144"/>
      <c r="CE199" s="144"/>
      <c r="CF199" s="144"/>
      <c r="CG199" s="144"/>
      <c r="CH199" s="144"/>
      <c r="CI199" s="144"/>
      <c r="CJ199" s="144"/>
      <c r="CK199" s="144"/>
      <c r="CL199" s="144"/>
      <c r="CM199" s="144"/>
      <c r="CN199" s="144"/>
      <c r="CO199" s="144"/>
      <c r="CP199" s="144"/>
      <c r="CQ199" s="144"/>
      <c r="CR199" s="144"/>
      <c r="CS199" s="144"/>
      <c r="CT199" s="144"/>
      <c r="CU199" s="144"/>
      <c r="CV199" s="144"/>
      <c r="CW199" s="144"/>
      <c r="CX199" s="144"/>
      <c r="CY199" s="144"/>
      <c r="CZ199" s="144"/>
      <c r="DA199" s="144"/>
      <c r="DB199" s="144"/>
      <c r="DC199" s="144"/>
      <c r="DD199" s="144"/>
      <c r="DE199" s="144"/>
      <c r="DF199" s="144"/>
      <c r="DG199" s="144"/>
      <c r="DH199" s="144"/>
      <c r="DI199" s="144"/>
      <c r="DJ199" s="144"/>
      <c r="DK199" s="144"/>
      <c r="DL199" s="144"/>
      <c r="DM199" s="144"/>
      <c r="DN199" s="144"/>
      <c r="DO199" s="144"/>
      <c r="DP199" s="144"/>
      <c r="DQ199" s="144"/>
      <c r="DR199" s="144"/>
      <c r="DS199" s="144"/>
      <c r="DT199" s="144"/>
      <c r="DU199" s="144"/>
      <c r="DV199" s="144"/>
      <c r="DW199" s="144"/>
      <c r="DX199" s="144"/>
      <c r="DY199" s="144"/>
      <c r="DZ199" s="144"/>
      <c r="EA199" s="144"/>
      <c r="EB199" s="144"/>
      <c r="EC199" s="144"/>
      <c r="ED199" s="144"/>
      <c r="EE199" s="144"/>
      <c r="EF199" s="144"/>
      <c r="EG199" s="144"/>
      <c r="EH199" s="144"/>
      <c r="EI199" s="144"/>
      <c r="EJ199" s="144"/>
      <c r="EK199" s="144"/>
      <c r="EL199" s="144"/>
      <c r="EM199" s="144"/>
      <c r="EN199" s="144"/>
      <c r="EO199" s="144"/>
      <c r="EP199" s="144"/>
      <c r="EQ199" s="144"/>
      <c r="ER199" s="144"/>
      <c r="ES199" s="144"/>
      <c r="ET199" s="144"/>
      <c r="EU199" s="144"/>
      <c r="EV199" s="144"/>
      <c r="EW199" s="144"/>
      <c r="EX199" s="144"/>
      <c r="EY199" s="144"/>
      <c r="EZ199" s="144"/>
      <c r="FA199" s="144"/>
      <c r="FB199" s="144"/>
      <c r="FC199" s="144"/>
      <c r="FD199" s="144"/>
      <c r="FE199" s="144"/>
      <c r="FF199" s="144"/>
      <c r="FG199" s="144"/>
      <c r="FH199" s="144"/>
      <c r="FI199" s="144"/>
      <c r="FJ199" s="144"/>
      <c r="FK199" s="144"/>
      <c r="FL199" s="144"/>
      <c r="FM199" s="144"/>
      <c r="FN199" s="144"/>
      <c r="FO199" s="144"/>
      <c r="FP199" s="144"/>
      <c r="FQ199" s="144"/>
      <c r="FR199" s="144"/>
      <c r="FS199" s="144"/>
      <c r="FT199" s="144"/>
      <c r="FU199" s="144"/>
      <c r="FV199" s="144"/>
      <c r="FW199" s="144"/>
      <c r="FX199" s="144"/>
      <c r="FY199" s="144"/>
      <c r="FZ199" s="144"/>
      <c r="GA199" s="144"/>
      <c r="GB199" s="144"/>
      <c r="GC199" s="144"/>
      <c r="GD199" s="144"/>
      <c r="GE199" s="144"/>
      <c r="GF199" s="144"/>
      <c r="GG199" s="144"/>
      <c r="GH199" s="144"/>
      <c r="GI199" s="144"/>
      <c r="GJ199" s="144"/>
      <c r="GK199" s="144"/>
      <c r="GL199" s="144"/>
      <c r="GM199" s="144"/>
      <c r="GN199" s="144"/>
      <c r="GO199" s="144"/>
      <c r="GP199" s="144"/>
      <c r="GQ199" s="144"/>
      <c r="GR199" s="144"/>
      <c r="GS199" s="144"/>
      <c r="GT199" s="144"/>
      <c r="GU199" s="144"/>
      <c r="GV199" s="144"/>
      <c r="GW199" s="144"/>
      <c r="GX199" s="144"/>
      <c r="GY199" s="144"/>
      <c r="GZ199" s="144"/>
      <c r="HA199" s="144"/>
      <c r="HB199" s="144"/>
      <c r="HC199" s="144"/>
      <c r="HD199" s="144"/>
      <c r="HE199" s="144"/>
      <c r="HF199" s="144"/>
      <c r="HG199" s="144"/>
      <c r="HH199" s="144"/>
    </row>
    <row r="200" spans="1:216" s="157" customFormat="1" ht="40" customHeight="1">
      <c r="A200" s="195" t="s">
        <v>251</v>
      </c>
      <c r="B200" s="186" t="str">
        <f t="shared" si="48"/>
        <v>Dirección del Sistema HabitacionalPOLÍTICAS HABITACIONALES</v>
      </c>
      <c r="C200" s="237">
        <v>71300</v>
      </c>
      <c r="D200" s="227" t="s">
        <v>1376</v>
      </c>
      <c r="E200" s="228" t="s">
        <v>1377</v>
      </c>
      <c r="F200" s="224" t="str">
        <f t="shared" si="38"/>
        <v>71300-36.5</v>
      </c>
      <c r="G200" s="225" t="str">
        <f t="shared" si="24"/>
        <v>AG -3--AC -8</v>
      </c>
      <c r="H200" s="240">
        <v>3</v>
      </c>
      <c r="I200" s="240">
        <v>8</v>
      </c>
      <c r="J200" s="225" t="str">
        <f t="shared" si="25"/>
        <v xml:space="preserve">CT- - MT- </v>
      </c>
      <c r="K200" s="240" t="s">
        <v>468</v>
      </c>
      <c r="L200" s="240"/>
      <c r="M200" s="240" t="s">
        <v>1612</v>
      </c>
      <c r="N200" s="240"/>
      <c r="O200" s="225" t="str">
        <f t="shared" si="26"/>
        <v xml:space="preserve">  </v>
      </c>
      <c r="P200" s="225"/>
      <c r="Q200" s="225"/>
      <c r="R200" s="225" t="str">
        <f t="shared" si="17"/>
        <v>F/E  -  PDF</v>
      </c>
      <c r="S200" s="240" t="s">
        <v>1245</v>
      </c>
      <c r="T200" s="240" t="s">
        <v>37</v>
      </c>
      <c r="U200" s="144"/>
      <c r="V200" s="144"/>
      <c r="W200" s="144"/>
      <c r="X200" s="144"/>
      <c r="Y200" s="144"/>
      <c r="Z200" s="144"/>
      <c r="AA200" s="144"/>
      <c r="AB200" s="144"/>
      <c r="AC200" s="144"/>
      <c r="AD200" s="144"/>
      <c r="AE200" s="144"/>
      <c r="AF200" s="144"/>
      <c r="AG200" s="144"/>
      <c r="AH200" s="144"/>
      <c r="AI200" s="144"/>
      <c r="AJ200" s="144"/>
      <c r="AK200" s="144"/>
      <c r="AL200" s="144"/>
      <c r="AM200" s="144"/>
      <c r="AN200" s="144"/>
      <c r="AO200" s="144"/>
      <c r="AP200" s="144"/>
      <c r="AQ200" s="144"/>
      <c r="AR200" s="144"/>
      <c r="AS200" s="144"/>
      <c r="AT200" s="144"/>
      <c r="AU200" s="144"/>
      <c r="AV200" s="144"/>
      <c r="AW200" s="144"/>
      <c r="AX200" s="144"/>
      <c r="AY200" s="144"/>
      <c r="AZ200" s="144"/>
      <c r="BA200" s="144"/>
      <c r="BB200" s="144"/>
      <c r="BC200" s="144"/>
      <c r="BD200" s="144"/>
      <c r="BE200" s="144"/>
      <c r="BF200" s="144"/>
      <c r="BG200" s="144"/>
      <c r="BH200" s="144"/>
      <c r="BI200" s="144"/>
      <c r="BJ200" s="144"/>
      <c r="BK200" s="144"/>
      <c r="BL200" s="144"/>
      <c r="BM200" s="144"/>
      <c r="BN200" s="144"/>
      <c r="BO200" s="144"/>
      <c r="BP200" s="144"/>
      <c r="BQ200" s="144"/>
      <c r="BR200" s="144"/>
      <c r="BS200" s="144"/>
      <c r="BT200" s="144"/>
      <c r="BU200" s="144"/>
      <c r="BV200" s="144"/>
      <c r="BW200" s="144"/>
      <c r="BX200" s="144"/>
      <c r="BY200" s="144"/>
      <c r="BZ200" s="144"/>
      <c r="CA200" s="144"/>
      <c r="CB200" s="144"/>
      <c r="CC200" s="144"/>
      <c r="CD200" s="144"/>
      <c r="CE200" s="144"/>
      <c r="CF200" s="144"/>
      <c r="CG200" s="144"/>
      <c r="CH200" s="144"/>
      <c r="CI200" s="144"/>
      <c r="CJ200" s="144"/>
      <c r="CK200" s="144"/>
      <c r="CL200" s="144"/>
      <c r="CM200" s="144"/>
      <c r="CN200" s="144"/>
      <c r="CO200" s="144"/>
      <c r="CP200" s="144"/>
      <c r="CQ200" s="144"/>
      <c r="CR200" s="144"/>
      <c r="CS200" s="144"/>
      <c r="CT200" s="144"/>
      <c r="CU200" s="144"/>
      <c r="CV200" s="144"/>
      <c r="CW200" s="144"/>
      <c r="CX200" s="144"/>
      <c r="CY200" s="144"/>
      <c r="CZ200" s="144"/>
      <c r="DA200" s="144"/>
      <c r="DB200" s="144"/>
      <c r="DC200" s="144"/>
      <c r="DD200" s="144"/>
      <c r="DE200" s="144"/>
      <c r="DF200" s="144"/>
      <c r="DG200" s="144"/>
      <c r="DH200" s="144"/>
      <c r="DI200" s="144"/>
      <c r="DJ200" s="144"/>
      <c r="DK200" s="144"/>
      <c r="DL200" s="144"/>
      <c r="DM200" s="144"/>
      <c r="DN200" s="144"/>
      <c r="DO200" s="144"/>
      <c r="DP200" s="144"/>
      <c r="DQ200" s="144"/>
      <c r="DR200" s="144"/>
      <c r="DS200" s="144"/>
      <c r="DT200" s="144"/>
      <c r="DU200" s="144"/>
      <c r="DV200" s="144"/>
      <c r="DW200" s="144"/>
      <c r="DX200" s="144"/>
      <c r="DY200" s="144"/>
      <c r="DZ200" s="144"/>
      <c r="EA200" s="144"/>
      <c r="EB200" s="144"/>
      <c r="EC200" s="144"/>
      <c r="ED200" s="144"/>
      <c r="EE200" s="144"/>
      <c r="EF200" s="144"/>
      <c r="EG200" s="144"/>
      <c r="EH200" s="144"/>
      <c r="EI200" s="144"/>
      <c r="EJ200" s="144"/>
      <c r="EK200" s="144"/>
      <c r="EL200" s="144"/>
      <c r="EM200" s="144"/>
      <c r="EN200" s="144"/>
      <c r="EO200" s="144"/>
      <c r="EP200" s="144"/>
      <c r="EQ200" s="144"/>
      <c r="ER200" s="144"/>
      <c r="ES200" s="144"/>
      <c r="ET200" s="144"/>
      <c r="EU200" s="144"/>
      <c r="EV200" s="144"/>
      <c r="EW200" s="144"/>
      <c r="EX200" s="144"/>
      <c r="EY200" s="144"/>
      <c r="EZ200" s="144"/>
      <c r="FA200" s="144"/>
      <c r="FB200" s="144"/>
      <c r="FC200" s="144"/>
      <c r="FD200" s="144"/>
      <c r="FE200" s="144"/>
      <c r="FF200" s="144"/>
      <c r="FG200" s="144"/>
      <c r="FH200" s="144"/>
      <c r="FI200" s="144"/>
      <c r="FJ200" s="144"/>
      <c r="FK200" s="144"/>
      <c r="FL200" s="144"/>
      <c r="FM200" s="144"/>
      <c r="FN200" s="144"/>
      <c r="FO200" s="144"/>
      <c r="FP200" s="144"/>
      <c r="FQ200" s="144"/>
      <c r="FR200" s="144"/>
      <c r="FS200" s="144"/>
      <c r="FT200" s="144"/>
      <c r="FU200" s="144"/>
      <c r="FV200" s="144"/>
      <c r="FW200" s="144"/>
      <c r="FX200" s="144"/>
      <c r="FY200" s="144"/>
      <c r="FZ200" s="144"/>
      <c r="GA200" s="144"/>
      <c r="GB200" s="144"/>
      <c r="GC200" s="144"/>
      <c r="GD200" s="144"/>
      <c r="GE200" s="144"/>
      <c r="GF200" s="144"/>
      <c r="GG200" s="144"/>
      <c r="GH200" s="144"/>
      <c r="GI200" s="144"/>
      <c r="GJ200" s="144"/>
      <c r="GK200" s="144"/>
      <c r="GL200" s="144"/>
      <c r="GM200" s="144"/>
      <c r="GN200" s="144"/>
      <c r="GO200" s="144"/>
      <c r="GP200" s="144"/>
      <c r="GQ200" s="144"/>
      <c r="GR200" s="144"/>
      <c r="GS200" s="144"/>
      <c r="GT200" s="144"/>
      <c r="GU200" s="144"/>
      <c r="GV200" s="144"/>
      <c r="GW200" s="144"/>
      <c r="GX200" s="144"/>
      <c r="GY200" s="144"/>
      <c r="GZ200" s="144"/>
      <c r="HA200" s="144"/>
      <c r="HB200" s="144"/>
      <c r="HC200" s="144"/>
      <c r="HD200" s="144"/>
      <c r="HE200" s="144"/>
      <c r="HF200" s="144"/>
      <c r="HG200" s="144"/>
      <c r="HH200" s="144"/>
    </row>
    <row r="201" spans="1:216" s="157" customFormat="1" ht="40" customHeight="1">
      <c r="A201" s="195" t="s">
        <v>251</v>
      </c>
      <c r="B201" s="186" t="str">
        <f t="shared" si="48"/>
        <v>Dirección del Sistema HabitacionalPROYECTOS NORMATIVOS</v>
      </c>
      <c r="C201" s="237">
        <v>71300</v>
      </c>
      <c r="D201" s="227" t="s">
        <v>1313</v>
      </c>
      <c r="E201" s="228" t="s">
        <v>1062</v>
      </c>
      <c r="F201" s="224" t="str">
        <f t="shared" si="38"/>
        <v>71300-42.13</v>
      </c>
      <c r="G201" s="225" t="str">
        <f t="shared" si="24"/>
        <v>AG -3--AC -8</v>
      </c>
      <c r="H201" s="240">
        <v>3</v>
      </c>
      <c r="I201" s="240">
        <v>8</v>
      </c>
      <c r="J201" s="225" t="str">
        <f t="shared" si="25"/>
        <v xml:space="preserve">CT- - MT- </v>
      </c>
      <c r="K201" s="240" t="s">
        <v>468</v>
      </c>
      <c r="L201" s="240"/>
      <c r="M201" s="240" t="s">
        <v>1612</v>
      </c>
      <c r="N201" s="240"/>
      <c r="O201" s="225" t="str">
        <f t="shared" si="26"/>
        <v xml:space="preserve">  </v>
      </c>
      <c r="P201" s="225"/>
      <c r="Q201" s="225"/>
      <c r="R201" s="225" t="str">
        <f t="shared" si="17"/>
        <v>F/E  -  PDF</v>
      </c>
      <c r="S201" s="240" t="s">
        <v>1245</v>
      </c>
      <c r="T201" s="240" t="s">
        <v>37</v>
      </c>
      <c r="U201" s="144"/>
      <c r="V201" s="144"/>
      <c r="W201" s="144"/>
      <c r="X201" s="144"/>
      <c r="Y201" s="144"/>
      <c r="Z201" s="144"/>
      <c r="AA201" s="144"/>
      <c r="AB201" s="144"/>
      <c r="AC201" s="144"/>
      <c r="AD201" s="144"/>
      <c r="AE201" s="144"/>
      <c r="AF201" s="144"/>
      <c r="AG201" s="144"/>
      <c r="AH201" s="144"/>
      <c r="AI201" s="144"/>
      <c r="AJ201" s="144"/>
      <c r="AK201" s="144"/>
      <c r="AL201" s="144"/>
      <c r="AM201" s="144"/>
      <c r="AN201" s="144"/>
      <c r="AO201" s="144"/>
      <c r="AP201" s="144"/>
      <c r="AQ201" s="144"/>
      <c r="AR201" s="144"/>
      <c r="AS201" s="144"/>
      <c r="AT201" s="144"/>
      <c r="AU201" s="144"/>
      <c r="AV201" s="144"/>
      <c r="AW201" s="144"/>
      <c r="AX201" s="144"/>
      <c r="AY201" s="144"/>
      <c r="AZ201" s="144"/>
      <c r="BA201" s="144"/>
      <c r="BB201" s="144"/>
      <c r="BC201" s="144"/>
      <c r="BD201" s="144"/>
      <c r="BE201" s="144"/>
      <c r="BF201" s="144"/>
      <c r="BG201" s="144"/>
      <c r="BH201" s="144"/>
      <c r="BI201" s="144"/>
      <c r="BJ201" s="144"/>
      <c r="BK201" s="144"/>
      <c r="BL201" s="144"/>
      <c r="BM201" s="144"/>
      <c r="BN201" s="144"/>
      <c r="BO201" s="144"/>
      <c r="BP201" s="144"/>
      <c r="BQ201" s="144"/>
      <c r="BR201" s="144"/>
      <c r="BS201" s="144"/>
      <c r="BT201" s="144"/>
      <c r="BU201" s="144"/>
      <c r="BV201" s="144"/>
      <c r="BW201" s="144"/>
      <c r="BX201" s="144"/>
      <c r="BY201" s="144"/>
      <c r="BZ201" s="144"/>
      <c r="CA201" s="144"/>
      <c r="CB201" s="144"/>
      <c r="CC201" s="144"/>
      <c r="CD201" s="144"/>
      <c r="CE201" s="144"/>
      <c r="CF201" s="144"/>
      <c r="CG201" s="144"/>
      <c r="CH201" s="144"/>
      <c r="CI201" s="144"/>
      <c r="CJ201" s="144"/>
      <c r="CK201" s="144"/>
      <c r="CL201" s="144"/>
      <c r="CM201" s="144"/>
      <c r="CN201" s="144"/>
      <c r="CO201" s="144"/>
      <c r="CP201" s="144"/>
      <c r="CQ201" s="144"/>
      <c r="CR201" s="144"/>
      <c r="CS201" s="144"/>
      <c r="CT201" s="144"/>
      <c r="CU201" s="144"/>
      <c r="CV201" s="144"/>
      <c r="CW201" s="144"/>
      <c r="CX201" s="144"/>
      <c r="CY201" s="144"/>
      <c r="CZ201" s="144"/>
      <c r="DA201" s="144"/>
      <c r="DB201" s="144"/>
      <c r="DC201" s="144"/>
      <c r="DD201" s="144"/>
      <c r="DE201" s="144"/>
      <c r="DF201" s="144"/>
      <c r="DG201" s="144"/>
      <c r="DH201" s="144"/>
      <c r="DI201" s="144"/>
      <c r="DJ201" s="144"/>
      <c r="DK201" s="144"/>
      <c r="DL201" s="144"/>
      <c r="DM201" s="144"/>
      <c r="DN201" s="144"/>
      <c r="DO201" s="144"/>
      <c r="DP201" s="144"/>
      <c r="DQ201" s="144"/>
      <c r="DR201" s="144"/>
      <c r="DS201" s="144"/>
      <c r="DT201" s="144"/>
      <c r="DU201" s="144"/>
      <c r="DV201" s="144"/>
      <c r="DW201" s="144"/>
      <c r="DX201" s="144"/>
      <c r="DY201" s="144"/>
      <c r="DZ201" s="144"/>
      <c r="EA201" s="144"/>
      <c r="EB201" s="144"/>
      <c r="EC201" s="144"/>
      <c r="ED201" s="144"/>
      <c r="EE201" s="144"/>
      <c r="EF201" s="144"/>
      <c r="EG201" s="144"/>
      <c r="EH201" s="144"/>
      <c r="EI201" s="144"/>
      <c r="EJ201" s="144"/>
      <c r="EK201" s="144"/>
      <c r="EL201" s="144"/>
      <c r="EM201" s="144"/>
      <c r="EN201" s="144"/>
      <c r="EO201" s="144"/>
      <c r="EP201" s="144"/>
      <c r="EQ201" s="144"/>
      <c r="ER201" s="144"/>
      <c r="ES201" s="144"/>
      <c r="ET201" s="144"/>
      <c r="EU201" s="144"/>
      <c r="EV201" s="144"/>
      <c r="EW201" s="144"/>
      <c r="EX201" s="144"/>
      <c r="EY201" s="144"/>
      <c r="EZ201" s="144"/>
      <c r="FA201" s="144"/>
      <c r="FB201" s="144"/>
      <c r="FC201" s="144"/>
      <c r="FD201" s="144"/>
      <c r="FE201" s="144"/>
      <c r="FF201" s="144"/>
      <c r="FG201" s="144"/>
      <c r="FH201" s="144"/>
      <c r="FI201" s="144"/>
      <c r="FJ201" s="144"/>
      <c r="FK201" s="144"/>
      <c r="FL201" s="144"/>
      <c r="FM201" s="144"/>
      <c r="FN201" s="144"/>
      <c r="FO201" s="144"/>
      <c r="FP201" s="144"/>
      <c r="FQ201" s="144"/>
      <c r="FR201" s="144"/>
      <c r="FS201" s="144"/>
      <c r="FT201" s="144"/>
      <c r="FU201" s="144"/>
      <c r="FV201" s="144"/>
      <c r="FW201" s="144"/>
      <c r="FX201" s="144"/>
      <c r="FY201" s="144"/>
      <c r="FZ201" s="144"/>
      <c r="GA201" s="144"/>
      <c r="GB201" s="144"/>
      <c r="GC201" s="144"/>
      <c r="GD201" s="144"/>
      <c r="GE201" s="144"/>
      <c r="GF201" s="144"/>
      <c r="GG201" s="144"/>
      <c r="GH201" s="144"/>
      <c r="GI201" s="144"/>
      <c r="GJ201" s="144"/>
      <c r="GK201" s="144"/>
      <c r="GL201" s="144"/>
      <c r="GM201" s="144"/>
      <c r="GN201" s="144"/>
      <c r="GO201" s="144"/>
      <c r="GP201" s="144"/>
      <c r="GQ201" s="144"/>
      <c r="GR201" s="144"/>
      <c r="GS201" s="144"/>
      <c r="GT201" s="144"/>
      <c r="GU201" s="144"/>
      <c r="GV201" s="144"/>
      <c r="GW201" s="144"/>
      <c r="GX201" s="144"/>
      <c r="GY201" s="144"/>
      <c r="GZ201" s="144"/>
      <c r="HA201" s="144"/>
      <c r="HB201" s="144"/>
      <c r="HC201" s="144"/>
      <c r="HD201" s="144"/>
      <c r="HE201" s="144"/>
      <c r="HF201" s="144"/>
      <c r="HG201" s="144"/>
      <c r="HH201" s="144"/>
    </row>
    <row r="202" spans="1:216" s="157" customFormat="1" ht="40" customHeight="1">
      <c r="A202" s="196"/>
      <c r="B202" s="196"/>
      <c r="C202" s="182"/>
      <c r="D202" s="182"/>
      <c r="E202" s="172"/>
      <c r="F202" s="179"/>
      <c r="G202" s="169"/>
      <c r="H202" s="169"/>
      <c r="I202" s="169"/>
      <c r="J202" s="169"/>
      <c r="K202" s="169"/>
      <c r="L202" s="169"/>
      <c r="M202" s="169"/>
      <c r="N202" s="169"/>
      <c r="O202" s="169"/>
      <c r="P202" s="169"/>
      <c r="Q202" s="169"/>
      <c r="R202" s="169"/>
      <c r="S202" s="169"/>
      <c r="T202" s="169"/>
      <c r="U202" s="144"/>
      <c r="V202" s="144"/>
      <c r="W202" s="144"/>
      <c r="X202" s="144"/>
      <c r="Y202" s="144"/>
      <c r="Z202" s="144"/>
      <c r="AA202" s="144"/>
      <c r="AB202" s="144"/>
      <c r="AC202" s="144"/>
      <c r="AD202" s="144"/>
      <c r="AE202" s="144"/>
      <c r="AF202" s="144"/>
      <c r="AG202" s="144"/>
      <c r="AH202" s="144"/>
      <c r="AI202" s="144"/>
      <c r="AJ202" s="144"/>
      <c r="AK202" s="144"/>
      <c r="AL202" s="144"/>
      <c r="AM202" s="144"/>
      <c r="AN202" s="144"/>
      <c r="AO202" s="144"/>
      <c r="AP202" s="144"/>
      <c r="AQ202" s="144"/>
      <c r="AR202" s="144"/>
      <c r="AS202" s="144"/>
      <c r="AT202" s="144"/>
      <c r="AU202" s="144"/>
      <c r="AV202" s="144"/>
      <c r="AW202" s="144"/>
      <c r="AX202" s="144"/>
      <c r="AY202" s="144"/>
      <c r="AZ202" s="144"/>
      <c r="BA202" s="144"/>
      <c r="BB202" s="144"/>
      <c r="BC202" s="144"/>
      <c r="BD202" s="144"/>
      <c r="BE202" s="144"/>
      <c r="BF202" s="144"/>
      <c r="BG202" s="144"/>
      <c r="BH202" s="144"/>
      <c r="BI202" s="144"/>
      <c r="BJ202" s="144"/>
      <c r="BK202" s="144"/>
      <c r="BL202" s="144"/>
      <c r="BM202" s="144"/>
      <c r="BN202" s="144"/>
      <c r="BO202" s="144"/>
      <c r="BP202" s="144"/>
      <c r="BQ202" s="144"/>
      <c r="BR202" s="144"/>
      <c r="BS202" s="144"/>
      <c r="BT202" s="144"/>
      <c r="BU202" s="144"/>
      <c r="BV202" s="144"/>
      <c r="BW202" s="144"/>
      <c r="BX202" s="144"/>
      <c r="BY202" s="144"/>
      <c r="BZ202" s="144"/>
      <c r="CA202" s="144"/>
      <c r="CB202" s="144"/>
      <c r="CC202" s="144"/>
      <c r="CD202" s="144"/>
      <c r="CE202" s="144"/>
      <c r="CF202" s="144"/>
      <c r="CG202" s="144"/>
      <c r="CH202" s="144"/>
      <c r="CI202" s="144"/>
      <c r="CJ202" s="144"/>
      <c r="CK202" s="144"/>
      <c r="CL202" s="144"/>
      <c r="CM202" s="144"/>
      <c r="CN202" s="144"/>
      <c r="CO202" s="144"/>
      <c r="CP202" s="144"/>
      <c r="CQ202" s="144"/>
      <c r="CR202" s="144"/>
      <c r="CS202" s="144"/>
      <c r="CT202" s="144"/>
      <c r="CU202" s="144"/>
      <c r="CV202" s="144"/>
      <c r="CW202" s="144"/>
      <c r="CX202" s="144"/>
      <c r="CY202" s="144"/>
      <c r="CZ202" s="144"/>
      <c r="DA202" s="144"/>
      <c r="DB202" s="144"/>
      <c r="DC202" s="144"/>
      <c r="DD202" s="144"/>
      <c r="DE202" s="144"/>
      <c r="DF202" s="144"/>
      <c r="DG202" s="144"/>
      <c r="DH202" s="144"/>
      <c r="DI202" s="144"/>
      <c r="DJ202" s="144"/>
      <c r="DK202" s="144"/>
      <c r="DL202" s="144"/>
      <c r="DM202" s="144"/>
      <c r="DN202" s="144"/>
      <c r="DO202" s="144"/>
      <c r="DP202" s="144"/>
      <c r="DQ202" s="144"/>
      <c r="DR202" s="144"/>
      <c r="DS202" s="144"/>
      <c r="DT202" s="144"/>
      <c r="DU202" s="144"/>
      <c r="DV202" s="144"/>
      <c r="DW202" s="144"/>
      <c r="DX202" s="144"/>
      <c r="DY202" s="144"/>
      <c r="DZ202" s="144"/>
      <c r="EA202" s="144"/>
      <c r="EB202" s="144"/>
      <c r="EC202" s="144"/>
      <c r="ED202" s="144"/>
      <c r="EE202" s="144"/>
      <c r="EF202" s="144"/>
      <c r="EG202" s="144"/>
      <c r="EH202" s="144"/>
      <c r="EI202" s="144"/>
      <c r="EJ202" s="144"/>
      <c r="EK202" s="144"/>
      <c r="EL202" s="144"/>
      <c r="EM202" s="144"/>
      <c r="EN202" s="144"/>
      <c r="EO202" s="144"/>
      <c r="EP202" s="144"/>
      <c r="EQ202" s="144"/>
      <c r="ER202" s="144"/>
      <c r="ES202" s="144"/>
      <c r="ET202" s="144"/>
      <c r="EU202" s="144"/>
      <c r="EV202" s="144"/>
      <c r="EW202" s="144"/>
      <c r="EX202" s="144"/>
      <c r="EY202" s="144"/>
      <c r="EZ202" s="144"/>
      <c r="FA202" s="144"/>
      <c r="FB202" s="144"/>
      <c r="FC202" s="144"/>
      <c r="FD202" s="144"/>
      <c r="FE202" s="144"/>
      <c r="FF202" s="144"/>
      <c r="FG202" s="144"/>
      <c r="FH202" s="144"/>
      <c r="FI202" s="144"/>
      <c r="FJ202" s="144"/>
      <c r="FK202" s="144"/>
      <c r="FL202" s="144"/>
      <c r="FM202" s="144"/>
      <c r="FN202" s="144"/>
      <c r="FO202" s="144"/>
      <c r="FP202" s="144"/>
      <c r="FQ202" s="144"/>
      <c r="FR202" s="144"/>
      <c r="FS202" s="144"/>
      <c r="FT202" s="144"/>
      <c r="FU202" s="144"/>
      <c r="FV202" s="144"/>
      <c r="FW202" s="144"/>
      <c r="FX202" s="144"/>
      <c r="FY202" s="144"/>
      <c r="FZ202" s="144"/>
      <c r="GA202" s="144"/>
      <c r="GB202" s="144"/>
      <c r="GC202" s="144"/>
      <c r="GD202" s="144"/>
      <c r="GE202" s="144"/>
      <c r="GF202" s="144"/>
      <c r="GG202" s="144"/>
      <c r="GH202" s="144"/>
      <c r="GI202" s="144"/>
      <c r="GJ202" s="144"/>
      <c r="GK202" s="144"/>
      <c r="GL202" s="144"/>
      <c r="GM202" s="144"/>
      <c r="GN202" s="144"/>
      <c r="GO202" s="144"/>
      <c r="GP202" s="144"/>
      <c r="GQ202" s="144"/>
      <c r="GR202" s="144"/>
      <c r="GS202" s="144"/>
      <c r="GT202" s="144"/>
      <c r="GU202" s="144"/>
      <c r="GV202" s="144"/>
      <c r="GW202" s="144"/>
      <c r="GX202" s="144"/>
      <c r="GY202" s="144"/>
      <c r="GZ202" s="144"/>
      <c r="HA202" s="144"/>
      <c r="HB202" s="144"/>
      <c r="HC202" s="144"/>
      <c r="HD202" s="144"/>
      <c r="HE202" s="144"/>
      <c r="HF202" s="144"/>
      <c r="HG202" s="144"/>
      <c r="HH202" s="144"/>
    </row>
    <row r="203" spans="1:216" ht="40" customHeight="1">
      <c r="A203" s="197" t="s">
        <v>66</v>
      </c>
      <c r="B203" s="175" t="str">
        <f t="shared" si="48"/>
        <v>Grupo de Titulación y Saneamiento PredialDERECHOS DE PETICIÓN</v>
      </c>
      <c r="C203" s="185">
        <v>71301</v>
      </c>
      <c r="D203" s="183">
        <v>17</v>
      </c>
      <c r="E203" s="216" t="s">
        <v>496</v>
      </c>
      <c r="F203" s="180" t="str">
        <f t="shared" si="38"/>
        <v>71301-17</v>
      </c>
      <c r="G203" s="174" t="str">
        <f t="shared" si="24"/>
        <v>AG -3--AC -8</v>
      </c>
      <c r="H203" s="239">
        <v>3</v>
      </c>
      <c r="I203" s="239">
        <v>8</v>
      </c>
      <c r="J203" s="174" t="str">
        <f t="shared" si="25"/>
        <v>- - MT- S</v>
      </c>
      <c r="K203" s="239"/>
      <c r="L203" s="239"/>
      <c r="M203" s="239" t="s">
        <v>1612</v>
      </c>
      <c r="N203" s="239" t="s">
        <v>471</v>
      </c>
      <c r="O203" s="174" t="str">
        <f t="shared" si="26"/>
        <v xml:space="preserve">  </v>
      </c>
      <c r="P203" s="174"/>
      <c r="Q203" s="174"/>
      <c r="R203" s="174" t="str">
        <f t="shared" ref="R203:R297" si="49">CONCATENATE(S203,"  -  ",T203)</f>
        <v>F/E  -  PDF</v>
      </c>
      <c r="S203" s="239" t="s">
        <v>1245</v>
      </c>
      <c r="T203" s="239" t="s">
        <v>37</v>
      </c>
    </row>
    <row r="204" spans="1:216" ht="40" customHeight="1">
      <c r="A204" s="197" t="s">
        <v>66</v>
      </c>
      <c r="B204" s="175" t="str">
        <f t="shared" si="48"/>
        <v>Grupo de Titulación y Saneamiento PredialINFORMES DE GESTIÓN</v>
      </c>
      <c r="C204" s="185">
        <v>71301</v>
      </c>
      <c r="D204" s="183" t="s">
        <v>1186</v>
      </c>
      <c r="E204" s="135" t="s">
        <v>931</v>
      </c>
      <c r="F204" s="180" t="str">
        <f t="shared" si="38"/>
        <v>71301-24.12</v>
      </c>
      <c r="G204" s="174" t="str">
        <f t="shared" si="24"/>
        <v>AG -3--AC -8</v>
      </c>
      <c r="H204" s="239">
        <v>3</v>
      </c>
      <c r="I204" s="239">
        <v>8</v>
      </c>
      <c r="J204" s="174" t="str">
        <f t="shared" si="25"/>
        <v xml:space="preserve">- E- - </v>
      </c>
      <c r="K204" s="239"/>
      <c r="L204" s="239" t="s">
        <v>469</v>
      </c>
      <c r="M204" s="239"/>
      <c r="N204" s="239"/>
      <c r="O204" s="174" t="str">
        <f t="shared" si="26"/>
        <v xml:space="preserve">  </v>
      </c>
      <c r="P204" s="174"/>
      <c r="Q204" s="174"/>
      <c r="R204" s="174" t="str">
        <f t="shared" si="49"/>
        <v>F/E  -  PDF</v>
      </c>
      <c r="S204" s="239" t="s">
        <v>1245</v>
      </c>
      <c r="T204" s="239" t="s">
        <v>37</v>
      </c>
    </row>
    <row r="205" spans="1:216" s="157" customFormat="1" ht="40" customHeight="1">
      <c r="A205" s="197" t="s">
        <v>66</v>
      </c>
      <c r="B205" s="175" t="str">
        <f t="shared" si="48"/>
        <v>Grupo de Titulación y Saneamiento PredialPROCESOS DE  ENAJENACIÓN A INSTITUCIONES RELIGIOSAS E IGLESIAS</v>
      </c>
      <c r="C205" s="185">
        <v>71301</v>
      </c>
      <c r="D205" s="183" t="s">
        <v>1378</v>
      </c>
      <c r="E205" s="135" t="s">
        <v>1030</v>
      </c>
      <c r="F205" s="180" t="str">
        <f t="shared" si="38"/>
        <v>71301-39.1</v>
      </c>
      <c r="G205" s="174" t="str">
        <f t="shared" si="24"/>
        <v>AG -3--AC -17</v>
      </c>
      <c r="H205" s="239">
        <v>3</v>
      </c>
      <c r="I205" s="239">
        <v>17</v>
      </c>
      <c r="J205" s="174" t="str">
        <f t="shared" si="25"/>
        <v xml:space="preserve">CT- - MT- </v>
      </c>
      <c r="K205" s="239" t="s">
        <v>468</v>
      </c>
      <c r="L205" s="239"/>
      <c r="M205" s="239" t="s">
        <v>1612</v>
      </c>
      <c r="N205" s="239"/>
      <c r="O205" s="174" t="str">
        <f t="shared" si="26"/>
        <v xml:space="preserve">  </v>
      </c>
      <c r="P205" s="174"/>
      <c r="Q205" s="174"/>
      <c r="R205" s="174" t="str">
        <f t="shared" si="49"/>
        <v>F/E  -  PDF</v>
      </c>
      <c r="S205" s="239" t="s">
        <v>1245</v>
      </c>
      <c r="T205" s="239" t="s">
        <v>37</v>
      </c>
      <c r="U205" s="144"/>
      <c r="V205" s="144"/>
      <c r="W205" s="144"/>
      <c r="X205" s="144"/>
      <c r="Y205" s="144"/>
      <c r="Z205" s="144"/>
      <c r="AA205" s="144"/>
      <c r="AB205" s="144"/>
      <c r="AC205" s="144"/>
      <c r="AD205" s="144"/>
      <c r="AE205" s="144"/>
      <c r="AF205" s="144"/>
      <c r="AG205" s="144"/>
      <c r="AH205" s="144"/>
      <c r="AI205" s="144"/>
      <c r="AJ205" s="144"/>
      <c r="AK205" s="144"/>
      <c r="AL205" s="144"/>
      <c r="AM205" s="144"/>
      <c r="AN205" s="144"/>
      <c r="AO205" s="144"/>
      <c r="AP205" s="144"/>
      <c r="AQ205" s="144"/>
      <c r="AR205" s="144"/>
      <c r="AS205" s="144"/>
      <c r="AT205" s="144"/>
      <c r="AU205" s="144"/>
      <c r="AV205" s="144"/>
      <c r="AW205" s="144"/>
      <c r="AX205" s="144"/>
      <c r="AY205" s="144"/>
      <c r="AZ205" s="144"/>
      <c r="BA205" s="144"/>
      <c r="BB205" s="144"/>
      <c r="BC205" s="144"/>
      <c r="BD205" s="144"/>
      <c r="BE205" s="144"/>
      <c r="BF205" s="144"/>
      <c r="BG205" s="144"/>
      <c r="BH205" s="144"/>
      <c r="BI205" s="144"/>
      <c r="BJ205" s="144"/>
      <c r="BK205" s="144"/>
      <c r="BL205" s="144"/>
      <c r="BM205" s="144"/>
      <c r="BN205" s="144"/>
      <c r="BO205" s="144"/>
      <c r="BP205" s="144"/>
      <c r="BQ205" s="144"/>
      <c r="BR205" s="144"/>
      <c r="BS205" s="144"/>
      <c r="BT205" s="144"/>
      <c r="BU205" s="144"/>
      <c r="BV205" s="144"/>
      <c r="BW205" s="144"/>
      <c r="BX205" s="144"/>
      <c r="BY205" s="144"/>
      <c r="BZ205" s="144"/>
      <c r="CA205" s="144"/>
      <c r="CB205" s="144"/>
      <c r="CC205" s="144"/>
      <c r="CD205" s="144"/>
      <c r="CE205" s="144"/>
      <c r="CF205" s="144"/>
      <c r="CG205" s="144"/>
      <c r="CH205" s="144"/>
      <c r="CI205" s="144"/>
      <c r="CJ205" s="144"/>
      <c r="CK205" s="144"/>
      <c r="CL205" s="144"/>
      <c r="CM205" s="144"/>
      <c r="CN205" s="144"/>
      <c r="CO205" s="144"/>
      <c r="CP205" s="144"/>
      <c r="CQ205" s="144"/>
      <c r="CR205" s="144"/>
      <c r="CS205" s="144"/>
      <c r="CT205" s="144"/>
      <c r="CU205" s="144"/>
      <c r="CV205" s="144"/>
      <c r="CW205" s="144"/>
      <c r="CX205" s="144"/>
      <c r="CY205" s="144"/>
      <c r="CZ205" s="144"/>
      <c r="DA205" s="144"/>
      <c r="DB205" s="144"/>
      <c r="DC205" s="144"/>
      <c r="DD205" s="144"/>
      <c r="DE205" s="144"/>
      <c r="DF205" s="144"/>
      <c r="DG205" s="144"/>
      <c r="DH205" s="144"/>
      <c r="DI205" s="144"/>
      <c r="DJ205" s="144"/>
      <c r="DK205" s="144"/>
      <c r="DL205" s="144"/>
      <c r="DM205" s="144"/>
      <c r="DN205" s="144"/>
      <c r="DO205" s="144"/>
      <c r="DP205" s="144"/>
      <c r="DQ205" s="144"/>
      <c r="DR205" s="144"/>
      <c r="DS205" s="144"/>
      <c r="DT205" s="144"/>
      <c r="DU205" s="144"/>
      <c r="DV205" s="144"/>
      <c r="DW205" s="144"/>
      <c r="DX205" s="144"/>
      <c r="DY205" s="144"/>
      <c r="DZ205" s="144"/>
      <c r="EA205" s="144"/>
      <c r="EB205" s="144"/>
      <c r="EC205" s="144"/>
      <c r="ED205" s="144"/>
      <c r="EE205" s="144"/>
      <c r="EF205" s="144"/>
      <c r="EG205" s="144"/>
      <c r="EH205" s="144"/>
      <c r="EI205" s="144"/>
      <c r="EJ205" s="144"/>
      <c r="EK205" s="144"/>
      <c r="EL205" s="144"/>
      <c r="EM205" s="144"/>
      <c r="EN205" s="144"/>
      <c r="EO205" s="144"/>
      <c r="EP205" s="144"/>
      <c r="EQ205" s="144"/>
      <c r="ER205" s="144"/>
      <c r="ES205" s="144"/>
      <c r="ET205" s="144"/>
      <c r="EU205" s="144"/>
      <c r="EV205" s="144"/>
      <c r="EW205" s="144"/>
      <c r="EX205" s="144"/>
      <c r="EY205" s="144"/>
      <c r="EZ205" s="144"/>
      <c r="FA205" s="144"/>
      <c r="FB205" s="144"/>
      <c r="FC205" s="144"/>
      <c r="FD205" s="144"/>
      <c r="FE205" s="144"/>
      <c r="FF205" s="144"/>
      <c r="FG205" s="144"/>
      <c r="FH205" s="144"/>
      <c r="FI205" s="144"/>
      <c r="FJ205" s="144"/>
      <c r="FK205" s="144"/>
      <c r="FL205" s="144"/>
      <c r="FM205" s="144"/>
      <c r="FN205" s="144"/>
      <c r="FO205" s="144"/>
      <c r="FP205" s="144"/>
      <c r="FQ205" s="144"/>
      <c r="FR205" s="144"/>
      <c r="FS205" s="144"/>
      <c r="FT205" s="144"/>
      <c r="FU205" s="144"/>
      <c r="FV205" s="144"/>
      <c r="FW205" s="144"/>
      <c r="FX205" s="144"/>
      <c r="FY205" s="144"/>
      <c r="FZ205" s="144"/>
      <c r="GA205" s="144"/>
      <c r="GB205" s="144"/>
      <c r="GC205" s="144"/>
      <c r="GD205" s="144"/>
      <c r="GE205" s="144"/>
      <c r="GF205" s="144"/>
      <c r="GG205" s="144"/>
      <c r="GH205" s="144"/>
      <c r="GI205" s="144"/>
      <c r="GJ205" s="144"/>
      <c r="GK205" s="144"/>
      <c r="GL205" s="144"/>
      <c r="GM205" s="144"/>
      <c r="GN205" s="144"/>
      <c r="GO205" s="144"/>
      <c r="GP205" s="144"/>
      <c r="GQ205" s="144"/>
      <c r="GR205" s="144"/>
      <c r="GS205" s="144"/>
      <c r="GT205" s="144"/>
      <c r="GU205" s="144"/>
      <c r="GV205" s="144"/>
      <c r="GW205" s="144"/>
      <c r="GX205" s="144"/>
      <c r="GY205" s="144"/>
      <c r="GZ205" s="144"/>
      <c r="HA205" s="144"/>
      <c r="HB205" s="144"/>
      <c r="HC205" s="144"/>
      <c r="HD205" s="144"/>
      <c r="HE205" s="144"/>
      <c r="HF205" s="144"/>
      <c r="HG205" s="144"/>
      <c r="HH205" s="144"/>
    </row>
    <row r="206" spans="1:216" s="157" customFormat="1" ht="40" customHeight="1">
      <c r="A206" s="197" t="s">
        <v>66</v>
      </c>
      <c r="B206" s="175" t="str">
        <f t="shared" si="48"/>
        <v>Grupo de Titulación y Saneamiento PredialPROCESOS DE CESIÓN A TÍTULO GRATUITO</v>
      </c>
      <c r="C206" s="185">
        <v>71301</v>
      </c>
      <c r="D206" s="183" t="s">
        <v>1379</v>
      </c>
      <c r="E206" s="135" t="s">
        <v>1031</v>
      </c>
      <c r="F206" s="180" t="str">
        <f t="shared" si="38"/>
        <v>71301-39.2</v>
      </c>
      <c r="G206" s="174" t="str">
        <f t="shared" si="24"/>
        <v>AG -3--AC -17</v>
      </c>
      <c r="H206" s="239">
        <v>3</v>
      </c>
      <c r="I206" s="239">
        <v>17</v>
      </c>
      <c r="J206" s="174" t="str">
        <f t="shared" si="25"/>
        <v xml:space="preserve">CT- - MT- </v>
      </c>
      <c r="K206" s="239" t="s">
        <v>468</v>
      </c>
      <c r="L206" s="239"/>
      <c r="M206" s="239" t="s">
        <v>1612</v>
      </c>
      <c r="N206" s="239"/>
      <c r="O206" s="174" t="str">
        <f t="shared" si="26"/>
        <v xml:space="preserve">  </v>
      </c>
      <c r="P206" s="174"/>
      <c r="Q206" s="174"/>
      <c r="R206" s="174" t="str">
        <f t="shared" si="49"/>
        <v>F/E  -  PDF</v>
      </c>
      <c r="S206" s="239" t="s">
        <v>1245</v>
      </c>
      <c r="T206" s="239" t="s">
        <v>37</v>
      </c>
      <c r="U206" s="144"/>
      <c r="V206" s="144"/>
      <c r="W206" s="144"/>
      <c r="X206" s="144"/>
      <c r="Y206" s="144"/>
      <c r="Z206" s="144"/>
      <c r="AA206" s="144"/>
      <c r="AB206" s="144"/>
      <c r="AC206" s="144"/>
      <c r="AD206" s="144"/>
      <c r="AE206" s="144"/>
      <c r="AF206" s="144"/>
      <c r="AG206" s="144"/>
      <c r="AH206" s="144"/>
      <c r="AI206" s="144"/>
      <c r="AJ206" s="144"/>
      <c r="AK206" s="144"/>
      <c r="AL206" s="144"/>
      <c r="AM206" s="144"/>
      <c r="AN206" s="144"/>
      <c r="AO206" s="144"/>
      <c r="AP206" s="144"/>
      <c r="AQ206" s="144"/>
      <c r="AR206" s="144"/>
      <c r="AS206" s="144"/>
      <c r="AT206" s="144"/>
      <c r="AU206" s="144"/>
      <c r="AV206" s="144"/>
      <c r="AW206" s="144"/>
      <c r="AX206" s="144"/>
      <c r="AY206" s="144"/>
      <c r="AZ206" s="144"/>
      <c r="BA206" s="144"/>
      <c r="BB206" s="144"/>
      <c r="BC206" s="144"/>
      <c r="BD206" s="144"/>
      <c r="BE206" s="144"/>
      <c r="BF206" s="144"/>
      <c r="BG206" s="144"/>
      <c r="BH206" s="144"/>
      <c r="BI206" s="144"/>
      <c r="BJ206" s="144"/>
      <c r="BK206" s="144"/>
      <c r="BL206" s="144"/>
      <c r="BM206" s="144"/>
      <c r="BN206" s="144"/>
      <c r="BO206" s="144"/>
      <c r="BP206" s="144"/>
      <c r="BQ206" s="144"/>
      <c r="BR206" s="144"/>
      <c r="BS206" s="144"/>
      <c r="BT206" s="144"/>
      <c r="BU206" s="144"/>
      <c r="BV206" s="144"/>
      <c r="BW206" s="144"/>
      <c r="BX206" s="144"/>
      <c r="BY206" s="144"/>
      <c r="BZ206" s="144"/>
      <c r="CA206" s="144"/>
      <c r="CB206" s="144"/>
      <c r="CC206" s="144"/>
      <c r="CD206" s="144"/>
      <c r="CE206" s="144"/>
      <c r="CF206" s="144"/>
      <c r="CG206" s="144"/>
      <c r="CH206" s="144"/>
      <c r="CI206" s="144"/>
      <c r="CJ206" s="144"/>
      <c r="CK206" s="144"/>
      <c r="CL206" s="144"/>
      <c r="CM206" s="144"/>
      <c r="CN206" s="144"/>
      <c r="CO206" s="144"/>
      <c r="CP206" s="144"/>
      <c r="CQ206" s="144"/>
      <c r="CR206" s="144"/>
      <c r="CS206" s="144"/>
      <c r="CT206" s="144"/>
      <c r="CU206" s="144"/>
      <c r="CV206" s="144"/>
      <c r="CW206" s="144"/>
      <c r="CX206" s="144"/>
      <c r="CY206" s="144"/>
      <c r="CZ206" s="144"/>
      <c r="DA206" s="144"/>
      <c r="DB206" s="144"/>
      <c r="DC206" s="144"/>
      <c r="DD206" s="144"/>
      <c r="DE206" s="144"/>
      <c r="DF206" s="144"/>
      <c r="DG206" s="144"/>
      <c r="DH206" s="144"/>
      <c r="DI206" s="144"/>
      <c r="DJ206" s="144"/>
      <c r="DK206" s="144"/>
      <c r="DL206" s="144"/>
      <c r="DM206" s="144"/>
      <c r="DN206" s="144"/>
      <c r="DO206" s="144"/>
      <c r="DP206" s="144"/>
      <c r="DQ206" s="144"/>
      <c r="DR206" s="144"/>
      <c r="DS206" s="144"/>
      <c r="DT206" s="144"/>
      <c r="DU206" s="144"/>
      <c r="DV206" s="144"/>
      <c r="DW206" s="144"/>
      <c r="DX206" s="144"/>
      <c r="DY206" s="144"/>
      <c r="DZ206" s="144"/>
      <c r="EA206" s="144"/>
      <c r="EB206" s="144"/>
      <c r="EC206" s="144"/>
      <c r="ED206" s="144"/>
      <c r="EE206" s="144"/>
      <c r="EF206" s="144"/>
      <c r="EG206" s="144"/>
      <c r="EH206" s="144"/>
      <c r="EI206" s="144"/>
      <c r="EJ206" s="144"/>
      <c r="EK206" s="144"/>
      <c r="EL206" s="144"/>
      <c r="EM206" s="144"/>
      <c r="EN206" s="144"/>
      <c r="EO206" s="144"/>
      <c r="EP206" s="144"/>
      <c r="EQ206" s="144"/>
      <c r="ER206" s="144"/>
      <c r="ES206" s="144"/>
      <c r="ET206" s="144"/>
      <c r="EU206" s="144"/>
      <c r="EV206" s="144"/>
      <c r="EW206" s="144"/>
      <c r="EX206" s="144"/>
      <c r="EY206" s="144"/>
      <c r="EZ206" s="144"/>
      <c r="FA206" s="144"/>
      <c r="FB206" s="144"/>
      <c r="FC206" s="144"/>
      <c r="FD206" s="144"/>
      <c r="FE206" s="144"/>
      <c r="FF206" s="144"/>
      <c r="FG206" s="144"/>
      <c r="FH206" s="144"/>
      <c r="FI206" s="144"/>
      <c r="FJ206" s="144"/>
      <c r="FK206" s="144"/>
      <c r="FL206" s="144"/>
      <c r="FM206" s="144"/>
      <c r="FN206" s="144"/>
      <c r="FO206" s="144"/>
      <c r="FP206" s="144"/>
      <c r="FQ206" s="144"/>
      <c r="FR206" s="144"/>
      <c r="FS206" s="144"/>
      <c r="FT206" s="144"/>
      <c r="FU206" s="144"/>
      <c r="FV206" s="144"/>
      <c r="FW206" s="144"/>
      <c r="FX206" s="144"/>
      <c r="FY206" s="144"/>
      <c r="FZ206" s="144"/>
      <c r="GA206" s="144"/>
      <c r="GB206" s="144"/>
      <c r="GC206" s="144"/>
      <c r="GD206" s="144"/>
      <c r="GE206" s="144"/>
      <c r="GF206" s="144"/>
      <c r="GG206" s="144"/>
      <c r="GH206" s="144"/>
      <c r="GI206" s="144"/>
      <c r="GJ206" s="144"/>
      <c r="GK206" s="144"/>
      <c r="GL206" s="144"/>
      <c r="GM206" s="144"/>
      <c r="GN206" s="144"/>
      <c r="GO206" s="144"/>
      <c r="GP206" s="144"/>
      <c r="GQ206" s="144"/>
      <c r="GR206" s="144"/>
      <c r="GS206" s="144"/>
      <c r="GT206" s="144"/>
      <c r="GU206" s="144"/>
      <c r="GV206" s="144"/>
      <c r="GW206" s="144"/>
      <c r="GX206" s="144"/>
      <c r="GY206" s="144"/>
      <c r="GZ206" s="144"/>
      <c r="HA206" s="144"/>
      <c r="HB206" s="144"/>
      <c r="HC206" s="144"/>
      <c r="HD206" s="144"/>
      <c r="HE206" s="144"/>
      <c r="HF206" s="144"/>
      <c r="HG206" s="144"/>
      <c r="HH206" s="144"/>
    </row>
    <row r="207" spans="1:216" s="157" customFormat="1" ht="40" customHeight="1">
      <c r="A207" s="197" t="s">
        <v>66</v>
      </c>
      <c r="B207" s="175" t="str">
        <f t="shared" si="48"/>
        <v>Grupo de Titulación y Saneamiento PredialPROCESOS DE CESIÓN A TÍTULO GRATUITO DE BIENES DE USO PÚBLICO Y/O ZONAS DE CESIÓN</v>
      </c>
      <c r="C207" s="185">
        <v>71301</v>
      </c>
      <c r="D207" s="183" t="s">
        <v>1380</v>
      </c>
      <c r="E207" s="135" t="s">
        <v>1032</v>
      </c>
      <c r="F207" s="180" t="str">
        <f t="shared" si="38"/>
        <v>71301-39.3</v>
      </c>
      <c r="G207" s="174" t="str">
        <f t="shared" si="24"/>
        <v>AG -3--AC -17</v>
      </c>
      <c r="H207" s="239">
        <v>3</v>
      </c>
      <c r="I207" s="239">
        <v>17</v>
      </c>
      <c r="J207" s="174" t="str">
        <f t="shared" si="25"/>
        <v xml:space="preserve">CT- - MT- </v>
      </c>
      <c r="K207" s="239" t="s">
        <v>468</v>
      </c>
      <c r="L207" s="239"/>
      <c r="M207" s="239" t="s">
        <v>1612</v>
      </c>
      <c r="N207" s="239"/>
      <c r="O207" s="174" t="str">
        <f t="shared" si="26"/>
        <v xml:space="preserve">  </v>
      </c>
      <c r="P207" s="174"/>
      <c r="Q207" s="174"/>
      <c r="R207" s="174" t="str">
        <f t="shared" si="49"/>
        <v>F/E  -  PDF</v>
      </c>
      <c r="S207" s="239" t="s">
        <v>1245</v>
      </c>
      <c r="T207" s="239" t="s">
        <v>37</v>
      </c>
      <c r="U207" s="144"/>
      <c r="V207" s="144"/>
      <c r="W207" s="144"/>
      <c r="X207" s="144"/>
      <c r="Y207" s="144"/>
      <c r="Z207" s="144"/>
      <c r="AA207" s="144"/>
      <c r="AB207" s="144"/>
      <c r="AC207" s="144"/>
      <c r="AD207" s="144"/>
      <c r="AE207" s="144"/>
      <c r="AF207" s="144"/>
      <c r="AG207" s="144"/>
      <c r="AH207" s="144"/>
      <c r="AI207" s="144"/>
      <c r="AJ207" s="144"/>
      <c r="AK207" s="144"/>
      <c r="AL207" s="144"/>
      <c r="AM207" s="144"/>
      <c r="AN207" s="144"/>
      <c r="AO207" s="144"/>
      <c r="AP207" s="144"/>
      <c r="AQ207" s="144"/>
      <c r="AR207" s="144"/>
      <c r="AS207" s="144"/>
      <c r="AT207" s="144"/>
      <c r="AU207" s="144"/>
      <c r="AV207" s="144"/>
      <c r="AW207" s="144"/>
      <c r="AX207" s="144"/>
      <c r="AY207" s="144"/>
      <c r="AZ207" s="144"/>
      <c r="BA207" s="144"/>
      <c r="BB207" s="144"/>
      <c r="BC207" s="144"/>
      <c r="BD207" s="144"/>
      <c r="BE207" s="144"/>
      <c r="BF207" s="144"/>
      <c r="BG207" s="144"/>
      <c r="BH207" s="144"/>
      <c r="BI207" s="144"/>
      <c r="BJ207" s="144"/>
      <c r="BK207" s="144"/>
      <c r="BL207" s="144"/>
      <c r="BM207" s="144"/>
      <c r="BN207" s="144"/>
      <c r="BO207" s="144"/>
      <c r="BP207" s="144"/>
      <c r="BQ207" s="144"/>
      <c r="BR207" s="144"/>
      <c r="BS207" s="144"/>
      <c r="BT207" s="144"/>
      <c r="BU207" s="144"/>
      <c r="BV207" s="144"/>
      <c r="BW207" s="144"/>
      <c r="BX207" s="144"/>
      <c r="BY207" s="144"/>
      <c r="BZ207" s="144"/>
      <c r="CA207" s="144"/>
      <c r="CB207" s="144"/>
      <c r="CC207" s="144"/>
      <c r="CD207" s="144"/>
      <c r="CE207" s="144"/>
      <c r="CF207" s="144"/>
      <c r="CG207" s="144"/>
      <c r="CH207" s="144"/>
      <c r="CI207" s="144"/>
      <c r="CJ207" s="144"/>
      <c r="CK207" s="144"/>
      <c r="CL207" s="144"/>
      <c r="CM207" s="144"/>
      <c r="CN207" s="144"/>
      <c r="CO207" s="144"/>
      <c r="CP207" s="144"/>
      <c r="CQ207" s="144"/>
      <c r="CR207" s="144"/>
      <c r="CS207" s="144"/>
      <c r="CT207" s="144"/>
      <c r="CU207" s="144"/>
      <c r="CV207" s="144"/>
      <c r="CW207" s="144"/>
      <c r="CX207" s="144"/>
      <c r="CY207" s="144"/>
      <c r="CZ207" s="144"/>
      <c r="DA207" s="144"/>
      <c r="DB207" s="144"/>
      <c r="DC207" s="144"/>
      <c r="DD207" s="144"/>
      <c r="DE207" s="144"/>
      <c r="DF207" s="144"/>
      <c r="DG207" s="144"/>
      <c r="DH207" s="144"/>
      <c r="DI207" s="144"/>
      <c r="DJ207" s="144"/>
      <c r="DK207" s="144"/>
      <c r="DL207" s="144"/>
      <c r="DM207" s="144"/>
      <c r="DN207" s="144"/>
      <c r="DO207" s="144"/>
      <c r="DP207" s="144"/>
      <c r="DQ207" s="144"/>
      <c r="DR207" s="144"/>
      <c r="DS207" s="144"/>
      <c r="DT207" s="144"/>
      <c r="DU207" s="144"/>
      <c r="DV207" s="144"/>
      <c r="DW207" s="144"/>
      <c r="DX207" s="144"/>
      <c r="DY207" s="144"/>
      <c r="DZ207" s="144"/>
      <c r="EA207" s="144"/>
      <c r="EB207" s="144"/>
      <c r="EC207" s="144"/>
      <c r="ED207" s="144"/>
      <c r="EE207" s="144"/>
      <c r="EF207" s="144"/>
      <c r="EG207" s="144"/>
      <c r="EH207" s="144"/>
      <c r="EI207" s="144"/>
      <c r="EJ207" s="144"/>
      <c r="EK207" s="144"/>
      <c r="EL207" s="144"/>
      <c r="EM207" s="144"/>
      <c r="EN207" s="144"/>
      <c r="EO207" s="144"/>
      <c r="EP207" s="144"/>
      <c r="EQ207" s="144"/>
      <c r="ER207" s="144"/>
      <c r="ES207" s="144"/>
      <c r="ET207" s="144"/>
      <c r="EU207" s="144"/>
      <c r="EV207" s="144"/>
      <c r="EW207" s="144"/>
      <c r="EX207" s="144"/>
      <c r="EY207" s="144"/>
      <c r="EZ207" s="144"/>
      <c r="FA207" s="144"/>
      <c r="FB207" s="144"/>
      <c r="FC207" s="144"/>
      <c r="FD207" s="144"/>
      <c r="FE207" s="144"/>
      <c r="FF207" s="144"/>
      <c r="FG207" s="144"/>
      <c r="FH207" s="144"/>
      <c r="FI207" s="144"/>
      <c r="FJ207" s="144"/>
      <c r="FK207" s="144"/>
      <c r="FL207" s="144"/>
      <c r="FM207" s="144"/>
      <c r="FN207" s="144"/>
      <c r="FO207" s="144"/>
      <c r="FP207" s="144"/>
      <c r="FQ207" s="144"/>
      <c r="FR207" s="144"/>
      <c r="FS207" s="144"/>
      <c r="FT207" s="144"/>
      <c r="FU207" s="144"/>
      <c r="FV207" s="144"/>
      <c r="FW207" s="144"/>
      <c r="FX207" s="144"/>
      <c r="FY207" s="144"/>
      <c r="FZ207" s="144"/>
      <c r="GA207" s="144"/>
      <c r="GB207" s="144"/>
      <c r="GC207" s="144"/>
      <c r="GD207" s="144"/>
      <c r="GE207" s="144"/>
      <c r="GF207" s="144"/>
      <c r="GG207" s="144"/>
      <c r="GH207" s="144"/>
      <c r="GI207" s="144"/>
      <c r="GJ207" s="144"/>
      <c r="GK207" s="144"/>
      <c r="GL207" s="144"/>
      <c r="GM207" s="144"/>
      <c r="GN207" s="144"/>
      <c r="GO207" s="144"/>
      <c r="GP207" s="144"/>
      <c r="GQ207" s="144"/>
      <c r="GR207" s="144"/>
      <c r="GS207" s="144"/>
      <c r="GT207" s="144"/>
      <c r="GU207" s="144"/>
      <c r="GV207" s="144"/>
      <c r="GW207" s="144"/>
      <c r="GX207" s="144"/>
      <c r="GY207" s="144"/>
      <c r="GZ207" s="144"/>
      <c r="HA207" s="144"/>
      <c r="HB207" s="144"/>
      <c r="HC207" s="144"/>
      <c r="HD207" s="144"/>
      <c r="HE207" s="144"/>
      <c r="HF207" s="144"/>
      <c r="HG207" s="144"/>
      <c r="HH207" s="144"/>
    </row>
    <row r="208" spans="1:216" s="157" customFormat="1" ht="40" customHeight="1">
      <c r="A208" s="197" t="s">
        <v>66</v>
      </c>
      <c r="B208" s="175" t="str">
        <f t="shared" si="48"/>
        <v>Grupo de Titulación y Saneamiento PredialPROCESOS DE LEVANTAMIENTO GRAVÁMENES</v>
      </c>
      <c r="C208" s="185">
        <v>71301</v>
      </c>
      <c r="D208" s="183" t="s">
        <v>1381</v>
      </c>
      <c r="E208" s="135" t="s">
        <v>1034</v>
      </c>
      <c r="F208" s="180" t="str">
        <f t="shared" si="38"/>
        <v>71301-39.5</v>
      </c>
      <c r="G208" s="174" t="str">
        <f t="shared" si="24"/>
        <v>AG -3--AC -17</v>
      </c>
      <c r="H208" s="239">
        <v>3</v>
      </c>
      <c r="I208" s="239">
        <v>17</v>
      </c>
      <c r="J208" s="174" t="str">
        <f t="shared" si="25"/>
        <v xml:space="preserve">CT- - MT- </v>
      </c>
      <c r="K208" s="239" t="s">
        <v>468</v>
      </c>
      <c r="L208" s="239"/>
      <c r="M208" s="239" t="s">
        <v>1612</v>
      </c>
      <c r="N208" s="239"/>
      <c r="O208" s="174" t="str">
        <f t="shared" si="26"/>
        <v xml:space="preserve">  </v>
      </c>
      <c r="P208" s="174"/>
      <c r="Q208" s="174"/>
      <c r="R208" s="174" t="str">
        <f t="shared" si="49"/>
        <v>F/E  -  PDF</v>
      </c>
      <c r="S208" s="239" t="s">
        <v>1245</v>
      </c>
      <c r="T208" s="239" t="s">
        <v>37</v>
      </c>
      <c r="U208" s="144"/>
      <c r="V208" s="144"/>
      <c r="W208" s="144"/>
      <c r="X208" s="144"/>
      <c r="Y208" s="144"/>
      <c r="Z208" s="144"/>
      <c r="AA208" s="144"/>
      <c r="AB208" s="144"/>
      <c r="AC208" s="144"/>
      <c r="AD208" s="144"/>
      <c r="AE208" s="144"/>
      <c r="AF208" s="144"/>
      <c r="AG208" s="144"/>
      <c r="AH208" s="144"/>
      <c r="AI208" s="144"/>
      <c r="AJ208" s="144"/>
      <c r="AK208" s="144"/>
      <c r="AL208" s="144"/>
      <c r="AM208" s="144"/>
      <c r="AN208" s="144"/>
      <c r="AO208" s="144"/>
      <c r="AP208" s="144"/>
      <c r="AQ208" s="144"/>
      <c r="AR208" s="144"/>
      <c r="AS208" s="144"/>
      <c r="AT208" s="144"/>
      <c r="AU208" s="144"/>
      <c r="AV208" s="144"/>
      <c r="AW208" s="144"/>
      <c r="AX208" s="144"/>
      <c r="AY208" s="144"/>
      <c r="AZ208" s="144"/>
      <c r="BA208" s="144"/>
      <c r="BB208" s="144"/>
      <c r="BC208" s="144"/>
      <c r="BD208" s="144"/>
      <c r="BE208" s="144"/>
      <c r="BF208" s="144"/>
      <c r="BG208" s="144"/>
      <c r="BH208" s="144"/>
      <c r="BI208" s="144"/>
      <c r="BJ208" s="144"/>
      <c r="BK208" s="144"/>
      <c r="BL208" s="144"/>
      <c r="BM208" s="144"/>
      <c r="BN208" s="144"/>
      <c r="BO208" s="144"/>
      <c r="BP208" s="144"/>
      <c r="BQ208" s="144"/>
      <c r="BR208" s="144"/>
      <c r="BS208" s="144"/>
      <c r="BT208" s="144"/>
      <c r="BU208" s="144"/>
      <c r="BV208" s="144"/>
      <c r="BW208" s="144"/>
      <c r="BX208" s="144"/>
      <c r="BY208" s="144"/>
      <c r="BZ208" s="144"/>
      <c r="CA208" s="144"/>
      <c r="CB208" s="144"/>
      <c r="CC208" s="144"/>
      <c r="CD208" s="144"/>
      <c r="CE208" s="144"/>
      <c r="CF208" s="144"/>
      <c r="CG208" s="144"/>
      <c r="CH208" s="144"/>
      <c r="CI208" s="144"/>
      <c r="CJ208" s="144"/>
      <c r="CK208" s="144"/>
      <c r="CL208" s="144"/>
      <c r="CM208" s="144"/>
      <c r="CN208" s="144"/>
      <c r="CO208" s="144"/>
      <c r="CP208" s="144"/>
      <c r="CQ208" s="144"/>
      <c r="CR208" s="144"/>
      <c r="CS208" s="144"/>
      <c r="CT208" s="144"/>
      <c r="CU208" s="144"/>
      <c r="CV208" s="144"/>
      <c r="CW208" s="144"/>
      <c r="CX208" s="144"/>
      <c r="CY208" s="144"/>
      <c r="CZ208" s="144"/>
      <c r="DA208" s="144"/>
      <c r="DB208" s="144"/>
      <c r="DC208" s="144"/>
      <c r="DD208" s="144"/>
      <c r="DE208" s="144"/>
      <c r="DF208" s="144"/>
      <c r="DG208" s="144"/>
      <c r="DH208" s="144"/>
      <c r="DI208" s="144"/>
      <c r="DJ208" s="144"/>
      <c r="DK208" s="144"/>
      <c r="DL208" s="144"/>
      <c r="DM208" s="144"/>
      <c r="DN208" s="144"/>
      <c r="DO208" s="144"/>
      <c r="DP208" s="144"/>
      <c r="DQ208" s="144"/>
      <c r="DR208" s="144"/>
      <c r="DS208" s="144"/>
      <c r="DT208" s="144"/>
      <c r="DU208" s="144"/>
      <c r="DV208" s="144"/>
      <c r="DW208" s="144"/>
      <c r="DX208" s="144"/>
      <c r="DY208" s="144"/>
      <c r="DZ208" s="144"/>
      <c r="EA208" s="144"/>
      <c r="EB208" s="144"/>
      <c r="EC208" s="144"/>
      <c r="ED208" s="144"/>
      <c r="EE208" s="144"/>
      <c r="EF208" s="144"/>
      <c r="EG208" s="144"/>
      <c r="EH208" s="144"/>
      <c r="EI208" s="144"/>
      <c r="EJ208" s="144"/>
      <c r="EK208" s="144"/>
      <c r="EL208" s="144"/>
      <c r="EM208" s="144"/>
      <c r="EN208" s="144"/>
      <c r="EO208" s="144"/>
      <c r="EP208" s="144"/>
      <c r="EQ208" s="144"/>
      <c r="ER208" s="144"/>
      <c r="ES208" s="144"/>
      <c r="ET208" s="144"/>
      <c r="EU208" s="144"/>
      <c r="EV208" s="144"/>
      <c r="EW208" s="144"/>
      <c r="EX208" s="144"/>
      <c r="EY208" s="144"/>
      <c r="EZ208" s="144"/>
      <c r="FA208" s="144"/>
      <c r="FB208" s="144"/>
      <c r="FC208" s="144"/>
      <c r="FD208" s="144"/>
      <c r="FE208" s="144"/>
      <c r="FF208" s="144"/>
      <c r="FG208" s="144"/>
      <c r="FH208" s="144"/>
      <c r="FI208" s="144"/>
      <c r="FJ208" s="144"/>
      <c r="FK208" s="144"/>
      <c r="FL208" s="144"/>
      <c r="FM208" s="144"/>
      <c r="FN208" s="144"/>
      <c r="FO208" s="144"/>
      <c r="FP208" s="144"/>
      <c r="FQ208" s="144"/>
      <c r="FR208" s="144"/>
      <c r="FS208" s="144"/>
      <c r="FT208" s="144"/>
      <c r="FU208" s="144"/>
      <c r="FV208" s="144"/>
      <c r="FW208" s="144"/>
      <c r="FX208" s="144"/>
      <c r="FY208" s="144"/>
      <c r="FZ208" s="144"/>
      <c r="GA208" s="144"/>
      <c r="GB208" s="144"/>
      <c r="GC208" s="144"/>
      <c r="GD208" s="144"/>
      <c r="GE208" s="144"/>
      <c r="GF208" s="144"/>
      <c r="GG208" s="144"/>
      <c r="GH208" s="144"/>
      <c r="GI208" s="144"/>
      <c r="GJ208" s="144"/>
      <c r="GK208" s="144"/>
      <c r="GL208" s="144"/>
      <c r="GM208" s="144"/>
      <c r="GN208" s="144"/>
      <c r="GO208" s="144"/>
      <c r="GP208" s="144"/>
      <c r="GQ208" s="144"/>
      <c r="GR208" s="144"/>
      <c r="GS208" s="144"/>
      <c r="GT208" s="144"/>
      <c r="GU208" s="144"/>
      <c r="GV208" s="144"/>
      <c r="GW208" s="144"/>
      <c r="GX208" s="144"/>
      <c r="GY208" s="144"/>
      <c r="GZ208" s="144"/>
      <c r="HA208" s="144"/>
      <c r="HB208" s="144"/>
      <c r="HC208" s="144"/>
      <c r="HD208" s="144"/>
      <c r="HE208" s="144"/>
      <c r="HF208" s="144"/>
      <c r="HG208" s="144"/>
      <c r="HH208" s="144"/>
    </row>
    <row r="209" spans="1:216" s="157" customFormat="1" ht="40" customHeight="1">
      <c r="A209" s="197" t="s">
        <v>66</v>
      </c>
      <c r="B209" s="175" t="str">
        <f t="shared" si="48"/>
        <v>Grupo de Titulación y Saneamiento PredialPROCESOS DE TRANSFERENCIA DE DOMINIO</v>
      </c>
      <c r="C209" s="185">
        <v>71301</v>
      </c>
      <c r="D209" s="183" t="s">
        <v>1382</v>
      </c>
      <c r="E209" s="135" t="s">
        <v>1035</v>
      </c>
      <c r="F209" s="180" t="str">
        <f t="shared" si="38"/>
        <v>71301-39.6</v>
      </c>
      <c r="G209" s="174" t="str">
        <f t="shared" si="24"/>
        <v>AG -3--AC -17</v>
      </c>
      <c r="H209" s="239">
        <v>3</v>
      </c>
      <c r="I209" s="239">
        <v>17</v>
      </c>
      <c r="J209" s="174" t="str">
        <f t="shared" si="25"/>
        <v xml:space="preserve">CT- - MT- </v>
      </c>
      <c r="K209" s="239" t="s">
        <v>468</v>
      </c>
      <c r="L209" s="239"/>
      <c r="M209" s="239" t="s">
        <v>1612</v>
      </c>
      <c r="N209" s="239"/>
      <c r="O209" s="174" t="str">
        <f t="shared" si="26"/>
        <v xml:space="preserve">  </v>
      </c>
      <c r="P209" s="174"/>
      <c r="Q209" s="174"/>
      <c r="R209" s="174" t="str">
        <f t="shared" si="49"/>
        <v>F/E  -  PDF</v>
      </c>
      <c r="S209" s="239" t="s">
        <v>1245</v>
      </c>
      <c r="T209" s="239" t="s">
        <v>37</v>
      </c>
      <c r="U209" s="144"/>
      <c r="V209" s="144"/>
      <c r="W209" s="144"/>
      <c r="X209" s="144"/>
      <c r="Y209" s="144"/>
      <c r="Z209" s="144"/>
      <c r="AA209" s="144"/>
      <c r="AB209" s="144"/>
      <c r="AC209" s="144"/>
      <c r="AD209" s="144"/>
      <c r="AE209" s="144"/>
      <c r="AF209" s="144"/>
      <c r="AG209" s="144"/>
      <c r="AH209" s="144"/>
      <c r="AI209" s="144"/>
      <c r="AJ209" s="144"/>
      <c r="AK209" s="144"/>
      <c r="AL209" s="144"/>
      <c r="AM209" s="144"/>
      <c r="AN209" s="144"/>
      <c r="AO209" s="144"/>
      <c r="AP209" s="144"/>
      <c r="AQ209" s="144"/>
      <c r="AR209" s="144"/>
      <c r="AS209" s="144"/>
      <c r="AT209" s="144"/>
      <c r="AU209" s="144"/>
      <c r="AV209" s="144"/>
      <c r="AW209" s="144"/>
      <c r="AX209" s="144"/>
      <c r="AY209" s="144"/>
      <c r="AZ209" s="144"/>
      <c r="BA209" s="144"/>
      <c r="BB209" s="144"/>
      <c r="BC209" s="144"/>
      <c r="BD209" s="144"/>
      <c r="BE209" s="144"/>
      <c r="BF209" s="144"/>
      <c r="BG209" s="144"/>
      <c r="BH209" s="144"/>
      <c r="BI209" s="144"/>
      <c r="BJ209" s="144"/>
      <c r="BK209" s="144"/>
      <c r="BL209" s="144"/>
      <c r="BM209" s="144"/>
      <c r="BN209" s="144"/>
      <c r="BO209" s="144"/>
      <c r="BP209" s="144"/>
      <c r="BQ209" s="144"/>
      <c r="BR209" s="144"/>
      <c r="BS209" s="144"/>
      <c r="BT209" s="144"/>
      <c r="BU209" s="144"/>
      <c r="BV209" s="144"/>
      <c r="BW209" s="144"/>
      <c r="BX209" s="144"/>
      <c r="BY209" s="144"/>
      <c r="BZ209" s="144"/>
      <c r="CA209" s="144"/>
      <c r="CB209" s="144"/>
      <c r="CC209" s="144"/>
      <c r="CD209" s="144"/>
      <c r="CE209" s="144"/>
      <c r="CF209" s="144"/>
      <c r="CG209" s="144"/>
      <c r="CH209" s="144"/>
      <c r="CI209" s="144"/>
      <c r="CJ209" s="144"/>
      <c r="CK209" s="144"/>
      <c r="CL209" s="144"/>
      <c r="CM209" s="144"/>
      <c r="CN209" s="144"/>
      <c r="CO209" s="144"/>
      <c r="CP209" s="144"/>
      <c r="CQ209" s="144"/>
      <c r="CR209" s="144"/>
      <c r="CS209" s="144"/>
      <c r="CT209" s="144"/>
      <c r="CU209" s="144"/>
      <c r="CV209" s="144"/>
      <c r="CW209" s="144"/>
      <c r="CX209" s="144"/>
      <c r="CY209" s="144"/>
      <c r="CZ209" s="144"/>
      <c r="DA209" s="144"/>
      <c r="DB209" s="144"/>
      <c r="DC209" s="144"/>
      <c r="DD209" s="144"/>
      <c r="DE209" s="144"/>
      <c r="DF209" s="144"/>
      <c r="DG209" s="144"/>
      <c r="DH209" s="144"/>
      <c r="DI209" s="144"/>
      <c r="DJ209" s="144"/>
      <c r="DK209" s="144"/>
      <c r="DL209" s="144"/>
      <c r="DM209" s="144"/>
      <c r="DN209" s="144"/>
      <c r="DO209" s="144"/>
      <c r="DP209" s="144"/>
      <c r="DQ209" s="144"/>
      <c r="DR209" s="144"/>
      <c r="DS209" s="144"/>
      <c r="DT209" s="144"/>
      <c r="DU209" s="144"/>
      <c r="DV209" s="144"/>
      <c r="DW209" s="144"/>
      <c r="DX209" s="144"/>
      <c r="DY209" s="144"/>
      <c r="DZ209" s="144"/>
      <c r="EA209" s="144"/>
      <c r="EB209" s="144"/>
      <c r="EC209" s="144"/>
      <c r="ED209" s="144"/>
      <c r="EE209" s="144"/>
      <c r="EF209" s="144"/>
      <c r="EG209" s="144"/>
      <c r="EH209" s="144"/>
      <c r="EI209" s="144"/>
      <c r="EJ209" s="144"/>
      <c r="EK209" s="144"/>
      <c r="EL209" s="144"/>
      <c r="EM209" s="144"/>
      <c r="EN209" s="144"/>
      <c r="EO209" s="144"/>
      <c r="EP209" s="144"/>
      <c r="EQ209" s="144"/>
      <c r="ER209" s="144"/>
      <c r="ES209" s="144"/>
      <c r="ET209" s="144"/>
      <c r="EU209" s="144"/>
      <c r="EV209" s="144"/>
      <c r="EW209" s="144"/>
      <c r="EX209" s="144"/>
      <c r="EY209" s="144"/>
      <c r="EZ209" s="144"/>
      <c r="FA209" s="144"/>
      <c r="FB209" s="144"/>
      <c r="FC209" s="144"/>
      <c r="FD209" s="144"/>
      <c r="FE209" s="144"/>
      <c r="FF209" s="144"/>
      <c r="FG209" s="144"/>
      <c r="FH209" s="144"/>
      <c r="FI209" s="144"/>
      <c r="FJ209" s="144"/>
      <c r="FK209" s="144"/>
      <c r="FL209" s="144"/>
      <c r="FM209" s="144"/>
      <c r="FN209" s="144"/>
      <c r="FO209" s="144"/>
      <c r="FP209" s="144"/>
      <c r="FQ209" s="144"/>
      <c r="FR209" s="144"/>
      <c r="FS209" s="144"/>
      <c r="FT209" s="144"/>
      <c r="FU209" s="144"/>
      <c r="FV209" s="144"/>
      <c r="FW209" s="144"/>
      <c r="FX209" s="144"/>
      <c r="FY209" s="144"/>
      <c r="FZ209" s="144"/>
      <c r="GA209" s="144"/>
      <c r="GB209" s="144"/>
      <c r="GC209" s="144"/>
      <c r="GD209" s="144"/>
      <c r="GE209" s="144"/>
      <c r="GF209" s="144"/>
      <c r="GG209" s="144"/>
      <c r="GH209" s="144"/>
      <c r="GI209" s="144"/>
      <c r="GJ209" s="144"/>
      <c r="GK209" s="144"/>
      <c r="GL209" s="144"/>
      <c r="GM209" s="144"/>
      <c r="GN209" s="144"/>
      <c r="GO209" s="144"/>
      <c r="GP209" s="144"/>
      <c r="GQ209" s="144"/>
      <c r="GR209" s="144"/>
      <c r="GS209" s="144"/>
      <c r="GT209" s="144"/>
      <c r="GU209" s="144"/>
      <c r="GV209" s="144"/>
      <c r="GW209" s="144"/>
      <c r="GX209" s="144"/>
      <c r="GY209" s="144"/>
      <c r="GZ209" s="144"/>
      <c r="HA209" s="144"/>
      <c r="HB209" s="144"/>
      <c r="HC209" s="144"/>
      <c r="HD209" s="144"/>
      <c r="HE209" s="144"/>
      <c r="HF209" s="144"/>
      <c r="HG209" s="144"/>
      <c r="HH209" s="144"/>
    </row>
    <row r="210" spans="1:216" s="157" customFormat="1" ht="40" customHeight="1">
      <c r="A210" s="197" t="s">
        <v>66</v>
      </c>
      <c r="B210" s="175" t="str">
        <f t="shared" si="48"/>
        <v>Grupo de Titulación y Saneamiento PredialPROGRAMAS NACIONALES DE TITULACIÓN</v>
      </c>
      <c r="C210" s="185">
        <v>71301</v>
      </c>
      <c r="D210" s="183" t="s">
        <v>1383</v>
      </c>
      <c r="E210" s="135" t="s">
        <v>1036</v>
      </c>
      <c r="F210" s="180" t="str">
        <f t="shared" si="38"/>
        <v>71301-40.22</v>
      </c>
      <c r="G210" s="174" t="str">
        <f t="shared" si="24"/>
        <v>AG -3--AC -17</v>
      </c>
      <c r="H210" s="239">
        <v>3</v>
      </c>
      <c r="I210" s="239">
        <v>17</v>
      </c>
      <c r="J210" s="174" t="str">
        <f t="shared" si="25"/>
        <v xml:space="preserve">CT- - MT- </v>
      </c>
      <c r="K210" s="239" t="s">
        <v>468</v>
      </c>
      <c r="L210" s="239"/>
      <c r="M210" s="239" t="s">
        <v>1612</v>
      </c>
      <c r="N210" s="239"/>
      <c r="O210" s="174" t="str">
        <f t="shared" si="26"/>
        <v xml:space="preserve">  </v>
      </c>
      <c r="P210" s="174"/>
      <c r="Q210" s="174"/>
      <c r="R210" s="174" t="str">
        <f t="shared" si="49"/>
        <v>F/E  -  PDF</v>
      </c>
      <c r="S210" s="239" t="s">
        <v>1245</v>
      </c>
      <c r="T210" s="239" t="s">
        <v>37</v>
      </c>
      <c r="U210" s="144"/>
      <c r="V210" s="144"/>
      <c r="W210" s="144"/>
      <c r="X210" s="144"/>
      <c r="Y210" s="144"/>
      <c r="Z210" s="144"/>
      <c r="AA210" s="144"/>
      <c r="AB210" s="144"/>
      <c r="AC210" s="144"/>
      <c r="AD210" s="144"/>
      <c r="AE210" s="144"/>
      <c r="AF210" s="144"/>
      <c r="AG210" s="144"/>
      <c r="AH210" s="144"/>
      <c r="AI210" s="144"/>
      <c r="AJ210" s="144"/>
      <c r="AK210" s="144"/>
      <c r="AL210" s="144"/>
      <c r="AM210" s="144"/>
      <c r="AN210" s="144"/>
      <c r="AO210" s="144"/>
      <c r="AP210" s="144"/>
      <c r="AQ210" s="144"/>
      <c r="AR210" s="144"/>
      <c r="AS210" s="144"/>
      <c r="AT210" s="144"/>
      <c r="AU210" s="144"/>
      <c r="AV210" s="144"/>
      <c r="AW210" s="144"/>
      <c r="AX210" s="144"/>
      <c r="AY210" s="144"/>
      <c r="AZ210" s="144"/>
      <c r="BA210" s="144"/>
      <c r="BB210" s="144"/>
      <c r="BC210" s="144"/>
      <c r="BD210" s="144"/>
      <c r="BE210" s="144"/>
      <c r="BF210" s="144"/>
      <c r="BG210" s="144"/>
      <c r="BH210" s="144"/>
      <c r="BI210" s="144"/>
      <c r="BJ210" s="144"/>
      <c r="BK210" s="144"/>
      <c r="BL210" s="144"/>
      <c r="BM210" s="144"/>
      <c r="BN210" s="144"/>
      <c r="BO210" s="144"/>
      <c r="BP210" s="144"/>
      <c r="BQ210" s="144"/>
      <c r="BR210" s="144"/>
      <c r="BS210" s="144"/>
      <c r="BT210" s="144"/>
      <c r="BU210" s="144"/>
      <c r="BV210" s="144"/>
      <c r="BW210" s="144"/>
      <c r="BX210" s="144"/>
      <c r="BY210" s="144"/>
      <c r="BZ210" s="144"/>
      <c r="CA210" s="144"/>
      <c r="CB210" s="144"/>
      <c r="CC210" s="144"/>
      <c r="CD210" s="144"/>
      <c r="CE210" s="144"/>
      <c r="CF210" s="144"/>
      <c r="CG210" s="144"/>
      <c r="CH210" s="144"/>
      <c r="CI210" s="144"/>
      <c r="CJ210" s="144"/>
      <c r="CK210" s="144"/>
      <c r="CL210" s="144"/>
      <c r="CM210" s="144"/>
      <c r="CN210" s="144"/>
      <c r="CO210" s="144"/>
      <c r="CP210" s="144"/>
      <c r="CQ210" s="144"/>
      <c r="CR210" s="144"/>
      <c r="CS210" s="144"/>
      <c r="CT210" s="144"/>
      <c r="CU210" s="144"/>
      <c r="CV210" s="144"/>
      <c r="CW210" s="144"/>
      <c r="CX210" s="144"/>
      <c r="CY210" s="144"/>
      <c r="CZ210" s="144"/>
      <c r="DA210" s="144"/>
      <c r="DB210" s="144"/>
      <c r="DC210" s="144"/>
      <c r="DD210" s="144"/>
      <c r="DE210" s="144"/>
      <c r="DF210" s="144"/>
      <c r="DG210" s="144"/>
      <c r="DH210" s="144"/>
      <c r="DI210" s="144"/>
      <c r="DJ210" s="144"/>
      <c r="DK210" s="144"/>
      <c r="DL210" s="144"/>
      <c r="DM210" s="144"/>
      <c r="DN210" s="144"/>
      <c r="DO210" s="144"/>
      <c r="DP210" s="144"/>
      <c r="DQ210" s="144"/>
      <c r="DR210" s="144"/>
      <c r="DS210" s="144"/>
      <c r="DT210" s="144"/>
      <c r="DU210" s="144"/>
      <c r="DV210" s="144"/>
      <c r="DW210" s="144"/>
      <c r="DX210" s="144"/>
      <c r="DY210" s="144"/>
      <c r="DZ210" s="144"/>
      <c r="EA210" s="144"/>
      <c r="EB210" s="144"/>
      <c r="EC210" s="144"/>
      <c r="ED210" s="144"/>
      <c r="EE210" s="144"/>
      <c r="EF210" s="144"/>
      <c r="EG210" s="144"/>
      <c r="EH210" s="144"/>
      <c r="EI210" s="144"/>
      <c r="EJ210" s="144"/>
      <c r="EK210" s="144"/>
      <c r="EL210" s="144"/>
      <c r="EM210" s="144"/>
      <c r="EN210" s="144"/>
      <c r="EO210" s="144"/>
      <c r="EP210" s="144"/>
      <c r="EQ210" s="144"/>
      <c r="ER210" s="144"/>
      <c r="ES210" s="144"/>
      <c r="ET210" s="144"/>
      <c r="EU210" s="144"/>
      <c r="EV210" s="144"/>
      <c r="EW210" s="144"/>
      <c r="EX210" s="144"/>
      <c r="EY210" s="144"/>
      <c r="EZ210" s="144"/>
      <c r="FA210" s="144"/>
      <c r="FB210" s="144"/>
      <c r="FC210" s="144"/>
      <c r="FD210" s="144"/>
      <c r="FE210" s="144"/>
      <c r="FF210" s="144"/>
      <c r="FG210" s="144"/>
      <c r="FH210" s="144"/>
      <c r="FI210" s="144"/>
      <c r="FJ210" s="144"/>
      <c r="FK210" s="144"/>
      <c r="FL210" s="144"/>
      <c r="FM210" s="144"/>
      <c r="FN210" s="144"/>
      <c r="FO210" s="144"/>
      <c r="FP210" s="144"/>
      <c r="FQ210" s="144"/>
      <c r="FR210" s="144"/>
      <c r="FS210" s="144"/>
      <c r="FT210" s="144"/>
      <c r="FU210" s="144"/>
      <c r="FV210" s="144"/>
      <c r="FW210" s="144"/>
      <c r="FX210" s="144"/>
      <c r="FY210" s="144"/>
      <c r="FZ210" s="144"/>
      <c r="GA210" s="144"/>
      <c r="GB210" s="144"/>
      <c r="GC210" s="144"/>
      <c r="GD210" s="144"/>
      <c r="GE210" s="144"/>
      <c r="GF210" s="144"/>
      <c r="GG210" s="144"/>
      <c r="GH210" s="144"/>
      <c r="GI210" s="144"/>
      <c r="GJ210" s="144"/>
      <c r="GK210" s="144"/>
      <c r="GL210" s="144"/>
      <c r="GM210" s="144"/>
      <c r="GN210" s="144"/>
      <c r="GO210" s="144"/>
      <c r="GP210" s="144"/>
      <c r="GQ210" s="144"/>
      <c r="GR210" s="144"/>
      <c r="GS210" s="144"/>
      <c r="GT210" s="144"/>
      <c r="GU210" s="144"/>
      <c r="GV210" s="144"/>
      <c r="GW210" s="144"/>
      <c r="GX210" s="144"/>
      <c r="GY210" s="144"/>
      <c r="GZ210" s="144"/>
      <c r="HA210" s="144"/>
      <c r="HB210" s="144"/>
      <c r="HC210" s="144"/>
      <c r="HD210" s="144"/>
      <c r="HE210" s="144"/>
      <c r="HF210" s="144"/>
      <c r="HG210" s="144"/>
      <c r="HH210" s="144"/>
    </row>
    <row r="211" spans="1:216" s="157" customFormat="1" ht="40" customHeight="1">
      <c r="A211" s="197" t="s">
        <v>66</v>
      </c>
      <c r="B211" s="175" t="str">
        <f t="shared" si="48"/>
        <v>Grupo de Titulación y Saneamiento PredialPROYECTOS NORMATIVOS</v>
      </c>
      <c r="C211" s="185">
        <v>71301</v>
      </c>
      <c r="D211" s="183" t="s">
        <v>1313</v>
      </c>
      <c r="E211" s="135" t="s">
        <v>1062</v>
      </c>
      <c r="F211" s="180" t="str">
        <f t="shared" si="38"/>
        <v>71301-42.13</v>
      </c>
      <c r="G211" s="174" t="str">
        <f t="shared" si="24"/>
        <v>AG -3--AC -8</v>
      </c>
      <c r="H211" s="239">
        <v>3</v>
      </c>
      <c r="I211" s="239">
        <v>8</v>
      </c>
      <c r="J211" s="174" t="str">
        <f t="shared" si="25"/>
        <v xml:space="preserve">CT- - MT- </v>
      </c>
      <c r="K211" s="239" t="s">
        <v>468</v>
      </c>
      <c r="L211" s="239"/>
      <c r="M211" s="239" t="s">
        <v>1612</v>
      </c>
      <c r="N211" s="239"/>
      <c r="O211" s="174" t="str">
        <f t="shared" si="26"/>
        <v xml:space="preserve">  </v>
      </c>
      <c r="P211" s="174"/>
      <c r="Q211" s="174"/>
      <c r="R211" s="174" t="str">
        <f t="shared" si="49"/>
        <v>E  -  PDF</v>
      </c>
      <c r="S211" s="239" t="s">
        <v>469</v>
      </c>
      <c r="T211" s="239" t="s">
        <v>37</v>
      </c>
      <c r="U211" s="144"/>
      <c r="V211" s="144"/>
      <c r="W211" s="144"/>
      <c r="X211" s="144"/>
      <c r="Y211" s="144"/>
      <c r="Z211" s="144"/>
      <c r="AA211" s="144"/>
      <c r="AB211" s="144"/>
      <c r="AC211" s="144"/>
      <c r="AD211" s="144"/>
      <c r="AE211" s="144"/>
      <c r="AF211" s="144"/>
      <c r="AG211" s="144"/>
      <c r="AH211" s="144"/>
      <c r="AI211" s="144"/>
      <c r="AJ211" s="144"/>
      <c r="AK211" s="144"/>
      <c r="AL211" s="144"/>
      <c r="AM211" s="144"/>
      <c r="AN211" s="144"/>
      <c r="AO211" s="144"/>
      <c r="AP211" s="144"/>
      <c r="AQ211" s="144"/>
      <c r="AR211" s="144"/>
      <c r="AS211" s="144"/>
      <c r="AT211" s="144"/>
      <c r="AU211" s="144"/>
      <c r="AV211" s="144"/>
      <c r="AW211" s="144"/>
      <c r="AX211" s="144"/>
      <c r="AY211" s="144"/>
      <c r="AZ211" s="144"/>
      <c r="BA211" s="144"/>
      <c r="BB211" s="144"/>
      <c r="BC211" s="144"/>
      <c r="BD211" s="144"/>
      <c r="BE211" s="144"/>
      <c r="BF211" s="144"/>
      <c r="BG211" s="144"/>
      <c r="BH211" s="144"/>
      <c r="BI211" s="144"/>
      <c r="BJ211" s="144"/>
      <c r="BK211" s="144"/>
      <c r="BL211" s="144"/>
      <c r="BM211" s="144"/>
      <c r="BN211" s="144"/>
      <c r="BO211" s="144"/>
      <c r="BP211" s="144"/>
      <c r="BQ211" s="144"/>
      <c r="BR211" s="144"/>
      <c r="BS211" s="144"/>
      <c r="BT211" s="144"/>
      <c r="BU211" s="144"/>
      <c r="BV211" s="144"/>
      <c r="BW211" s="144"/>
      <c r="BX211" s="144"/>
      <c r="BY211" s="144"/>
      <c r="BZ211" s="144"/>
      <c r="CA211" s="144"/>
      <c r="CB211" s="144"/>
      <c r="CC211" s="144"/>
      <c r="CD211" s="144"/>
      <c r="CE211" s="144"/>
      <c r="CF211" s="144"/>
      <c r="CG211" s="144"/>
      <c r="CH211" s="144"/>
      <c r="CI211" s="144"/>
      <c r="CJ211" s="144"/>
      <c r="CK211" s="144"/>
      <c r="CL211" s="144"/>
      <c r="CM211" s="144"/>
      <c r="CN211" s="144"/>
      <c r="CO211" s="144"/>
      <c r="CP211" s="144"/>
      <c r="CQ211" s="144"/>
      <c r="CR211" s="144"/>
      <c r="CS211" s="144"/>
      <c r="CT211" s="144"/>
      <c r="CU211" s="144"/>
      <c r="CV211" s="144"/>
      <c r="CW211" s="144"/>
      <c r="CX211" s="144"/>
      <c r="CY211" s="144"/>
      <c r="CZ211" s="144"/>
      <c r="DA211" s="144"/>
      <c r="DB211" s="144"/>
      <c r="DC211" s="144"/>
      <c r="DD211" s="144"/>
      <c r="DE211" s="144"/>
      <c r="DF211" s="144"/>
      <c r="DG211" s="144"/>
      <c r="DH211" s="144"/>
      <c r="DI211" s="144"/>
      <c r="DJ211" s="144"/>
      <c r="DK211" s="144"/>
      <c r="DL211" s="144"/>
      <c r="DM211" s="144"/>
      <c r="DN211" s="144"/>
      <c r="DO211" s="144"/>
      <c r="DP211" s="144"/>
      <c r="DQ211" s="144"/>
      <c r="DR211" s="144"/>
      <c r="DS211" s="144"/>
      <c r="DT211" s="144"/>
      <c r="DU211" s="144"/>
      <c r="DV211" s="144"/>
      <c r="DW211" s="144"/>
      <c r="DX211" s="144"/>
      <c r="DY211" s="144"/>
      <c r="DZ211" s="144"/>
      <c r="EA211" s="144"/>
      <c r="EB211" s="144"/>
      <c r="EC211" s="144"/>
      <c r="ED211" s="144"/>
      <c r="EE211" s="144"/>
      <c r="EF211" s="144"/>
      <c r="EG211" s="144"/>
      <c r="EH211" s="144"/>
      <c r="EI211" s="144"/>
      <c r="EJ211" s="144"/>
      <c r="EK211" s="144"/>
      <c r="EL211" s="144"/>
      <c r="EM211" s="144"/>
      <c r="EN211" s="144"/>
      <c r="EO211" s="144"/>
      <c r="EP211" s="144"/>
      <c r="EQ211" s="144"/>
      <c r="ER211" s="144"/>
      <c r="ES211" s="144"/>
      <c r="ET211" s="144"/>
      <c r="EU211" s="144"/>
      <c r="EV211" s="144"/>
      <c r="EW211" s="144"/>
      <c r="EX211" s="144"/>
      <c r="EY211" s="144"/>
      <c r="EZ211" s="144"/>
      <c r="FA211" s="144"/>
      <c r="FB211" s="144"/>
      <c r="FC211" s="144"/>
      <c r="FD211" s="144"/>
      <c r="FE211" s="144"/>
      <c r="FF211" s="144"/>
      <c r="FG211" s="144"/>
      <c r="FH211" s="144"/>
      <c r="FI211" s="144"/>
      <c r="FJ211" s="144"/>
      <c r="FK211" s="144"/>
      <c r="FL211" s="144"/>
      <c r="FM211" s="144"/>
      <c r="FN211" s="144"/>
      <c r="FO211" s="144"/>
      <c r="FP211" s="144"/>
      <c r="FQ211" s="144"/>
      <c r="FR211" s="144"/>
      <c r="FS211" s="144"/>
      <c r="FT211" s="144"/>
      <c r="FU211" s="144"/>
      <c r="FV211" s="144"/>
      <c r="FW211" s="144"/>
      <c r="FX211" s="144"/>
      <c r="FY211" s="144"/>
      <c r="FZ211" s="144"/>
      <c r="GA211" s="144"/>
      <c r="GB211" s="144"/>
      <c r="GC211" s="144"/>
      <c r="GD211" s="144"/>
      <c r="GE211" s="144"/>
      <c r="GF211" s="144"/>
      <c r="GG211" s="144"/>
      <c r="GH211" s="144"/>
      <c r="GI211" s="144"/>
      <c r="GJ211" s="144"/>
      <c r="GK211" s="144"/>
      <c r="GL211" s="144"/>
      <c r="GM211" s="144"/>
      <c r="GN211" s="144"/>
      <c r="GO211" s="144"/>
      <c r="GP211" s="144"/>
      <c r="GQ211" s="144"/>
      <c r="GR211" s="144"/>
      <c r="GS211" s="144"/>
      <c r="GT211" s="144"/>
      <c r="GU211" s="144"/>
      <c r="GV211" s="144"/>
      <c r="GW211" s="144"/>
      <c r="GX211" s="144"/>
      <c r="GY211" s="144"/>
      <c r="GZ211" s="144"/>
      <c r="HA211" s="144"/>
      <c r="HB211" s="144"/>
      <c r="HC211" s="144"/>
      <c r="HD211" s="144"/>
      <c r="HE211" s="144"/>
      <c r="HF211" s="144"/>
      <c r="HG211" s="144"/>
      <c r="HH211" s="144"/>
    </row>
    <row r="212" spans="1:216" s="157" customFormat="1" ht="40" customHeight="1">
      <c r="A212" s="196"/>
      <c r="B212" s="187"/>
      <c r="C212" s="182"/>
      <c r="D212" s="182"/>
      <c r="E212" s="172"/>
      <c r="F212" s="179"/>
      <c r="G212" s="169"/>
      <c r="H212" s="169"/>
      <c r="I212" s="169"/>
      <c r="J212" s="169"/>
      <c r="K212" s="169"/>
      <c r="L212" s="169"/>
      <c r="M212" s="169"/>
      <c r="N212" s="169"/>
      <c r="O212" s="169"/>
      <c r="P212" s="169"/>
      <c r="Q212" s="169"/>
      <c r="R212" s="169"/>
      <c r="S212" s="169"/>
      <c r="T212" s="169"/>
      <c r="U212" s="144"/>
      <c r="V212" s="144"/>
      <c r="W212" s="144"/>
      <c r="X212" s="144"/>
      <c r="Y212" s="144"/>
      <c r="Z212" s="144"/>
      <c r="AA212" s="144"/>
      <c r="AB212" s="144"/>
      <c r="AC212" s="144"/>
      <c r="AD212" s="144"/>
      <c r="AE212" s="144"/>
      <c r="AF212" s="144"/>
      <c r="AG212" s="144"/>
      <c r="AH212" s="144"/>
      <c r="AI212" s="144"/>
      <c r="AJ212" s="144"/>
      <c r="AK212" s="144"/>
      <c r="AL212" s="144"/>
      <c r="AM212" s="144"/>
      <c r="AN212" s="144"/>
      <c r="AO212" s="144"/>
      <c r="AP212" s="144"/>
      <c r="AQ212" s="144"/>
      <c r="AR212" s="144"/>
      <c r="AS212" s="144"/>
      <c r="AT212" s="144"/>
      <c r="AU212" s="144"/>
      <c r="AV212" s="144"/>
      <c r="AW212" s="144"/>
      <c r="AX212" s="144"/>
      <c r="AY212" s="144"/>
      <c r="AZ212" s="144"/>
      <c r="BA212" s="144"/>
      <c r="BB212" s="144"/>
      <c r="BC212" s="144"/>
      <c r="BD212" s="144"/>
      <c r="BE212" s="144"/>
      <c r="BF212" s="144"/>
      <c r="BG212" s="144"/>
      <c r="BH212" s="144"/>
      <c r="BI212" s="144"/>
      <c r="BJ212" s="144"/>
      <c r="BK212" s="144"/>
      <c r="BL212" s="144"/>
      <c r="BM212" s="144"/>
      <c r="BN212" s="144"/>
      <c r="BO212" s="144"/>
      <c r="BP212" s="144"/>
      <c r="BQ212" s="144"/>
      <c r="BR212" s="144"/>
      <c r="BS212" s="144"/>
      <c r="BT212" s="144"/>
      <c r="BU212" s="144"/>
      <c r="BV212" s="144"/>
      <c r="BW212" s="144"/>
      <c r="BX212" s="144"/>
      <c r="BY212" s="144"/>
      <c r="BZ212" s="144"/>
      <c r="CA212" s="144"/>
      <c r="CB212" s="144"/>
      <c r="CC212" s="144"/>
      <c r="CD212" s="144"/>
      <c r="CE212" s="144"/>
      <c r="CF212" s="144"/>
      <c r="CG212" s="144"/>
      <c r="CH212" s="144"/>
      <c r="CI212" s="144"/>
      <c r="CJ212" s="144"/>
      <c r="CK212" s="144"/>
      <c r="CL212" s="144"/>
      <c r="CM212" s="144"/>
      <c r="CN212" s="144"/>
      <c r="CO212" s="144"/>
      <c r="CP212" s="144"/>
      <c r="CQ212" s="144"/>
      <c r="CR212" s="144"/>
      <c r="CS212" s="144"/>
      <c r="CT212" s="144"/>
      <c r="CU212" s="144"/>
      <c r="CV212" s="144"/>
      <c r="CW212" s="144"/>
      <c r="CX212" s="144"/>
      <c r="CY212" s="144"/>
      <c r="CZ212" s="144"/>
      <c r="DA212" s="144"/>
      <c r="DB212" s="144"/>
      <c r="DC212" s="144"/>
      <c r="DD212" s="144"/>
      <c r="DE212" s="144"/>
      <c r="DF212" s="144"/>
      <c r="DG212" s="144"/>
      <c r="DH212" s="144"/>
      <c r="DI212" s="144"/>
      <c r="DJ212" s="144"/>
      <c r="DK212" s="144"/>
      <c r="DL212" s="144"/>
      <c r="DM212" s="144"/>
      <c r="DN212" s="144"/>
      <c r="DO212" s="144"/>
      <c r="DP212" s="144"/>
      <c r="DQ212" s="144"/>
      <c r="DR212" s="144"/>
      <c r="DS212" s="144"/>
      <c r="DT212" s="144"/>
      <c r="DU212" s="144"/>
      <c r="DV212" s="144"/>
      <c r="DW212" s="144"/>
      <c r="DX212" s="144"/>
      <c r="DY212" s="144"/>
      <c r="DZ212" s="144"/>
      <c r="EA212" s="144"/>
      <c r="EB212" s="144"/>
      <c r="EC212" s="144"/>
      <c r="ED212" s="144"/>
      <c r="EE212" s="144"/>
      <c r="EF212" s="144"/>
      <c r="EG212" s="144"/>
      <c r="EH212" s="144"/>
      <c r="EI212" s="144"/>
      <c r="EJ212" s="144"/>
      <c r="EK212" s="144"/>
      <c r="EL212" s="144"/>
      <c r="EM212" s="144"/>
      <c r="EN212" s="144"/>
      <c r="EO212" s="144"/>
      <c r="EP212" s="144"/>
      <c r="EQ212" s="144"/>
      <c r="ER212" s="144"/>
      <c r="ES212" s="144"/>
      <c r="ET212" s="144"/>
      <c r="EU212" s="144"/>
      <c r="EV212" s="144"/>
      <c r="EW212" s="144"/>
      <c r="EX212" s="144"/>
      <c r="EY212" s="144"/>
      <c r="EZ212" s="144"/>
      <c r="FA212" s="144"/>
      <c r="FB212" s="144"/>
      <c r="FC212" s="144"/>
      <c r="FD212" s="144"/>
      <c r="FE212" s="144"/>
      <c r="FF212" s="144"/>
      <c r="FG212" s="144"/>
      <c r="FH212" s="144"/>
      <c r="FI212" s="144"/>
      <c r="FJ212" s="144"/>
      <c r="FK212" s="144"/>
      <c r="FL212" s="144"/>
      <c r="FM212" s="144"/>
      <c r="FN212" s="144"/>
      <c r="FO212" s="144"/>
      <c r="FP212" s="144"/>
      <c r="FQ212" s="144"/>
      <c r="FR212" s="144"/>
      <c r="FS212" s="144"/>
      <c r="FT212" s="144"/>
      <c r="FU212" s="144"/>
      <c r="FV212" s="144"/>
      <c r="FW212" s="144"/>
      <c r="FX212" s="144"/>
      <c r="FY212" s="144"/>
      <c r="FZ212" s="144"/>
      <c r="GA212" s="144"/>
      <c r="GB212" s="144"/>
      <c r="GC212" s="144"/>
      <c r="GD212" s="144"/>
      <c r="GE212" s="144"/>
      <c r="GF212" s="144"/>
      <c r="GG212" s="144"/>
      <c r="GH212" s="144"/>
      <c r="GI212" s="144"/>
      <c r="GJ212" s="144"/>
      <c r="GK212" s="144"/>
      <c r="GL212" s="144"/>
      <c r="GM212" s="144"/>
      <c r="GN212" s="144"/>
      <c r="GO212" s="144"/>
      <c r="GP212" s="144"/>
      <c r="GQ212" s="144"/>
      <c r="GR212" s="144"/>
      <c r="GS212" s="144"/>
      <c r="GT212" s="144"/>
      <c r="GU212" s="144"/>
      <c r="GV212" s="144"/>
      <c r="GW212" s="144"/>
      <c r="GX212" s="144"/>
      <c r="GY212" s="144"/>
      <c r="GZ212" s="144"/>
      <c r="HA212" s="144"/>
      <c r="HB212" s="144"/>
      <c r="HC212" s="144"/>
      <c r="HD212" s="144"/>
      <c r="HE212" s="144"/>
      <c r="HF212" s="144"/>
      <c r="HG212" s="144"/>
      <c r="HH212" s="144"/>
    </row>
    <row r="213" spans="1:216" s="157" customFormat="1" ht="40" customHeight="1">
      <c r="A213" s="246" t="s">
        <v>1384</v>
      </c>
      <c r="B213" s="186" t="str">
        <f t="shared" si="48"/>
        <v>Dirección de Vivienda RuralINFORME A ENTES DE CONTROL</v>
      </c>
      <c r="C213" s="237">
        <v>71400</v>
      </c>
      <c r="D213" s="227">
        <v>24.1</v>
      </c>
      <c r="E213" s="228" t="s">
        <v>1385</v>
      </c>
      <c r="F213" s="224" t="str">
        <f t="shared" si="38"/>
        <v>71400-24,1</v>
      </c>
      <c r="G213" s="225" t="str">
        <f t="shared" si="24"/>
        <v>AG -4--AC -8</v>
      </c>
      <c r="H213" s="240">
        <v>4</v>
      </c>
      <c r="I213" s="240">
        <v>8</v>
      </c>
      <c r="J213" s="225" t="str">
        <f t="shared" si="25"/>
        <v xml:space="preserve">- E- - </v>
      </c>
      <c r="K213" s="240"/>
      <c r="L213" s="240" t="s">
        <v>469</v>
      </c>
      <c r="M213" s="240"/>
      <c r="N213" s="240"/>
      <c r="O213" s="225"/>
      <c r="P213" s="225"/>
      <c r="Q213" s="225"/>
      <c r="R213" s="225" t="str">
        <f t="shared" si="49"/>
        <v>F/E  -  PDF</v>
      </c>
      <c r="S213" s="240" t="s">
        <v>1245</v>
      </c>
      <c r="T213" s="237" t="s">
        <v>37</v>
      </c>
      <c r="U213" s="144"/>
      <c r="V213" s="144"/>
      <c r="W213" s="144"/>
      <c r="X213" s="144"/>
      <c r="Y213" s="144"/>
      <c r="Z213" s="144"/>
      <c r="AA213" s="144"/>
      <c r="AB213" s="144"/>
      <c r="AC213" s="144"/>
      <c r="AD213" s="144"/>
      <c r="AE213" s="144"/>
      <c r="AF213" s="144"/>
      <c r="AG213" s="144"/>
      <c r="AH213" s="144"/>
      <c r="AI213" s="144"/>
      <c r="AJ213" s="144"/>
      <c r="AK213" s="144"/>
      <c r="AL213" s="144"/>
      <c r="AM213" s="144"/>
      <c r="AN213" s="144"/>
      <c r="AO213" s="144"/>
      <c r="AP213" s="144"/>
      <c r="AQ213" s="144"/>
      <c r="AR213" s="144"/>
      <c r="AS213" s="144"/>
      <c r="AT213" s="144"/>
      <c r="AU213" s="144"/>
      <c r="AV213" s="144"/>
      <c r="AW213" s="144"/>
      <c r="AX213" s="144"/>
      <c r="AY213" s="144"/>
      <c r="AZ213" s="144"/>
      <c r="BA213" s="144"/>
      <c r="BB213" s="144"/>
      <c r="BC213" s="144"/>
      <c r="BD213" s="144"/>
      <c r="BE213" s="144"/>
      <c r="BF213" s="144"/>
      <c r="BG213" s="144"/>
      <c r="BH213" s="144"/>
      <c r="BI213" s="144"/>
      <c r="BJ213" s="144"/>
      <c r="BK213" s="144"/>
      <c r="BL213" s="144"/>
      <c r="BM213" s="144"/>
      <c r="BN213" s="144"/>
      <c r="BO213" s="144"/>
      <c r="BP213" s="144"/>
      <c r="BQ213" s="144"/>
      <c r="BR213" s="144"/>
      <c r="BS213" s="144"/>
      <c r="BT213" s="144"/>
      <c r="BU213" s="144"/>
      <c r="BV213" s="144"/>
      <c r="BW213" s="144"/>
      <c r="BX213" s="144"/>
      <c r="BY213" s="144"/>
      <c r="BZ213" s="144"/>
      <c r="CA213" s="144"/>
      <c r="CB213" s="144"/>
      <c r="CC213" s="144"/>
      <c r="CD213" s="144"/>
      <c r="CE213" s="144"/>
      <c r="CF213" s="144"/>
      <c r="CG213" s="144"/>
      <c r="CH213" s="144"/>
      <c r="CI213" s="144"/>
      <c r="CJ213" s="144"/>
      <c r="CK213" s="144"/>
      <c r="CL213" s="144"/>
      <c r="CM213" s="144"/>
      <c r="CN213" s="144"/>
      <c r="CO213" s="144"/>
      <c r="CP213" s="144"/>
      <c r="CQ213" s="144"/>
      <c r="CR213" s="144"/>
      <c r="CS213" s="144"/>
      <c r="CT213" s="144"/>
      <c r="CU213" s="144"/>
      <c r="CV213" s="144"/>
      <c r="CW213" s="144"/>
      <c r="CX213" s="144"/>
      <c r="CY213" s="144"/>
      <c r="CZ213" s="144"/>
      <c r="DA213" s="144"/>
      <c r="DB213" s="144"/>
      <c r="DC213" s="144"/>
      <c r="DD213" s="144"/>
      <c r="DE213" s="144"/>
      <c r="DF213" s="144"/>
      <c r="DG213" s="144"/>
      <c r="DH213" s="144"/>
      <c r="DI213" s="144"/>
      <c r="DJ213" s="144"/>
      <c r="DK213" s="144"/>
      <c r="DL213" s="144"/>
      <c r="DM213" s="144"/>
      <c r="DN213" s="144"/>
      <c r="DO213" s="144"/>
      <c r="DP213" s="144"/>
      <c r="DQ213" s="144"/>
      <c r="DR213" s="144"/>
      <c r="DS213" s="144"/>
      <c r="DT213" s="144"/>
      <c r="DU213" s="144"/>
      <c r="DV213" s="144"/>
      <c r="DW213" s="144"/>
      <c r="DX213" s="144"/>
      <c r="DY213" s="144"/>
      <c r="DZ213" s="144"/>
      <c r="EA213" s="144"/>
      <c r="EB213" s="144"/>
      <c r="EC213" s="144"/>
      <c r="ED213" s="144"/>
      <c r="EE213" s="144"/>
      <c r="EF213" s="144"/>
      <c r="EG213" s="144"/>
      <c r="EH213" s="144"/>
      <c r="EI213" s="144"/>
      <c r="EJ213" s="144"/>
      <c r="EK213" s="144"/>
      <c r="EL213" s="144"/>
      <c r="EM213" s="144"/>
      <c r="EN213" s="144"/>
      <c r="EO213" s="144"/>
      <c r="EP213" s="144"/>
      <c r="EQ213" s="144"/>
      <c r="ER213" s="144"/>
      <c r="ES213" s="144"/>
      <c r="ET213" s="144"/>
      <c r="EU213" s="144"/>
      <c r="EV213" s="144"/>
      <c r="EW213" s="144"/>
      <c r="EX213" s="144"/>
      <c r="EY213" s="144"/>
      <c r="EZ213" s="144"/>
      <c r="FA213" s="144"/>
      <c r="FB213" s="144"/>
      <c r="FC213" s="144"/>
      <c r="FD213" s="144"/>
      <c r="FE213" s="144"/>
      <c r="FF213" s="144"/>
      <c r="FG213" s="144"/>
      <c r="FH213" s="144"/>
      <c r="FI213" s="144"/>
      <c r="FJ213" s="144"/>
      <c r="FK213" s="144"/>
      <c r="FL213" s="144"/>
      <c r="FM213" s="144"/>
      <c r="FN213" s="144"/>
      <c r="FO213" s="144"/>
      <c r="FP213" s="144"/>
      <c r="FQ213" s="144"/>
      <c r="FR213" s="144"/>
      <c r="FS213" s="144"/>
      <c r="FT213" s="144"/>
      <c r="FU213" s="144"/>
      <c r="FV213" s="144"/>
      <c r="FW213" s="144"/>
      <c r="FX213" s="144"/>
      <c r="FY213" s="144"/>
      <c r="FZ213" s="144"/>
      <c r="GA213" s="144"/>
      <c r="GB213" s="144"/>
      <c r="GC213" s="144"/>
      <c r="GD213" s="144"/>
      <c r="GE213" s="144"/>
      <c r="GF213" s="144"/>
      <c r="GG213" s="144"/>
      <c r="GH213" s="144"/>
      <c r="GI213" s="144"/>
      <c r="GJ213" s="144"/>
      <c r="GK213" s="144"/>
      <c r="GL213" s="144"/>
      <c r="GM213" s="144"/>
      <c r="GN213" s="144"/>
      <c r="GO213" s="144"/>
      <c r="GP213" s="144"/>
      <c r="GQ213" s="144"/>
      <c r="GR213" s="144"/>
      <c r="GS213" s="144"/>
      <c r="GT213" s="144"/>
      <c r="GU213" s="144"/>
      <c r="GV213" s="144"/>
      <c r="GW213" s="144"/>
      <c r="GX213" s="144"/>
      <c r="GY213" s="144"/>
      <c r="GZ213" s="144"/>
      <c r="HA213" s="144"/>
      <c r="HB213" s="144"/>
      <c r="HC213" s="144"/>
      <c r="HD213" s="144"/>
      <c r="HE213" s="144"/>
      <c r="HF213" s="144"/>
      <c r="HG213" s="144"/>
      <c r="HH213" s="144"/>
    </row>
    <row r="214" spans="1:216" s="157" customFormat="1" ht="40" customHeight="1">
      <c r="A214" s="246" t="s">
        <v>1384</v>
      </c>
      <c r="B214" s="186" t="str">
        <f t="shared" si="48"/>
        <v>Dirección de Vivienda RuralINFORMES A OTRAS ENTIDADES</v>
      </c>
      <c r="C214" s="237">
        <v>71400</v>
      </c>
      <c r="D214" s="227">
        <v>24.3</v>
      </c>
      <c r="E214" s="228" t="s">
        <v>973</v>
      </c>
      <c r="F214" s="224" t="str">
        <f t="shared" si="38"/>
        <v>71400-24,3</v>
      </c>
      <c r="G214" s="225" t="str">
        <f t="shared" si="24"/>
        <v>AG -3--AC -8</v>
      </c>
      <c r="H214" s="240">
        <v>3</v>
      </c>
      <c r="I214" s="240">
        <v>8</v>
      </c>
      <c r="J214" s="225" t="str">
        <f t="shared" si="25"/>
        <v xml:space="preserve">CT- - MT- </v>
      </c>
      <c r="K214" s="240" t="s">
        <v>468</v>
      </c>
      <c r="L214" s="240"/>
      <c r="M214" s="240" t="s">
        <v>1612</v>
      </c>
      <c r="N214" s="240"/>
      <c r="O214" s="225"/>
      <c r="P214" s="225"/>
      <c r="Q214" s="225"/>
      <c r="R214" s="225" t="str">
        <f t="shared" si="49"/>
        <v>F/E  -  PDF</v>
      </c>
      <c r="S214" s="240" t="s">
        <v>1245</v>
      </c>
      <c r="T214" s="237" t="s">
        <v>37</v>
      </c>
      <c r="U214" s="144"/>
      <c r="V214" s="144"/>
      <c r="W214" s="144"/>
      <c r="X214" s="144"/>
      <c r="Y214" s="144"/>
      <c r="Z214" s="144"/>
      <c r="AA214" s="144"/>
      <c r="AB214" s="144"/>
      <c r="AC214" s="144"/>
      <c r="AD214" s="144"/>
      <c r="AE214" s="144"/>
      <c r="AF214" s="144"/>
      <c r="AG214" s="144"/>
      <c r="AH214" s="144"/>
      <c r="AI214" s="144"/>
      <c r="AJ214" s="144"/>
      <c r="AK214" s="144"/>
      <c r="AL214" s="144"/>
      <c r="AM214" s="144"/>
      <c r="AN214" s="144"/>
      <c r="AO214" s="144"/>
      <c r="AP214" s="144"/>
      <c r="AQ214" s="144"/>
      <c r="AR214" s="144"/>
      <c r="AS214" s="144"/>
      <c r="AT214" s="144"/>
      <c r="AU214" s="144"/>
      <c r="AV214" s="144"/>
      <c r="AW214" s="144"/>
      <c r="AX214" s="144"/>
      <c r="AY214" s="144"/>
      <c r="AZ214" s="144"/>
      <c r="BA214" s="144"/>
      <c r="BB214" s="144"/>
      <c r="BC214" s="144"/>
      <c r="BD214" s="144"/>
      <c r="BE214" s="144"/>
      <c r="BF214" s="144"/>
      <c r="BG214" s="144"/>
      <c r="BH214" s="144"/>
      <c r="BI214" s="144"/>
      <c r="BJ214" s="144"/>
      <c r="BK214" s="144"/>
      <c r="BL214" s="144"/>
      <c r="BM214" s="144"/>
      <c r="BN214" s="144"/>
      <c r="BO214" s="144"/>
      <c r="BP214" s="144"/>
      <c r="BQ214" s="144"/>
      <c r="BR214" s="144"/>
      <c r="BS214" s="144"/>
      <c r="BT214" s="144"/>
      <c r="BU214" s="144"/>
      <c r="BV214" s="144"/>
      <c r="BW214" s="144"/>
      <c r="BX214" s="144"/>
      <c r="BY214" s="144"/>
      <c r="BZ214" s="144"/>
      <c r="CA214" s="144"/>
      <c r="CB214" s="144"/>
      <c r="CC214" s="144"/>
      <c r="CD214" s="144"/>
      <c r="CE214" s="144"/>
      <c r="CF214" s="144"/>
      <c r="CG214" s="144"/>
      <c r="CH214" s="144"/>
      <c r="CI214" s="144"/>
      <c r="CJ214" s="144"/>
      <c r="CK214" s="144"/>
      <c r="CL214" s="144"/>
      <c r="CM214" s="144"/>
      <c r="CN214" s="144"/>
      <c r="CO214" s="144"/>
      <c r="CP214" s="144"/>
      <c r="CQ214" s="144"/>
      <c r="CR214" s="144"/>
      <c r="CS214" s="144"/>
      <c r="CT214" s="144"/>
      <c r="CU214" s="144"/>
      <c r="CV214" s="144"/>
      <c r="CW214" s="144"/>
      <c r="CX214" s="144"/>
      <c r="CY214" s="144"/>
      <c r="CZ214" s="144"/>
      <c r="DA214" s="144"/>
      <c r="DB214" s="144"/>
      <c r="DC214" s="144"/>
      <c r="DD214" s="144"/>
      <c r="DE214" s="144"/>
      <c r="DF214" s="144"/>
      <c r="DG214" s="144"/>
      <c r="DH214" s="144"/>
      <c r="DI214" s="144"/>
      <c r="DJ214" s="144"/>
      <c r="DK214" s="144"/>
      <c r="DL214" s="144"/>
      <c r="DM214" s="144"/>
      <c r="DN214" s="144"/>
      <c r="DO214" s="144"/>
      <c r="DP214" s="144"/>
      <c r="DQ214" s="144"/>
      <c r="DR214" s="144"/>
      <c r="DS214" s="144"/>
      <c r="DT214" s="144"/>
      <c r="DU214" s="144"/>
      <c r="DV214" s="144"/>
      <c r="DW214" s="144"/>
      <c r="DX214" s="144"/>
      <c r="DY214" s="144"/>
      <c r="DZ214" s="144"/>
      <c r="EA214" s="144"/>
      <c r="EB214" s="144"/>
      <c r="EC214" s="144"/>
      <c r="ED214" s="144"/>
      <c r="EE214" s="144"/>
      <c r="EF214" s="144"/>
      <c r="EG214" s="144"/>
      <c r="EH214" s="144"/>
      <c r="EI214" s="144"/>
      <c r="EJ214" s="144"/>
      <c r="EK214" s="144"/>
      <c r="EL214" s="144"/>
      <c r="EM214" s="144"/>
      <c r="EN214" s="144"/>
      <c r="EO214" s="144"/>
      <c r="EP214" s="144"/>
      <c r="EQ214" s="144"/>
      <c r="ER214" s="144"/>
      <c r="ES214" s="144"/>
      <c r="ET214" s="144"/>
      <c r="EU214" s="144"/>
      <c r="EV214" s="144"/>
      <c r="EW214" s="144"/>
      <c r="EX214" s="144"/>
      <c r="EY214" s="144"/>
      <c r="EZ214" s="144"/>
      <c r="FA214" s="144"/>
      <c r="FB214" s="144"/>
      <c r="FC214" s="144"/>
      <c r="FD214" s="144"/>
      <c r="FE214" s="144"/>
      <c r="FF214" s="144"/>
      <c r="FG214" s="144"/>
      <c r="FH214" s="144"/>
      <c r="FI214" s="144"/>
      <c r="FJ214" s="144"/>
      <c r="FK214" s="144"/>
      <c r="FL214" s="144"/>
      <c r="FM214" s="144"/>
      <c r="FN214" s="144"/>
      <c r="FO214" s="144"/>
      <c r="FP214" s="144"/>
      <c r="FQ214" s="144"/>
      <c r="FR214" s="144"/>
      <c r="FS214" s="144"/>
      <c r="FT214" s="144"/>
      <c r="FU214" s="144"/>
      <c r="FV214" s="144"/>
      <c r="FW214" s="144"/>
      <c r="FX214" s="144"/>
      <c r="FY214" s="144"/>
      <c r="FZ214" s="144"/>
      <c r="GA214" s="144"/>
      <c r="GB214" s="144"/>
      <c r="GC214" s="144"/>
      <c r="GD214" s="144"/>
      <c r="GE214" s="144"/>
      <c r="GF214" s="144"/>
      <c r="GG214" s="144"/>
      <c r="GH214" s="144"/>
      <c r="GI214" s="144"/>
      <c r="GJ214" s="144"/>
      <c r="GK214" s="144"/>
      <c r="GL214" s="144"/>
      <c r="GM214" s="144"/>
      <c r="GN214" s="144"/>
      <c r="GO214" s="144"/>
      <c r="GP214" s="144"/>
      <c r="GQ214" s="144"/>
      <c r="GR214" s="144"/>
      <c r="GS214" s="144"/>
      <c r="GT214" s="144"/>
      <c r="GU214" s="144"/>
      <c r="GV214" s="144"/>
      <c r="GW214" s="144"/>
      <c r="GX214" s="144"/>
      <c r="GY214" s="144"/>
      <c r="GZ214" s="144"/>
      <c r="HA214" s="144"/>
      <c r="HB214" s="144"/>
      <c r="HC214" s="144"/>
      <c r="HD214" s="144"/>
      <c r="HE214" s="144"/>
      <c r="HF214" s="144"/>
      <c r="HG214" s="144"/>
      <c r="HH214" s="144"/>
    </row>
    <row r="215" spans="1:216" s="157" customFormat="1" ht="40" customHeight="1">
      <c r="A215" s="246" t="s">
        <v>1384</v>
      </c>
      <c r="B215" s="186" t="str">
        <f t="shared" si="48"/>
        <v>Dirección de Vivienda RuralINFORMES DE GESTIÓN</v>
      </c>
      <c r="C215" s="237">
        <v>71400</v>
      </c>
      <c r="D215" s="227">
        <v>24.12</v>
      </c>
      <c r="E215" s="228" t="s">
        <v>931</v>
      </c>
      <c r="F215" s="224" t="str">
        <f t="shared" si="38"/>
        <v>71400-24,12</v>
      </c>
      <c r="G215" s="225" t="str">
        <f t="shared" si="24"/>
        <v>AG -3--AC -8</v>
      </c>
      <c r="H215" s="240">
        <v>3</v>
      </c>
      <c r="I215" s="240">
        <v>8</v>
      </c>
      <c r="J215" s="225" t="str">
        <f t="shared" si="25"/>
        <v xml:space="preserve">- E- - </v>
      </c>
      <c r="K215" s="240"/>
      <c r="L215" s="240" t="s">
        <v>469</v>
      </c>
      <c r="M215" s="240"/>
      <c r="N215" s="240"/>
      <c r="O215" s="225"/>
      <c r="P215" s="225"/>
      <c r="Q215" s="225"/>
      <c r="R215" s="225" t="str">
        <f t="shared" si="49"/>
        <v>F/E  -  PDF</v>
      </c>
      <c r="S215" s="240" t="s">
        <v>1245</v>
      </c>
      <c r="T215" s="237" t="s">
        <v>37</v>
      </c>
      <c r="U215" s="144"/>
      <c r="V215" s="144"/>
      <c r="W215" s="144"/>
      <c r="X215" s="144"/>
      <c r="Y215" s="144"/>
      <c r="Z215" s="144"/>
      <c r="AA215" s="144"/>
      <c r="AB215" s="144"/>
      <c r="AC215" s="144"/>
      <c r="AD215" s="144"/>
      <c r="AE215" s="144"/>
      <c r="AF215" s="144"/>
      <c r="AG215" s="144"/>
      <c r="AH215" s="144"/>
      <c r="AI215" s="144"/>
      <c r="AJ215" s="144"/>
      <c r="AK215" s="144"/>
      <c r="AL215" s="144"/>
      <c r="AM215" s="144"/>
      <c r="AN215" s="144"/>
      <c r="AO215" s="144"/>
      <c r="AP215" s="144"/>
      <c r="AQ215" s="144"/>
      <c r="AR215" s="144"/>
      <c r="AS215" s="144"/>
      <c r="AT215" s="144"/>
      <c r="AU215" s="144"/>
      <c r="AV215" s="144"/>
      <c r="AW215" s="144"/>
      <c r="AX215" s="144"/>
      <c r="AY215" s="144"/>
      <c r="AZ215" s="144"/>
      <c r="BA215" s="144"/>
      <c r="BB215" s="144"/>
      <c r="BC215" s="144"/>
      <c r="BD215" s="144"/>
      <c r="BE215" s="144"/>
      <c r="BF215" s="144"/>
      <c r="BG215" s="144"/>
      <c r="BH215" s="144"/>
      <c r="BI215" s="144"/>
      <c r="BJ215" s="144"/>
      <c r="BK215" s="144"/>
      <c r="BL215" s="144"/>
      <c r="BM215" s="144"/>
      <c r="BN215" s="144"/>
      <c r="BO215" s="144"/>
      <c r="BP215" s="144"/>
      <c r="BQ215" s="144"/>
      <c r="BR215" s="144"/>
      <c r="BS215" s="144"/>
      <c r="BT215" s="144"/>
      <c r="BU215" s="144"/>
      <c r="BV215" s="144"/>
      <c r="BW215" s="144"/>
      <c r="BX215" s="144"/>
      <c r="BY215" s="144"/>
      <c r="BZ215" s="144"/>
      <c r="CA215" s="144"/>
      <c r="CB215" s="144"/>
      <c r="CC215" s="144"/>
      <c r="CD215" s="144"/>
      <c r="CE215" s="144"/>
      <c r="CF215" s="144"/>
      <c r="CG215" s="144"/>
      <c r="CH215" s="144"/>
      <c r="CI215" s="144"/>
      <c r="CJ215" s="144"/>
      <c r="CK215" s="144"/>
      <c r="CL215" s="144"/>
      <c r="CM215" s="144"/>
      <c r="CN215" s="144"/>
      <c r="CO215" s="144"/>
      <c r="CP215" s="144"/>
      <c r="CQ215" s="144"/>
      <c r="CR215" s="144"/>
      <c r="CS215" s="144"/>
      <c r="CT215" s="144"/>
      <c r="CU215" s="144"/>
      <c r="CV215" s="144"/>
      <c r="CW215" s="144"/>
      <c r="CX215" s="144"/>
      <c r="CY215" s="144"/>
      <c r="CZ215" s="144"/>
      <c r="DA215" s="144"/>
      <c r="DB215" s="144"/>
      <c r="DC215" s="144"/>
      <c r="DD215" s="144"/>
      <c r="DE215" s="144"/>
      <c r="DF215" s="144"/>
      <c r="DG215" s="144"/>
      <c r="DH215" s="144"/>
      <c r="DI215" s="144"/>
      <c r="DJ215" s="144"/>
      <c r="DK215" s="144"/>
      <c r="DL215" s="144"/>
      <c r="DM215" s="144"/>
      <c r="DN215" s="144"/>
      <c r="DO215" s="144"/>
      <c r="DP215" s="144"/>
      <c r="DQ215" s="144"/>
      <c r="DR215" s="144"/>
      <c r="DS215" s="144"/>
      <c r="DT215" s="144"/>
      <c r="DU215" s="144"/>
      <c r="DV215" s="144"/>
      <c r="DW215" s="144"/>
      <c r="DX215" s="144"/>
      <c r="DY215" s="144"/>
      <c r="DZ215" s="144"/>
      <c r="EA215" s="144"/>
      <c r="EB215" s="144"/>
      <c r="EC215" s="144"/>
      <c r="ED215" s="144"/>
      <c r="EE215" s="144"/>
      <c r="EF215" s="144"/>
      <c r="EG215" s="144"/>
      <c r="EH215" s="144"/>
      <c r="EI215" s="144"/>
      <c r="EJ215" s="144"/>
      <c r="EK215" s="144"/>
      <c r="EL215" s="144"/>
      <c r="EM215" s="144"/>
      <c r="EN215" s="144"/>
      <c r="EO215" s="144"/>
      <c r="EP215" s="144"/>
      <c r="EQ215" s="144"/>
      <c r="ER215" s="144"/>
      <c r="ES215" s="144"/>
      <c r="ET215" s="144"/>
      <c r="EU215" s="144"/>
      <c r="EV215" s="144"/>
      <c r="EW215" s="144"/>
      <c r="EX215" s="144"/>
      <c r="EY215" s="144"/>
      <c r="EZ215" s="144"/>
      <c r="FA215" s="144"/>
      <c r="FB215" s="144"/>
      <c r="FC215" s="144"/>
      <c r="FD215" s="144"/>
      <c r="FE215" s="144"/>
      <c r="FF215" s="144"/>
      <c r="FG215" s="144"/>
      <c r="FH215" s="144"/>
      <c r="FI215" s="144"/>
      <c r="FJ215" s="144"/>
      <c r="FK215" s="144"/>
      <c r="FL215" s="144"/>
      <c r="FM215" s="144"/>
      <c r="FN215" s="144"/>
      <c r="FO215" s="144"/>
      <c r="FP215" s="144"/>
      <c r="FQ215" s="144"/>
      <c r="FR215" s="144"/>
      <c r="FS215" s="144"/>
      <c r="FT215" s="144"/>
      <c r="FU215" s="144"/>
      <c r="FV215" s="144"/>
      <c r="FW215" s="144"/>
      <c r="FX215" s="144"/>
      <c r="FY215" s="144"/>
      <c r="FZ215" s="144"/>
      <c r="GA215" s="144"/>
      <c r="GB215" s="144"/>
      <c r="GC215" s="144"/>
      <c r="GD215" s="144"/>
      <c r="GE215" s="144"/>
      <c r="GF215" s="144"/>
      <c r="GG215" s="144"/>
      <c r="GH215" s="144"/>
      <c r="GI215" s="144"/>
      <c r="GJ215" s="144"/>
      <c r="GK215" s="144"/>
      <c r="GL215" s="144"/>
      <c r="GM215" s="144"/>
      <c r="GN215" s="144"/>
      <c r="GO215" s="144"/>
      <c r="GP215" s="144"/>
      <c r="GQ215" s="144"/>
      <c r="GR215" s="144"/>
      <c r="GS215" s="144"/>
      <c r="GT215" s="144"/>
      <c r="GU215" s="144"/>
      <c r="GV215" s="144"/>
      <c r="GW215" s="144"/>
      <c r="GX215" s="144"/>
      <c r="GY215" s="144"/>
      <c r="GZ215" s="144"/>
      <c r="HA215" s="144"/>
      <c r="HB215" s="144"/>
      <c r="HC215" s="144"/>
      <c r="HD215" s="144"/>
      <c r="HE215" s="144"/>
      <c r="HF215" s="144"/>
      <c r="HG215" s="144"/>
      <c r="HH215" s="144"/>
    </row>
    <row r="216" spans="1:216" s="157" customFormat="1" ht="40" customHeight="1">
      <c r="A216" s="196"/>
      <c r="B216" s="187"/>
      <c r="C216" s="182"/>
      <c r="D216" s="182"/>
      <c r="E216" s="172"/>
      <c r="F216" s="179"/>
      <c r="G216" s="169"/>
      <c r="H216" s="169"/>
      <c r="I216" s="169"/>
      <c r="J216" s="169"/>
      <c r="K216" s="169"/>
      <c r="L216" s="169"/>
      <c r="M216" s="169"/>
      <c r="N216" s="169"/>
      <c r="O216" s="169"/>
      <c r="P216" s="169"/>
      <c r="Q216" s="169"/>
      <c r="R216" s="169"/>
      <c r="S216" s="169"/>
      <c r="T216" s="169"/>
      <c r="U216" s="144"/>
      <c r="V216" s="144"/>
      <c r="W216" s="144"/>
      <c r="X216" s="144"/>
      <c r="Y216" s="144"/>
      <c r="Z216" s="144"/>
      <c r="AA216" s="144"/>
      <c r="AB216" s="144"/>
      <c r="AC216" s="144"/>
      <c r="AD216" s="144"/>
      <c r="AE216" s="144"/>
      <c r="AF216" s="144"/>
      <c r="AG216" s="144"/>
      <c r="AH216" s="144"/>
      <c r="AI216" s="144"/>
      <c r="AJ216" s="144"/>
      <c r="AK216" s="144"/>
      <c r="AL216" s="144"/>
      <c r="AM216" s="144"/>
      <c r="AN216" s="144"/>
      <c r="AO216" s="144"/>
      <c r="AP216" s="144"/>
      <c r="AQ216" s="144"/>
      <c r="AR216" s="144"/>
      <c r="AS216" s="144"/>
      <c r="AT216" s="144"/>
      <c r="AU216" s="144"/>
      <c r="AV216" s="144"/>
      <c r="AW216" s="144"/>
      <c r="AX216" s="144"/>
      <c r="AY216" s="144"/>
      <c r="AZ216" s="144"/>
      <c r="BA216" s="144"/>
      <c r="BB216" s="144"/>
      <c r="BC216" s="144"/>
      <c r="BD216" s="144"/>
      <c r="BE216" s="144"/>
      <c r="BF216" s="144"/>
      <c r="BG216" s="144"/>
      <c r="BH216" s="144"/>
      <c r="BI216" s="144"/>
      <c r="BJ216" s="144"/>
      <c r="BK216" s="144"/>
      <c r="BL216" s="144"/>
      <c r="BM216" s="144"/>
      <c r="BN216" s="144"/>
      <c r="BO216" s="144"/>
      <c r="BP216" s="144"/>
      <c r="BQ216" s="144"/>
      <c r="BR216" s="144"/>
      <c r="BS216" s="144"/>
      <c r="BT216" s="144"/>
      <c r="BU216" s="144"/>
      <c r="BV216" s="144"/>
      <c r="BW216" s="144"/>
      <c r="BX216" s="144"/>
      <c r="BY216" s="144"/>
      <c r="BZ216" s="144"/>
      <c r="CA216" s="144"/>
      <c r="CB216" s="144"/>
      <c r="CC216" s="144"/>
      <c r="CD216" s="144"/>
      <c r="CE216" s="144"/>
      <c r="CF216" s="144"/>
      <c r="CG216" s="144"/>
      <c r="CH216" s="144"/>
      <c r="CI216" s="144"/>
      <c r="CJ216" s="144"/>
      <c r="CK216" s="144"/>
      <c r="CL216" s="144"/>
      <c r="CM216" s="144"/>
      <c r="CN216" s="144"/>
      <c r="CO216" s="144"/>
      <c r="CP216" s="144"/>
      <c r="CQ216" s="144"/>
      <c r="CR216" s="144"/>
      <c r="CS216" s="144"/>
      <c r="CT216" s="144"/>
      <c r="CU216" s="144"/>
      <c r="CV216" s="144"/>
      <c r="CW216" s="144"/>
      <c r="CX216" s="144"/>
      <c r="CY216" s="144"/>
      <c r="CZ216" s="144"/>
      <c r="DA216" s="144"/>
      <c r="DB216" s="144"/>
      <c r="DC216" s="144"/>
      <c r="DD216" s="144"/>
      <c r="DE216" s="144"/>
      <c r="DF216" s="144"/>
      <c r="DG216" s="144"/>
      <c r="DH216" s="144"/>
      <c r="DI216" s="144"/>
      <c r="DJ216" s="144"/>
      <c r="DK216" s="144"/>
      <c r="DL216" s="144"/>
      <c r="DM216" s="144"/>
      <c r="DN216" s="144"/>
      <c r="DO216" s="144"/>
      <c r="DP216" s="144"/>
      <c r="DQ216" s="144"/>
      <c r="DR216" s="144"/>
      <c r="DS216" s="144"/>
      <c r="DT216" s="144"/>
      <c r="DU216" s="144"/>
      <c r="DV216" s="144"/>
      <c r="DW216" s="144"/>
      <c r="DX216" s="144"/>
      <c r="DY216" s="144"/>
      <c r="DZ216" s="144"/>
      <c r="EA216" s="144"/>
      <c r="EB216" s="144"/>
      <c r="EC216" s="144"/>
      <c r="ED216" s="144"/>
      <c r="EE216" s="144"/>
      <c r="EF216" s="144"/>
      <c r="EG216" s="144"/>
      <c r="EH216" s="144"/>
      <c r="EI216" s="144"/>
      <c r="EJ216" s="144"/>
      <c r="EK216" s="144"/>
      <c r="EL216" s="144"/>
      <c r="EM216" s="144"/>
      <c r="EN216" s="144"/>
      <c r="EO216" s="144"/>
      <c r="EP216" s="144"/>
      <c r="EQ216" s="144"/>
      <c r="ER216" s="144"/>
      <c r="ES216" s="144"/>
      <c r="ET216" s="144"/>
      <c r="EU216" s="144"/>
      <c r="EV216" s="144"/>
      <c r="EW216" s="144"/>
      <c r="EX216" s="144"/>
      <c r="EY216" s="144"/>
      <c r="EZ216" s="144"/>
      <c r="FA216" s="144"/>
      <c r="FB216" s="144"/>
      <c r="FC216" s="144"/>
      <c r="FD216" s="144"/>
      <c r="FE216" s="144"/>
      <c r="FF216" s="144"/>
      <c r="FG216" s="144"/>
      <c r="FH216" s="144"/>
      <c r="FI216" s="144"/>
      <c r="FJ216" s="144"/>
      <c r="FK216" s="144"/>
      <c r="FL216" s="144"/>
      <c r="FM216" s="144"/>
      <c r="FN216" s="144"/>
      <c r="FO216" s="144"/>
      <c r="FP216" s="144"/>
      <c r="FQ216" s="144"/>
      <c r="FR216" s="144"/>
      <c r="FS216" s="144"/>
      <c r="FT216" s="144"/>
      <c r="FU216" s="144"/>
      <c r="FV216" s="144"/>
      <c r="FW216" s="144"/>
      <c r="FX216" s="144"/>
      <c r="FY216" s="144"/>
      <c r="FZ216" s="144"/>
      <c r="GA216" s="144"/>
      <c r="GB216" s="144"/>
      <c r="GC216" s="144"/>
      <c r="GD216" s="144"/>
      <c r="GE216" s="144"/>
      <c r="GF216" s="144"/>
      <c r="GG216" s="144"/>
      <c r="GH216" s="144"/>
      <c r="GI216" s="144"/>
      <c r="GJ216" s="144"/>
      <c r="GK216" s="144"/>
      <c r="GL216" s="144"/>
      <c r="GM216" s="144"/>
      <c r="GN216" s="144"/>
      <c r="GO216" s="144"/>
      <c r="GP216" s="144"/>
      <c r="GQ216" s="144"/>
      <c r="GR216" s="144"/>
      <c r="GS216" s="144"/>
      <c r="GT216" s="144"/>
      <c r="GU216" s="144"/>
      <c r="GV216" s="144"/>
      <c r="GW216" s="144"/>
      <c r="GX216" s="144"/>
      <c r="GY216" s="144"/>
      <c r="GZ216" s="144"/>
      <c r="HA216" s="144"/>
      <c r="HB216" s="144"/>
      <c r="HC216" s="144"/>
      <c r="HD216" s="144"/>
      <c r="HE216" s="144"/>
      <c r="HF216" s="144"/>
      <c r="HG216" s="144"/>
      <c r="HH216" s="144"/>
    </row>
    <row r="217" spans="1:216" s="157" customFormat="1" ht="40" customHeight="1">
      <c r="A217" s="243" t="s">
        <v>1178</v>
      </c>
      <c r="B217" s="175" t="str">
        <f t="shared" si="48"/>
        <v>Subdirección de Política y Apoyo TécnicoDERECHOS DE PETICIÓN</v>
      </c>
      <c r="C217" s="185">
        <v>71410</v>
      </c>
      <c r="D217" s="183">
        <v>17</v>
      </c>
      <c r="E217" s="216" t="s">
        <v>496</v>
      </c>
      <c r="F217" s="180" t="str">
        <f t="shared" ref="F217:F223" si="50">CONCATENATE(C217,"-",D217)</f>
        <v>71410-17</v>
      </c>
      <c r="G217" s="174" t="str">
        <f t="shared" ref="G217:G223" si="51">CONCATENATE("AG"," -", H217,"--","AC -", I217)</f>
        <v>AG -3--AC -8</v>
      </c>
      <c r="H217" s="239">
        <v>3</v>
      </c>
      <c r="I217" s="239">
        <v>8</v>
      </c>
      <c r="J217" s="174" t="str">
        <f t="shared" si="25"/>
        <v>- - MT- S</v>
      </c>
      <c r="K217" s="239"/>
      <c r="L217" s="239"/>
      <c r="M217" s="239" t="s">
        <v>1612</v>
      </c>
      <c r="N217" s="239" t="s">
        <v>471</v>
      </c>
      <c r="O217" s="174"/>
      <c r="P217" s="174"/>
      <c r="Q217" s="174"/>
      <c r="R217" s="174" t="str">
        <f t="shared" ref="R217:R252" si="52">CONCATENATE(S217,"  -  ",T217)</f>
        <v>F/E  -  PDF</v>
      </c>
      <c r="S217" s="239" t="s">
        <v>1245</v>
      </c>
      <c r="T217" s="239" t="s">
        <v>37</v>
      </c>
      <c r="U217" s="144"/>
      <c r="V217" s="144"/>
      <c r="W217" s="144"/>
      <c r="X217" s="144"/>
      <c r="Y217" s="144"/>
      <c r="Z217" s="144"/>
      <c r="AA217" s="144"/>
      <c r="AB217" s="144"/>
      <c r="AC217" s="144"/>
      <c r="AD217" s="144"/>
      <c r="AE217" s="144"/>
      <c r="AF217" s="144"/>
      <c r="AG217" s="144"/>
      <c r="AH217" s="144"/>
      <c r="AI217" s="144"/>
      <c r="AJ217" s="144"/>
      <c r="AK217" s="144"/>
      <c r="AL217" s="144"/>
      <c r="AM217" s="144"/>
      <c r="AN217" s="144"/>
      <c r="AO217" s="144"/>
      <c r="AP217" s="144"/>
      <c r="AQ217" s="144"/>
      <c r="AR217" s="144"/>
      <c r="AS217" s="144"/>
      <c r="AT217" s="144"/>
      <c r="AU217" s="144"/>
      <c r="AV217" s="144"/>
      <c r="AW217" s="144"/>
      <c r="AX217" s="144"/>
      <c r="AY217" s="144"/>
      <c r="AZ217" s="144"/>
      <c r="BA217" s="144"/>
      <c r="BB217" s="144"/>
      <c r="BC217" s="144"/>
      <c r="BD217" s="144"/>
      <c r="BE217" s="144"/>
      <c r="BF217" s="144"/>
      <c r="BG217" s="144"/>
      <c r="BH217" s="144"/>
      <c r="BI217" s="144"/>
      <c r="BJ217" s="144"/>
      <c r="BK217" s="144"/>
      <c r="BL217" s="144"/>
      <c r="BM217" s="144"/>
      <c r="BN217" s="144"/>
      <c r="BO217" s="144"/>
      <c r="BP217" s="144"/>
      <c r="BQ217" s="144"/>
      <c r="BR217" s="144"/>
      <c r="BS217" s="144"/>
      <c r="BT217" s="144"/>
      <c r="BU217" s="144"/>
      <c r="BV217" s="144"/>
      <c r="BW217" s="144"/>
      <c r="BX217" s="144"/>
      <c r="BY217" s="144"/>
      <c r="BZ217" s="144"/>
      <c r="CA217" s="144"/>
      <c r="CB217" s="144"/>
      <c r="CC217" s="144"/>
      <c r="CD217" s="144"/>
      <c r="CE217" s="144"/>
      <c r="CF217" s="144"/>
      <c r="CG217" s="144"/>
      <c r="CH217" s="144"/>
      <c r="CI217" s="144"/>
      <c r="CJ217" s="144"/>
      <c r="CK217" s="144"/>
      <c r="CL217" s="144"/>
      <c r="CM217" s="144"/>
      <c r="CN217" s="144"/>
      <c r="CO217" s="144"/>
      <c r="CP217" s="144"/>
      <c r="CQ217" s="144"/>
      <c r="CR217" s="144"/>
      <c r="CS217" s="144"/>
      <c r="CT217" s="144"/>
      <c r="CU217" s="144"/>
      <c r="CV217" s="144"/>
      <c r="CW217" s="144"/>
      <c r="CX217" s="144"/>
      <c r="CY217" s="144"/>
      <c r="CZ217" s="144"/>
      <c r="DA217" s="144"/>
      <c r="DB217" s="144"/>
      <c r="DC217" s="144"/>
      <c r="DD217" s="144"/>
      <c r="DE217" s="144"/>
      <c r="DF217" s="144"/>
      <c r="DG217" s="144"/>
      <c r="DH217" s="144"/>
      <c r="DI217" s="144"/>
      <c r="DJ217" s="144"/>
      <c r="DK217" s="144"/>
      <c r="DL217" s="144"/>
      <c r="DM217" s="144"/>
      <c r="DN217" s="144"/>
      <c r="DO217" s="144"/>
      <c r="DP217" s="144"/>
      <c r="DQ217" s="144"/>
      <c r="DR217" s="144"/>
      <c r="DS217" s="144"/>
      <c r="DT217" s="144"/>
      <c r="DU217" s="144"/>
      <c r="DV217" s="144"/>
      <c r="DW217" s="144"/>
      <c r="DX217" s="144"/>
      <c r="DY217" s="144"/>
      <c r="DZ217" s="144"/>
      <c r="EA217" s="144"/>
      <c r="EB217" s="144"/>
      <c r="EC217" s="144"/>
      <c r="ED217" s="144"/>
      <c r="EE217" s="144"/>
      <c r="EF217" s="144"/>
      <c r="EG217" s="144"/>
      <c r="EH217" s="144"/>
      <c r="EI217" s="144"/>
      <c r="EJ217" s="144"/>
      <c r="EK217" s="144"/>
      <c r="EL217" s="144"/>
      <c r="EM217" s="144"/>
      <c r="EN217" s="144"/>
      <c r="EO217" s="144"/>
      <c r="EP217" s="144"/>
      <c r="EQ217" s="144"/>
      <c r="ER217" s="144"/>
      <c r="ES217" s="144"/>
      <c r="ET217" s="144"/>
      <c r="EU217" s="144"/>
      <c r="EV217" s="144"/>
      <c r="EW217" s="144"/>
      <c r="EX217" s="144"/>
      <c r="EY217" s="144"/>
      <c r="EZ217" s="144"/>
      <c r="FA217" s="144"/>
      <c r="FB217" s="144"/>
      <c r="FC217" s="144"/>
      <c r="FD217" s="144"/>
      <c r="FE217" s="144"/>
      <c r="FF217" s="144"/>
      <c r="FG217" s="144"/>
      <c r="FH217" s="144"/>
      <c r="FI217" s="144"/>
      <c r="FJ217" s="144"/>
      <c r="FK217" s="144"/>
      <c r="FL217" s="144"/>
      <c r="FM217" s="144"/>
      <c r="FN217" s="144"/>
      <c r="FO217" s="144"/>
      <c r="FP217" s="144"/>
      <c r="FQ217" s="144"/>
      <c r="FR217" s="144"/>
      <c r="FS217" s="144"/>
      <c r="FT217" s="144"/>
      <c r="FU217" s="144"/>
      <c r="FV217" s="144"/>
      <c r="FW217" s="144"/>
      <c r="FX217" s="144"/>
      <c r="FY217" s="144"/>
      <c r="FZ217" s="144"/>
      <c r="GA217" s="144"/>
      <c r="GB217" s="144"/>
      <c r="GC217" s="144"/>
      <c r="GD217" s="144"/>
      <c r="GE217" s="144"/>
      <c r="GF217" s="144"/>
      <c r="GG217" s="144"/>
      <c r="GH217" s="144"/>
      <c r="GI217" s="144"/>
      <c r="GJ217" s="144"/>
      <c r="GK217" s="144"/>
      <c r="GL217" s="144"/>
      <c r="GM217" s="144"/>
      <c r="GN217" s="144"/>
      <c r="GO217" s="144"/>
      <c r="GP217" s="144"/>
      <c r="GQ217" s="144"/>
      <c r="GR217" s="144"/>
      <c r="GS217" s="144"/>
      <c r="GT217" s="144"/>
      <c r="GU217" s="144"/>
      <c r="GV217" s="144"/>
      <c r="GW217" s="144"/>
      <c r="GX217" s="144"/>
      <c r="GY217" s="144"/>
      <c r="GZ217" s="144"/>
      <c r="HA217" s="144"/>
      <c r="HB217" s="144"/>
      <c r="HC217" s="144"/>
      <c r="HD217" s="144"/>
      <c r="HE217" s="144"/>
      <c r="HF217" s="144"/>
      <c r="HG217" s="144"/>
      <c r="HH217" s="144"/>
    </row>
    <row r="218" spans="1:216" s="157" customFormat="1" ht="40" customHeight="1">
      <c r="A218" s="243" t="s">
        <v>1178</v>
      </c>
      <c r="B218" s="175" t="str">
        <f t="shared" si="48"/>
        <v>Subdirección de Política y Apoyo TécnicoINFORMES A ENTES DE CONTROL</v>
      </c>
      <c r="C218" s="185">
        <v>71410</v>
      </c>
      <c r="D218" s="183" t="s">
        <v>1236</v>
      </c>
      <c r="E218" s="135" t="s">
        <v>928</v>
      </c>
      <c r="F218" s="180" t="str">
        <f t="shared" si="50"/>
        <v>71410-24.1</v>
      </c>
      <c r="G218" s="174" t="str">
        <f t="shared" si="51"/>
        <v>AG -4--AC -8</v>
      </c>
      <c r="H218" s="239">
        <v>4</v>
      </c>
      <c r="I218" s="239">
        <v>8</v>
      </c>
      <c r="J218" s="174" t="str">
        <f t="shared" si="25"/>
        <v xml:space="preserve">- E- - </v>
      </c>
      <c r="K218" s="239"/>
      <c r="L218" s="239" t="s">
        <v>469</v>
      </c>
      <c r="M218" s="239"/>
      <c r="N218" s="239"/>
      <c r="O218" s="174"/>
      <c r="P218" s="174"/>
      <c r="Q218" s="174"/>
      <c r="R218" s="174" t="str">
        <f t="shared" si="52"/>
        <v>F/E  -  PDF</v>
      </c>
      <c r="S218" s="239" t="s">
        <v>1245</v>
      </c>
      <c r="T218" s="239" t="s">
        <v>37</v>
      </c>
      <c r="U218" s="144"/>
      <c r="V218" s="144"/>
      <c r="W218" s="144"/>
      <c r="X218" s="144"/>
      <c r="Y218" s="144"/>
      <c r="Z218" s="144"/>
      <c r="AA218" s="144"/>
      <c r="AB218" s="144"/>
      <c r="AC218" s="144"/>
      <c r="AD218" s="144"/>
      <c r="AE218" s="144"/>
      <c r="AF218" s="144"/>
      <c r="AG218" s="144"/>
      <c r="AH218" s="144"/>
      <c r="AI218" s="144"/>
      <c r="AJ218" s="144"/>
      <c r="AK218" s="144"/>
      <c r="AL218" s="144"/>
      <c r="AM218" s="144"/>
      <c r="AN218" s="144"/>
      <c r="AO218" s="144"/>
      <c r="AP218" s="144"/>
      <c r="AQ218" s="144"/>
      <c r="AR218" s="144"/>
      <c r="AS218" s="144"/>
      <c r="AT218" s="144"/>
      <c r="AU218" s="144"/>
      <c r="AV218" s="144"/>
      <c r="AW218" s="144"/>
      <c r="AX218" s="144"/>
      <c r="AY218" s="144"/>
      <c r="AZ218" s="144"/>
      <c r="BA218" s="144"/>
      <c r="BB218" s="144"/>
      <c r="BC218" s="144"/>
      <c r="BD218" s="144"/>
      <c r="BE218" s="144"/>
      <c r="BF218" s="144"/>
      <c r="BG218" s="144"/>
      <c r="BH218" s="144"/>
      <c r="BI218" s="144"/>
      <c r="BJ218" s="144"/>
      <c r="BK218" s="144"/>
      <c r="BL218" s="144"/>
      <c r="BM218" s="144"/>
      <c r="BN218" s="144"/>
      <c r="BO218" s="144"/>
      <c r="BP218" s="144"/>
      <c r="BQ218" s="144"/>
      <c r="BR218" s="144"/>
      <c r="BS218" s="144"/>
      <c r="BT218" s="144"/>
      <c r="BU218" s="144"/>
      <c r="BV218" s="144"/>
      <c r="BW218" s="144"/>
      <c r="BX218" s="144"/>
      <c r="BY218" s="144"/>
      <c r="BZ218" s="144"/>
      <c r="CA218" s="144"/>
      <c r="CB218" s="144"/>
      <c r="CC218" s="144"/>
      <c r="CD218" s="144"/>
      <c r="CE218" s="144"/>
      <c r="CF218" s="144"/>
      <c r="CG218" s="144"/>
      <c r="CH218" s="144"/>
      <c r="CI218" s="144"/>
      <c r="CJ218" s="144"/>
      <c r="CK218" s="144"/>
      <c r="CL218" s="144"/>
      <c r="CM218" s="144"/>
      <c r="CN218" s="144"/>
      <c r="CO218" s="144"/>
      <c r="CP218" s="144"/>
      <c r="CQ218" s="144"/>
      <c r="CR218" s="144"/>
      <c r="CS218" s="144"/>
      <c r="CT218" s="144"/>
      <c r="CU218" s="144"/>
      <c r="CV218" s="144"/>
      <c r="CW218" s="144"/>
      <c r="CX218" s="144"/>
      <c r="CY218" s="144"/>
      <c r="CZ218" s="144"/>
      <c r="DA218" s="144"/>
      <c r="DB218" s="144"/>
      <c r="DC218" s="144"/>
      <c r="DD218" s="144"/>
      <c r="DE218" s="144"/>
      <c r="DF218" s="144"/>
      <c r="DG218" s="144"/>
      <c r="DH218" s="144"/>
      <c r="DI218" s="144"/>
      <c r="DJ218" s="144"/>
      <c r="DK218" s="144"/>
      <c r="DL218" s="144"/>
      <c r="DM218" s="144"/>
      <c r="DN218" s="144"/>
      <c r="DO218" s="144"/>
      <c r="DP218" s="144"/>
      <c r="DQ218" s="144"/>
      <c r="DR218" s="144"/>
      <c r="DS218" s="144"/>
      <c r="DT218" s="144"/>
      <c r="DU218" s="144"/>
      <c r="DV218" s="144"/>
      <c r="DW218" s="144"/>
      <c r="DX218" s="144"/>
      <c r="DY218" s="144"/>
      <c r="DZ218" s="144"/>
      <c r="EA218" s="144"/>
      <c r="EB218" s="144"/>
      <c r="EC218" s="144"/>
      <c r="ED218" s="144"/>
      <c r="EE218" s="144"/>
      <c r="EF218" s="144"/>
      <c r="EG218" s="144"/>
      <c r="EH218" s="144"/>
      <c r="EI218" s="144"/>
      <c r="EJ218" s="144"/>
      <c r="EK218" s="144"/>
      <c r="EL218" s="144"/>
      <c r="EM218" s="144"/>
      <c r="EN218" s="144"/>
      <c r="EO218" s="144"/>
      <c r="EP218" s="144"/>
      <c r="EQ218" s="144"/>
      <c r="ER218" s="144"/>
      <c r="ES218" s="144"/>
      <c r="ET218" s="144"/>
      <c r="EU218" s="144"/>
      <c r="EV218" s="144"/>
      <c r="EW218" s="144"/>
      <c r="EX218" s="144"/>
      <c r="EY218" s="144"/>
      <c r="EZ218" s="144"/>
      <c r="FA218" s="144"/>
      <c r="FB218" s="144"/>
      <c r="FC218" s="144"/>
      <c r="FD218" s="144"/>
      <c r="FE218" s="144"/>
      <c r="FF218" s="144"/>
      <c r="FG218" s="144"/>
      <c r="FH218" s="144"/>
      <c r="FI218" s="144"/>
      <c r="FJ218" s="144"/>
      <c r="FK218" s="144"/>
      <c r="FL218" s="144"/>
      <c r="FM218" s="144"/>
      <c r="FN218" s="144"/>
      <c r="FO218" s="144"/>
      <c r="FP218" s="144"/>
      <c r="FQ218" s="144"/>
      <c r="FR218" s="144"/>
      <c r="FS218" s="144"/>
      <c r="FT218" s="144"/>
      <c r="FU218" s="144"/>
      <c r="FV218" s="144"/>
      <c r="FW218" s="144"/>
      <c r="FX218" s="144"/>
      <c r="FY218" s="144"/>
      <c r="FZ218" s="144"/>
      <c r="GA218" s="144"/>
      <c r="GB218" s="144"/>
      <c r="GC218" s="144"/>
      <c r="GD218" s="144"/>
      <c r="GE218" s="144"/>
      <c r="GF218" s="144"/>
      <c r="GG218" s="144"/>
      <c r="GH218" s="144"/>
      <c r="GI218" s="144"/>
      <c r="GJ218" s="144"/>
      <c r="GK218" s="144"/>
      <c r="GL218" s="144"/>
      <c r="GM218" s="144"/>
      <c r="GN218" s="144"/>
      <c r="GO218" s="144"/>
      <c r="GP218" s="144"/>
      <c r="GQ218" s="144"/>
      <c r="GR218" s="144"/>
      <c r="GS218" s="144"/>
      <c r="GT218" s="144"/>
      <c r="GU218" s="144"/>
      <c r="GV218" s="144"/>
      <c r="GW218" s="144"/>
      <c r="GX218" s="144"/>
      <c r="GY218" s="144"/>
      <c r="GZ218" s="144"/>
      <c r="HA218" s="144"/>
      <c r="HB218" s="144"/>
      <c r="HC218" s="144"/>
      <c r="HD218" s="144"/>
      <c r="HE218" s="144"/>
      <c r="HF218" s="144"/>
      <c r="HG218" s="144"/>
      <c r="HH218" s="144"/>
    </row>
    <row r="219" spans="1:216" s="157" customFormat="1" ht="40" customHeight="1">
      <c r="A219" s="243" t="s">
        <v>1178</v>
      </c>
      <c r="B219" s="175" t="str">
        <f t="shared" si="48"/>
        <v>Subdirección de Política y Apoyo TécnicoINFORMES A OTRAS ENTIDADES</v>
      </c>
      <c r="C219" s="185">
        <v>71410</v>
      </c>
      <c r="D219" s="183" t="s">
        <v>1249</v>
      </c>
      <c r="E219" s="135" t="s">
        <v>973</v>
      </c>
      <c r="F219" s="180" t="str">
        <f t="shared" si="50"/>
        <v>71410-24.3</v>
      </c>
      <c r="G219" s="174" t="str">
        <f t="shared" si="51"/>
        <v>AG -3--AC -8</v>
      </c>
      <c r="H219" s="239">
        <v>3</v>
      </c>
      <c r="I219" s="239">
        <v>8</v>
      </c>
      <c r="J219" s="174" t="str">
        <f t="shared" si="25"/>
        <v xml:space="preserve">CT- - MT- </v>
      </c>
      <c r="K219" s="239" t="s">
        <v>468</v>
      </c>
      <c r="L219" s="239"/>
      <c r="M219" s="239" t="s">
        <v>1612</v>
      </c>
      <c r="N219" s="239"/>
      <c r="O219" s="174"/>
      <c r="P219" s="174"/>
      <c r="Q219" s="174"/>
      <c r="R219" s="174" t="str">
        <f t="shared" si="52"/>
        <v>F/E  -  PDF</v>
      </c>
      <c r="S219" s="239" t="s">
        <v>1245</v>
      </c>
      <c r="T219" s="239" t="s">
        <v>37</v>
      </c>
      <c r="U219" s="144"/>
      <c r="V219" s="144"/>
      <c r="W219" s="144"/>
      <c r="X219" s="144"/>
      <c r="Y219" s="144"/>
      <c r="Z219" s="144"/>
      <c r="AA219" s="144"/>
      <c r="AB219" s="144"/>
      <c r="AC219" s="144"/>
      <c r="AD219" s="144"/>
      <c r="AE219" s="144"/>
      <c r="AF219" s="144"/>
      <c r="AG219" s="144"/>
      <c r="AH219" s="144"/>
      <c r="AI219" s="144"/>
      <c r="AJ219" s="144"/>
      <c r="AK219" s="144"/>
      <c r="AL219" s="144"/>
      <c r="AM219" s="144"/>
      <c r="AN219" s="144"/>
      <c r="AO219" s="144"/>
      <c r="AP219" s="144"/>
      <c r="AQ219" s="144"/>
      <c r="AR219" s="144"/>
      <c r="AS219" s="144"/>
      <c r="AT219" s="144"/>
      <c r="AU219" s="144"/>
      <c r="AV219" s="144"/>
      <c r="AW219" s="144"/>
      <c r="AX219" s="144"/>
      <c r="AY219" s="144"/>
      <c r="AZ219" s="144"/>
      <c r="BA219" s="144"/>
      <c r="BB219" s="144"/>
      <c r="BC219" s="144"/>
      <c r="BD219" s="144"/>
      <c r="BE219" s="144"/>
      <c r="BF219" s="144"/>
      <c r="BG219" s="144"/>
      <c r="BH219" s="144"/>
      <c r="BI219" s="144"/>
      <c r="BJ219" s="144"/>
      <c r="BK219" s="144"/>
      <c r="BL219" s="144"/>
      <c r="BM219" s="144"/>
      <c r="BN219" s="144"/>
      <c r="BO219" s="144"/>
      <c r="BP219" s="144"/>
      <c r="BQ219" s="144"/>
      <c r="BR219" s="144"/>
      <c r="BS219" s="144"/>
      <c r="BT219" s="144"/>
      <c r="BU219" s="144"/>
      <c r="BV219" s="144"/>
      <c r="BW219" s="144"/>
      <c r="BX219" s="144"/>
      <c r="BY219" s="144"/>
      <c r="BZ219" s="144"/>
      <c r="CA219" s="144"/>
      <c r="CB219" s="144"/>
      <c r="CC219" s="144"/>
      <c r="CD219" s="144"/>
      <c r="CE219" s="144"/>
      <c r="CF219" s="144"/>
      <c r="CG219" s="144"/>
      <c r="CH219" s="144"/>
      <c r="CI219" s="144"/>
      <c r="CJ219" s="144"/>
      <c r="CK219" s="144"/>
      <c r="CL219" s="144"/>
      <c r="CM219" s="144"/>
      <c r="CN219" s="144"/>
      <c r="CO219" s="144"/>
      <c r="CP219" s="144"/>
      <c r="CQ219" s="144"/>
      <c r="CR219" s="144"/>
      <c r="CS219" s="144"/>
      <c r="CT219" s="144"/>
      <c r="CU219" s="144"/>
      <c r="CV219" s="144"/>
      <c r="CW219" s="144"/>
      <c r="CX219" s="144"/>
      <c r="CY219" s="144"/>
      <c r="CZ219" s="144"/>
      <c r="DA219" s="144"/>
      <c r="DB219" s="144"/>
      <c r="DC219" s="144"/>
      <c r="DD219" s="144"/>
      <c r="DE219" s="144"/>
      <c r="DF219" s="144"/>
      <c r="DG219" s="144"/>
      <c r="DH219" s="144"/>
      <c r="DI219" s="144"/>
      <c r="DJ219" s="144"/>
      <c r="DK219" s="144"/>
      <c r="DL219" s="144"/>
      <c r="DM219" s="144"/>
      <c r="DN219" s="144"/>
      <c r="DO219" s="144"/>
      <c r="DP219" s="144"/>
      <c r="DQ219" s="144"/>
      <c r="DR219" s="144"/>
      <c r="DS219" s="144"/>
      <c r="DT219" s="144"/>
      <c r="DU219" s="144"/>
      <c r="DV219" s="144"/>
      <c r="DW219" s="144"/>
      <c r="DX219" s="144"/>
      <c r="DY219" s="144"/>
      <c r="DZ219" s="144"/>
      <c r="EA219" s="144"/>
      <c r="EB219" s="144"/>
      <c r="EC219" s="144"/>
      <c r="ED219" s="144"/>
      <c r="EE219" s="144"/>
      <c r="EF219" s="144"/>
      <c r="EG219" s="144"/>
      <c r="EH219" s="144"/>
      <c r="EI219" s="144"/>
      <c r="EJ219" s="144"/>
      <c r="EK219" s="144"/>
      <c r="EL219" s="144"/>
      <c r="EM219" s="144"/>
      <c r="EN219" s="144"/>
      <c r="EO219" s="144"/>
      <c r="EP219" s="144"/>
      <c r="EQ219" s="144"/>
      <c r="ER219" s="144"/>
      <c r="ES219" s="144"/>
      <c r="ET219" s="144"/>
      <c r="EU219" s="144"/>
      <c r="EV219" s="144"/>
      <c r="EW219" s="144"/>
      <c r="EX219" s="144"/>
      <c r="EY219" s="144"/>
      <c r="EZ219" s="144"/>
      <c r="FA219" s="144"/>
      <c r="FB219" s="144"/>
      <c r="FC219" s="144"/>
      <c r="FD219" s="144"/>
      <c r="FE219" s="144"/>
      <c r="FF219" s="144"/>
      <c r="FG219" s="144"/>
      <c r="FH219" s="144"/>
      <c r="FI219" s="144"/>
      <c r="FJ219" s="144"/>
      <c r="FK219" s="144"/>
      <c r="FL219" s="144"/>
      <c r="FM219" s="144"/>
      <c r="FN219" s="144"/>
      <c r="FO219" s="144"/>
      <c r="FP219" s="144"/>
      <c r="FQ219" s="144"/>
      <c r="FR219" s="144"/>
      <c r="FS219" s="144"/>
      <c r="FT219" s="144"/>
      <c r="FU219" s="144"/>
      <c r="FV219" s="144"/>
      <c r="FW219" s="144"/>
      <c r="FX219" s="144"/>
      <c r="FY219" s="144"/>
      <c r="FZ219" s="144"/>
      <c r="GA219" s="144"/>
      <c r="GB219" s="144"/>
      <c r="GC219" s="144"/>
      <c r="GD219" s="144"/>
      <c r="GE219" s="144"/>
      <c r="GF219" s="144"/>
      <c r="GG219" s="144"/>
      <c r="GH219" s="144"/>
      <c r="GI219" s="144"/>
      <c r="GJ219" s="144"/>
      <c r="GK219" s="144"/>
      <c r="GL219" s="144"/>
      <c r="GM219" s="144"/>
      <c r="GN219" s="144"/>
      <c r="GO219" s="144"/>
      <c r="GP219" s="144"/>
      <c r="GQ219" s="144"/>
      <c r="GR219" s="144"/>
      <c r="GS219" s="144"/>
      <c r="GT219" s="144"/>
      <c r="GU219" s="144"/>
      <c r="GV219" s="144"/>
      <c r="GW219" s="144"/>
      <c r="GX219" s="144"/>
      <c r="GY219" s="144"/>
      <c r="GZ219" s="144"/>
      <c r="HA219" s="144"/>
      <c r="HB219" s="144"/>
      <c r="HC219" s="144"/>
      <c r="HD219" s="144"/>
      <c r="HE219" s="144"/>
      <c r="HF219" s="144"/>
      <c r="HG219" s="144"/>
      <c r="HH219" s="144"/>
    </row>
    <row r="220" spans="1:216" s="157" customFormat="1" ht="40" customHeight="1">
      <c r="A220" s="243" t="s">
        <v>1178</v>
      </c>
      <c r="B220" s="175" t="str">
        <f t="shared" si="48"/>
        <v>Subdirección de Política y Apoyo TécnicoINFORMES DE GESTIÓN</v>
      </c>
      <c r="C220" s="185">
        <v>71410</v>
      </c>
      <c r="D220" s="183" t="s">
        <v>1186</v>
      </c>
      <c r="E220" s="135" t="s">
        <v>931</v>
      </c>
      <c r="F220" s="180" t="str">
        <f t="shared" si="50"/>
        <v>71410-24.12</v>
      </c>
      <c r="G220" s="174" t="str">
        <f t="shared" si="51"/>
        <v>AG -3--AC -8</v>
      </c>
      <c r="H220" s="239">
        <v>3</v>
      </c>
      <c r="I220" s="239">
        <v>8</v>
      </c>
      <c r="J220" s="174" t="str">
        <f t="shared" si="25"/>
        <v xml:space="preserve">- E- - </v>
      </c>
      <c r="K220" s="239"/>
      <c r="L220" s="239" t="s">
        <v>469</v>
      </c>
      <c r="M220" s="239"/>
      <c r="N220" s="239"/>
      <c r="O220" s="174"/>
      <c r="P220" s="174"/>
      <c r="Q220" s="174"/>
      <c r="R220" s="174" t="str">
        <f t="shared" si="52"/>
        <v>F/E  -  PDF</v>
      </c>
      <c r="S220" s="239" t="s">
        <v>1245</v>
      </c>
      <c r="T220" s="239" t="s">
        <v>37</v>
      </c>
      <c r="U220" s="144"/>
      <c r="V220" s="144"/>
      <c r="W220" s="144"/>
      <c r="X220" s="144"/>
      <c r="Y220" s="144"/>
      <c r="Z220" s="144"/>
      <c r="AA220" s="144"/>
      <c r="AB220" s="144"/>
      <c r="AC220" s="144"/>
      <c r="AD220" s="144"/>
      <c r="AE220" s="144"/>
      <c r="AF220" s="144"/>
      <c r="AG220" s="144"/>
      <c r="AH220" s="144"/>
      <c r="AI220" s="144"/>
      <c r="AJ220" s="144"/>
      <c r="AK220" s="144"/>
      <c r="AL220" s="144"/>
      <c r="AM220" s="144"/>
      <c r="AN220" s="144"/>
      <c r="AO220" s="144"/>
      <c r="AP220" s="144"/>
      <c r="AQ220" s="144"/>
      <c r="AR220" s="144"/>
      <c r="AS220" s="144"/>
      <c r="AT220" s="144"/>
      <c r="AU220" s="144"/>
      <c r="AV220" s="144"/>
      <c r="AW220" s="144"/>
      <c r="AX220" s="144"/>
      <c r="AY220" s="144"/>
      <c r="AZ220" s="144"/>
      <c r="BA220" s="144"/>
      <c r="BB220" s="144"/>
      <c r="BC220" s="144"/>
      <c r="BD220" s="144"/>
      <c r="BE220" s="144"/>
      <c r="BF220" s="144"/>
      <c r="BG220" s="144"/>
      <c r="BH220" s="144"/>
      <c r="BI220" s="144"/>
      <c r="BJ220" s="144"/>
      <c r="BK220" s="144"/>
      <c r="BL220" s="144"/>
      <c r="BM220" s="144"/>
      <c r="BN220" s="144"/>
      <c r="BO220" s="144"/>
      <c r="BP220" s="144"/>
      <c r="BQ220" s="144"/>
      <c r="BR220" s="144"/>
      <c r="BS220" s="144"/>
      <c r="BT220" s="144"/>
      <c r="BU220" s="144"/>
      <c r="BV220" s="144"/>
      <c r="BW220" s="144"/>
      <c r="BX220" s="144"/>
      <c r="BY220" s="144"/>
      <c r="BZ220" s="144"/>
      <c r="CA220" s="144"/>
      <c r="CB220" s="144"/>
      <c r="CC220" s="144"/>
      <c r="CD220" s="144"/>
      <c r="CE220" s="144"/>
      <c r="CF220" s="144"/>
      <c r="CG220" s="144"/>
      <c r="CH220" s="144"/>
      <c r="CI220" s="144"/>
      <c r="CJ220" s="144"/>
      <c r="CK220" s="144"/>
      <c r="CL220" s="144"/>
      <c r="CM220" s="144"/>
      <c r="CN220" s="144"/>
      <c r="CO220" s="144"/>
      <c r="CP220" s="144"/>
      <c r="CQ220" s="144"/>
      <c r="CR220" s="144"/>
      <c r="CS220" s="144"/>
      <c r="CT220" s="144"/>
      <c r="CU220" s="144"/>
      <c r="CV220" s="144"/>
      <c r="CW220" s="144"/>
      <c r="CX220" s="144"/>
      <c r="CY220" s="144"/>
      <c r="CZ220" s="144"/>
      <c r="DA220" s="144"/>
      <c r="DB220" s="144"/>
      <c r="DC220" s="144"/>
      <c r="DD220" s="144"/>
      <c r="DE220" s="144"/>
      <c r="DF220" s="144"/>
      <c r="DG220" s="144"/>
      <c r="DH220" s="144"/>
      <c r="DI220" s="144"/>
      <c r="DJ220" s="144"/>
      <c r="DK220" s="144"/>
      <c r="DL220" s="144"/>
      <c r="DM220" s="144"/>
      <c r="DN220" s="144"/>
      <c r="DO220" s="144"/>
      <c r="DP220" s="144"/>
      <c r="DQ220" s="144"/>
      <c r="DR220" s="144"/>
      <c r="DS220" s="144"/>
      <c r="DT220" s="144"/>
      <c r="DU220" s="144"/>
      <c r="DV220" s="144"/>
      <c r="DW220" s="144"/>
      <c r="DX220" s="144"/>
      <c r="DY220" s="144"/>
      <c r="DZ220" s="144"/>
      <c r="EA220" s="144"/>
      <c r="EB220" s="144"/>
      <c r="EC220" s="144"/>
      <c r="ED220" s="144"/>
      <c r="EE220" s="144"/>
      <c r="EF220" s="144"/>
      <c r="EG220" s="144"/>
      <c r="EH220" s="144"/>
      <c r="EI220" s="144"/>
      <c r="EJ220" s="144"/>
      <c r="EK220" s="144"/>
      <c r="EL220" s="144"/>
      <c r="EM220" s="144"/>
      <c r="EN220" s="144"/>
      <c r="EO220" s="144"/>
      <c r="EP220" s="144"/>
      <c r="EQ220" s="144"/>
      <c r="ER220" s="144"/>
      <c r="ES220" s="144"/>
      <c r="ET220" s="144"/>
      <c r="EU220" s="144"/>
      <c r="EV220" s="144"/>
      <c r="EW220" s="144"/>
      <c r="EX220" s="144"/>
      <c r="EY220" s="144"/>
      <c r="EZ220" s="144"/>
      <c r="FA220" s="144"/>
      <c r="FB220" s="144"/>
      <c r="FC220" s="144"/>
      <c r="FD220" s="144"/>
      <c r="FE220" s="144"/>
      <c r="FF220" s="144"/>
      <c r="FG220" s="144"/>
      <c r="FH220" s="144"/>
      <c r="FI220" s="144"/>
      <c r="FJ220" s="144"/>
      <c r="FK220" s="144"/>
      <c r="FL220" s="144"/>
      <c r="FM220" s="144"/>
      <c r="FN220" s="144"/>
      <c r="FO220" s="144"/>
      <c r="FP220" s="144"/>
      <c r="FQ220" s="144"/>
      <c r="FR220" s="144"/>
      <c r="FS220" s="144"/>
      <c r="FT220" s="144"/>
      <c r="FU220" s="144"/>
      <c r="FV220" s="144"/>
      <c r="FW220" s="144"/>
      <c r="FX220" s="144"/>
      <c r="FY220" s="144"/>
      <c r="FZ220" s="144"/>
      <c r="GA220" s="144"/>
      <c r="GB220" s="144"/>
      <c r="GC220" s="144"/>
      <c r="GD220" s="144"/>
      <c r="GE220" s="144"/>
      <c r="GF220" s="144"/>
      <c r="GG220" s="144"/>
      <c r="GH220" s="144"/>
      <c r="GI220" s="144"/>
      <c r="GJ220" s="144"/>
      <c r="GK220" s="144"/>
      <c r="GL220" s="144"/>
      <c r="GM220" s="144"/>
      <c r="GN220" s="144"/>
      <c r="GO220" s="144"/>
      <c r="GP220" s="144"/>
      <c r="GQ220" s="144"/>
      <c r="GR220" s="144"/>
      <c r="GS220" s="144"/>
      <c r="GT220" s="144"/>
      <c r="GU220" s="144"/>
      <c r="GV220" s="144"/>
      <c r="GW220" s="144"/>
      <c r="GX220" s="144"/>
      <c r="GY220" s="144"/>
      <c r="GZ220" s="144"/>
      <c r="HA220" s="144"/>
      <c r="HB220" s="144"/>
      <c r="HC220" s="144"/>
      <c r="HD220" s="144"/>
      <c r="HE220" s="144"/>
      <c r="HF220" s="144"/>
      <c r="HG220" s="144"/>
      <c r="HH220" s="144"/>
    </row>
    <row r="221" spans="1:216" s="157" customFormat="1" ht="40" customHeight="1">
      <c r="A221" s="243" t="s">
        <v>1178</v>
      </c>
      <c r="B221" s="175" t="str">
        <f t="shared" si="48"/>
        <v>Subdirección de Política y Apoyo TécnicoPLANES NACIONALES DE CONSTRUCCIONES Y MEJORAMIENTO DE VIVIENDA DE INTERÉS SOCIAL RURAL</v>
      </c>
      <c r="C221" s="185">
        <v>71410</v>
      </c>
      <c r="D221" s="183" t="s">
        <v>1386</v>
      </c>
      <c r="E221" s="135" t="s">
        <v>1387</v>
      </c>
      <c r="F221" s="180" t="str">
        <f t="shared" si="50"/>
        <v>71410-34.28</v>
      </c>
      <c r="G221" s="174" t="str">
        <f t="shared" si="51"/>
        <v>AG -3--AC -8</v>
      </c>
      <c r="H221" s="239">
        <v>3</v>
      </c>
      <c r="I221" s="239">
        <v>8</v>
      </c>
      <c r="J221" s="174" t="str">
        <f t="shared" si="25"/>
        <v xml:space="preserve">CT- - MT- </v>
      </c>
      <c r="K221" s="239" t="s">
        <v>468</v>
      </c>
      <c r="L221" s="239"/>
      <c r="M221" s="239" t="s">
        <v>1612</v>
      </c>
      <c r="N221" s="248"/>
      <c r="O221" s="174"/>
      <c r="P221" s="174"/>
      <c r="Q221" s="174"/>
      <c r="R221" s="174" t="str">
        <f t="shared" si="52"/>
        <v xml:space="preserve">  -  PDF</v>
      </c>
      <c r="S221" s="185"/>
      <c r="T221" s="239" t="s">
        <v>37</v>
      </c>
      <c r="U221" s="144"/>
      <c r="V221" s="144"/>
      <c r="W221" s="144"/>
      <c r="X221" s="144"/>
      <c r="Y221" s="144"/>
      <c r="Z221" s="144"/>
      <c r="AA221" s="144"/>
      <c r="AB221" s="144"/>
      <c r="AC221" s="144"/>
      <c r="AD221" s="144"/>
      <c r="AE221" s="144"/>
      <c r="AF221" s="144"/>
      <c r="AG221" s="144"/>
      <c r="AH221" s="144"/>
      <c r="AI221" s="144"/>
      <c r="AJ221" s="144"/>
      <c r="AK221" s="144"/>
      <c r="AL221" s="144"/>
      <c r="AM221" s="144"/>
      <c r="AN221" s="144"/>
      <c r="AO221" s="144"/>
      <c r="AP221" s="144"/>
      <c r="AQ221" s="144"/>
      <c r="AR221" s="144"/>
      <c r="AS221" s="144"/>
      <c r="AT221" s="144"/>
      <c r="AU221" s="144"/>
      <c r="AV221" s="144"/>
      <c r="AW221" s="144"/>
      <c r="AX221" s="144"/>
      <c r="AY221" s="144"/>
      <c r="AZ221" s="144"/>
      <c r="BA221" s="144"/>
      <c r="BB221" s="144"/>
      <c r="BC221" s="144"/>
      <c r="BD221" s="144"/>
      <c r="BE221" s="144"/>
      <c r="BF221" s="144"/>
      <c r="BG221" s="144"/>
      <c r="BH221" s="144"/>
      <c r="BI221" s="144"/>
      <c r="BJ221" s="144"/>
      <c r="BK221" s="144"/>
      <c r="BL221" s="144"/>
      <c r="BM221" s="144"/>
      <c r="BN221" s="144"/>
      <c r="BO221" s="144"/>
      <c r="BP221" s="144"/>
      <c r="BQ221" s="144"/>
      <c r="BR221" s="144"/>
      <c r="BS221" s="144"/>
      <c r="BT221" s="144"/>
      <c r="BU221" s="144"/>
      <c r="BV221" s="144"/>
      <c r="BW221" s="144"/>
      <c r="BX221" s="144"/>
      <c r="BY221" s="144"/>
      <c r="BZ221" s="144"/>
      <c r="CA221" s="144"/>
      <c r="CB221" s="144"/>
      <c r="CC221" s="144"/>
      <c r="CD221" s="144"/>
      <c r="CE221" s="144"/>
      <c r="CF221" s="144"/>
      <c r="CG221" s="144"/>
      <c r="CH221" s="144"/>
      <c r="CI221" s="144"/>
      <c r="CJ221" s="144"/>
      <c r="CK221" s="144"/>
      <c r="CL221" s="144"/>
      <c r="CM221" s="144"/>
      <c r="CN221" s="144"/>
      <c r="CO221" s="144"/>
      <c r="CP221" s="144"/>
      <c r="CQ221" s="144"/>
      <c r="CR221" s="144"/>
      <c r="CS221" s="144"/>
      <c r="CT221" s="144"/>
      <c r="CU221" s="144"/>
      <c r="CV221" s="144"/>
      <c r="CW221" s="144"/>
      <c r="CX221" s="144"/>
      <c r="CY221" s="144"/>
      <c r="CZ221" s="144"/>
      <c r="DA221" s="144"/>
      <c r="DB221" s="144"/>
      <c r="DC221" s="144"/>
      <c r="DD221" s="144"/>
      <c r="DE221" s="144"/>
      <c r="DF221" s="144"/>
      <c r="DG221" s="144"/>
      <c r="DH221" s="144"/>
      <c r="DI221" s="144"/>
      <c r="DJ221" s="144"/>
      <c r="DK221" s="144"/>
      <c r="DL221" s="144"/>
      <c r="DM221" s="144"/>
      <c r="DN221" s="144"/>
      <c r="DO221" s="144"/>
      <c r="DP221" s="144"/>
      <c r="DQ221" s="144"/>
      <c r="DR221" s="144"/>
      <c r="DS221" s="144"/>
      <c r="DT221" s="144"/>
      <c r="DU221" s="144"/>
      <c r="DV221" s="144"/>
      <c r="DW221" s="144"/>
      <c r="DX221" s="144"/>
      <c r="DY221" s="144"/>
      <c r="DZ221" s="144"/>
      <c r="EA221" s="144"/>
      <c r="EB221" s="144"/>
      <c r="EC221" s="144"/>
      <c r="ED221" s="144"/>
      <c r="EE221" s="144"/>
      <c r="EF221" s="144"/>
      <c r="EG221" s="144"/>
      <c r="EH221" s="144"/>
      <c r="EI221" s="144"/>
      <c r="EJ221" s="144"/>
      <c r="EK221" s="144"/>
      <c r="EL221" s="144"/>
      <c r="EM221" s="144"/>
      <c r="EN221" s="144"/>
      <c r="EO221" s="144"/>
      <c r="EP221" s="144"/>
      <c r="EQ221" s="144"/>
      <c r="ER221" s="144"/>
      <c r="ES221" s="144"/>
      <c r="ET221" s="144"/>
      <c r="EU221" s="144"/>
      <c r="EV221" s="144"/>
      <c r="EW221" s="144"/>
      <c r="EX221" s="144"/>
      <c r="EY221" s="144"/>
      <c r="EZ221" s="144"/>
      <c r="FA221" s="144"/>
      <c r="FB221" s="144"/>
      <c r="FC221" s="144"/>
      <c r="FD221" s="144"/>
      <c r="FE221" s="144"/>
      <c r="FF221" s="144"/>
      <c r="FG221" s="144"/>
      <c r="FH221" s="144"/>
      <c r="FI221" s="144"/>
      <c r="FJ221" s="144"/>
      <c r="FK221" s="144"/>
      <c r="FL221" s="144"/>
      <c r="FM221" s="144"/>
      <c r="FN221" s="144"/>
      <c r="FO221" s="144"/>
      <c r="FP221" s="144"/>
      <c r="FQ221" s="144"/>
      <c r="FR221" s="144"/>
      <c r="FS221" s="144"/>
      <c r="FT221" s="144"/>
      <c r="FU221" s="144"/>
      <c r="FV221" s="144"/>
      <c r="FW221" s="144"/>
      <c r="FX221" s="144"/>
      <c r="FY221" s="144"/>
      <c r="FZ221" s="144"/>
      <c r="GA221" s="144"/>
      <c r="GB221" s="144"/>
      <c r="GC221" s="144"/>
      <c r="GD221" s="144"/>
      <c r="GE221" s="144"/>
      <c r="GF221" s="144"/>
      <c r="GG221" s="144"/>
      <c r="GH221" s="144"/>
      <c r="GI221" s="144"/>
      <c r="GJ221" s="144"/>
      <c r="GK221" s="144"/>
      <c r="GL221" s="144"/>
      <c r="GM221" s="144"/>
      <c r="GN221" s="144"/>
      <c r="GO221" s="144"/>
      <c r="GP221" s="144"/>
      <c r="GQ221" s="144"/>
      <c r="GR221" s="144"/>
      <c r="GS221" s="144"/>
      <c r="GT221" s="144"/>
      <c r="GU221" s="144"/>
      <c r="GV221" s="144"/>
      <c r="GW221" s="144"/>
      <c r="GX221" s="144"/>
      <c r="GY221" s="144"/>
      <c r="GZ221" s="144"/>
      <c r="HA221" s="144"/>
      <c r="HB221" s="144"/>
      <c r="HC221" s="144"/>
      <c r="HD221" s="144"/>
      <c r="HE221" s="144"/>
      <c r="HF221" s="144"/>
      <c r="HG221" s="144"/>
      <c r="HH221" s="144"/>
    </row>
    <row r="222" spans="1:216" s="157" customFormat="1" ht="40" customHeight="1">
      <c r="A222" s="243" t="s">
        <v>1178</v>
      </c>
      <c r="B222" s="175" t="str">
        <f t="shared" si="48"/>
        <v>Subdirección de Política y Apoyo TécnicoPROCESOS DE CONVOCATORIA DE SUBSIDIO DE VIVIENDA INTERÉS SOCIAL RURAL</v>
      </c>
      <c r="C222" s="185">
        <v>71410</v>
      </c>
      <c r="D222" s="183" t="s">
        <v>1372</v>
      </c>
      <c r="E222" s="137" t="s">
        <v>1388</v>
      </c>
      <c r="F222" s="180" t="str">
        <f t="shared" si="50"/>
        <v>71410-38.36</v>
      </c>
      <c r="G222" s="174" t="str">
        <f t="shared" si="51"/>
        <v>AG -3--AC -17</v>
      </c>
      <c r="H222" s="239">
        <v>3</v>
      </c>
      <c r="I222" s="239">
        <v>17</v>
      </c>
      <c r="J222" s="174" t="str">
        <f t="shared" si="25"/>
        <v xml:space="preserve">CT- - MT- </v>
      </c>
      <c r="K222" s="239" t="s">
        <v>468</v>
      </c>
      <c r="L222" s="239"/>
      <c r="M222" s="239" t="s">
        <v>1612</v>
      </c>
      <c r="N222" s="239"/>
      <c r="O222" s="174"/>
      <c r="P222" s="174"/>
      <c r="Q222" s="174"/>
      <c r="R222" s="174" t="str">
        <f t="shared" si="52"/>
        <v xml:space="preserve">  -  PDF</v>
      </c>
      <c r="S222" s="185"/>
      <c r="T222" s="239" t="s">
        <v>37</v>
      </c>
      <c r="U222" s="144"/>
      <c r="V222" s="144"/>
      <c r="W222" s="144"/>
      <c r="X222" s="144"/>
      <c r="Y222" s="144"/>
      <c r="Z222" s="144"/>
      <c r="AA222" s="144"/>
      <c r="AB222" s="144"/>
      <c r="AC222" s="144"/>
      <c r="AD222" s="144"/>
      <c r="AE222" s="144"/>
      <c r="AF222" s="144"/>
      <c r="AG222" s="144"/>
      <c r="AH222" s="144"/>
      <c r="AI222" s="144"/>
      <c r="AJ222" s="144"/>
      <c r="AK222" s="144"/>
      <c r="AL222" s="144"/>
      <c r="AM222" s="144"/>
      <c r="AN222" s="144"/>
      <c r="AO222" s="144"/>
      <c r="AP222" s="144"/>
      <c r="AQ222" s="144"/>
      <c r="AR222" s="144"/>
      <c r="AS222" s="144"/>
      <c r="AT222" s="144"/>
      <c r="AU222" s="144"/>
      <c r="AV222" s="144"/>
      <c r="AW222" s="144"/>
      <c r="AX222" s="144"/>
      <c r="AY222" s="144"/>
      <c r="AZ222" s="144"/>
      <c r="BA222" s="144"/>
      <c r="BB222" s="144"/>
      <c r="BC222" s="144"/>
      <c r="BD222" s="144"/>
      <c r="BE222" s="144"/>
      <c r="BF222" s="144"/>
      <c r="BG222" s="144"/>
      <c r="BH222" s="144"/>
      <c r="BI222" s="144"/>
      <c r="BJ222" s="144"/>
      <c r="BK222" s="144"/>
      <c r="BL222" s="144"/>
      <c r="BM222" s="144"/>
      <c r="BN222" s="144"/>
      <c r="BO222" s="144"/>
      <c r="BP222" s="144"/>
      <c r="BQ222" s="144"/>
      <c r="BR222" s="144"/>
      <c r="BS222" s="144"/>
      <c r="BT222" s="144"/>
      <c r="BU222" s="144"/>
      <c r="BV222" s="144"/>
      <c r="BW222" s="144"/>
      <c r="BX222" s="144"/>
      <c r="BY222" s="144"/>
      <c r="BZ222" s="144"/>
      <c r="CA222" s="144"/>
      <c r="CB222" s="144"/>
      <c r="CC222" s="144"/>
      <c r="CD222" s="144"/>
      <c r="CE222" s="144"/>
      <c r="CF222" s="144"/>
      <c r="CG222" s="144"/>
      <c r="CH222" s="144"/>
      <c r="CI222" s="144"/>
      <c r="CJ222" s="144"/>
      <c r="CK222" s="144"/>
      <c r="CL222" s="144"/>
      <c r="CM222" s="144"/>
      <c r="CN222" s="144"/>
      <c r="CO222" s="144"/>
      <c r="CP222" s="144"/>
      <c r="CQ222" s="144"/>
      <c r="CR222" s="144"/>
      <c r="CS222" s="144"/>
      <c r="CT222" s="144"/>
      <c r="CU222" s="144"/>
      <c r="CV222" s="144"/>
      <c r="CW222" s="144"/>
      <c r="CX222" s="144"/>
      <c r="CY222" s="144"/>
      <c r="CZ222" s="144"/>
      <c r="DA222" s="144"/>
      <c r="DB222" s="144"/>
      <c r="DC222" s="144"/>
      <c r="DD222" s="144"/>
      <c r="DE222" s="144"/>
      <c r="DF222" s="144"/>
      <c r="DG222" s="144"/>
      <c r="DH222" s="144"/>
      <c r="DI222" s="144"/>
      <c r="DJ222" s="144"/>
      <c r="DK222" s="144"/>
      <c r="DL222" s="144"/>
      <c r="DM222" s="144"/>
      <c r="DN222" s="144"/>
      <c r="DO222" s="144"/>
      <c r="DP222" s="144"/>
      <c r="DQ222" s="144"/>
      <c r="DR222" s="144"/>
      <c r="DS222" s="144"/>
      <c r="DT222" s="144"/>
      <c r="DU222" s="144"/>
      <c r="DV222" s="144"/>
      <c r="DW222" s="144"/>
      <c r="DX222" s="144"/>
      <c r="DY222" s="144"/>
      <c r="DZ222" s="144"/>
      <c r="EA222" s="144"/>
      <c r="EB222" s="144"/>
      <c r="EC222" s="144"/>
      <c r="ED222" s="144"/>
      <c r="EE222" s="144"/>
      <c r="EF222" s="144"/>
      <c r="EG222" s="144"/>
      <c r="EH222" s="144"/>
      <c r="EI222" s="144"/>
      <c r="EJ222" s="144"/>
      <c r="EK222" s="144"/>
      <c r="EL222" s="144"/>
      <c r="EM222" s="144"/>
      <c r="EN222" s="144"/>
      <c r="EO222" s="144"/>
      <c r="EP222" s="144"/>
      <c r="EQ222" s="144"/>
      <c r="ER222" s="144"/>
      <c r="ES222" s="144"/>
      <c r="ET222" s="144"/>
      <c r="EU222" s="144"/>
      <c r="EV222" s="144"/>
      <c r="EW222" s="144"/>
      <c r="EX222" s="144"/>
      <c r="EY222" s="144"/>
      <c r="EZ222" s="144"/>
      <c r="FA222" s="144"/>
      <c r="FB222" s="144"/>
      <c r="FC222" s="144"/>
      <c r="FD222" s="144"/>
      <c r="FE222" s="144"/>
      <c r="FF222" s="144"/>
      <c r="FG222" s="144"/>
      <c r="FH222" s="144"/>
      <c r="FI222" s="144"/>
      <c r="FJ222" s="144"/>
      <c r="FK222" s="144"/>
      <c r="FL222" s="144"/>
      <c r="FM222" s="144"/>
      <c r="FN222" s="144"/>
      <c r="FO222" s="144"/>
      <c r="FP222" s="144"/>
      <c r="FQ222" s="144"/>
      <c r="FR222" s="144"/>
      <c r="FS222" s="144"/>
      <c r="FT222" s="144"/>
      <c r="FU222" s="144"/>
      <c r="FV222" s="144"/>
      <c r="FW222" s="144"/>
      <c r="FX222" s="144"/>
      <c r="FY222" s="144"/>
      <c r="FZ222" s="144"/>
      <c r="GA222" s="144"/>
      <c r="GB222" s="144"/>
      <c r="GC222" s="144"/>
      <c r="GD222" s="144"/>
      <c r="GE222" s="144"/>
      <c r="GF222" s="144"/>
      <c r="GG222" s="144"/>
      <c r="GH222" s="144"/>
      <c r="GI222" s="144"/>
      <c r="GJ222" s="144"/>
      <c r="GK222" s="144"/>
      <c r="GL222" s="144"/>
      <c r="GM222" s="144"/>
      <c r="GN222" s="144"/>
      <c r="GO222" s="144"/>
      <c r="GP222" s="144"/>
      <c r="GQ222" s="144"/>
      <c r="GR222" s="144"/>
      <c r="GS222" s="144"/>
      <c r="GT222" s="144"/>
      <c r="GU222" s="144"/>
      <c r="GV222" s="144"/>
      <c r="GW222" s="144"/>
      <c r="GX222" s="144"/>
      <c r="GY222" s="144"/>
      <c r="GZ222" s="144"/>
      <c r="HA222" s="144"/>
      <c r="HB222" s="144"/>
      <c r="HC222" s="144"/>
      <c r="HD222" s="144"/>
      <c r="HE222" s="144"/>
      <c r="HF222" s="144"/>
      <c r="HG222" s="144"/>
      <c r="HH222" s="144"/>
    </row>
    <row r="223" spans="1:216" s="157" customFormat="1" ht="40" customHeight="1">
      <c r="A223" s="243" t="s">
        <v>1178</v>
      </c>
      <c r="B223" s="175" t="str">
        <f t="shared" si="48"/>
        <v>Subdirección de Política y Apoyo TécnicoPROYECTOS NORMATIVOS</v>
      </c>
      <c r="C223" s="185">
        <v>71410</v>
      </c>
      <c r="D223" s="183" t="s">
        <v>1313</v>
      </c>
      <c r="E223" s="135" t="s">
        <v>1062</v>
      </c>
      <c r="F223" s="180" t="str">
        <f t="shared" si="50"/>
        <v>71410-42.13</v>
      </c>
      <c r="G223" s="174" t="str">
        <f t="shared" si="51"/>
        <v>AG -3--AC -8</v>
      </c>
      <c r="H223" s="239">
        <v>3</v>
      </c>
      <c r="I223" s="239">
        <v>8</v>
      </c>
      <c r="J223" s="174" t="str">
        <f t="shared" si="25"/>
        <v xml:space="preserve">CT- - MT- </v>
      </c>
      <c r="K223" s="239" t="s">
        <v>468</v>
      </c>
      <c r="L223" s="239"/>
      <c r="M223" s="239" t="s">
        <v>1612</v>
      </c>
      <c r="N223" s="239"/>
      <c r="O223" s="174"/>
      <c r="P223" s="174"/>
      <c r="Q223" s="174"/>
      <c r="R223" s="174" t="str">
        <f t="shared" si="52"/>
        <v xml:space="preserve">  -  PDF</v>
      </c>
      <c r="S223" s="185"/>
      <c r="T223" s="239" t="s">
        <v>37</v>
      </c>
      <c r="U223" s="144"/>
      <c r="V223" s="144"/>
      <c r="W223" s="144"/>
      <c r="X223" s="144"/>
      <c r="Y223" s="144"/>
      <c r="Z223" s="144"/>
      <c r="AA223" s="144"/>
      <c r="AB223" s="144"/>
      <c r="AC223" s="144"/>
      <c r="AD223" s="144"/>
      <c r="AE223" s="144"/>
      <c r="AF223" s="144"/>
      <c r="AG223" s="144"/>
      <c r="AH223" s="144"/>
      <c r="AI223" s="144"/>
      <c r="AJ223" s="144"/>
      <c r="AK223" s="144"/>
      <c r="AL223" s="144"/>
      <c r="AM223" s="144"/>
      <c r="AN223" s="144"/>
      <c r="AO223" s="144"/>
      <c r="AP223" s="144"/>
      <c r="AQ223" s="144"/>
      <c r="AR223" s="144"/>
      <c r="AS223" s="144"/>
      <c r="AT223" s="144"/>
      <c r="AU223" s="144"/>
      <c r="AV223" s="144"/>
      <c r="AW223" s="144"/>
      <c r="AX223" s="144"/>
      <c r="AY223" s="144"/>
      <c r="AZ223" s="144"/>
      <c r="BA223" s="144"/>
      <c r="BB223" s="144"/>
      <c r="BC223" s="144"/>
      <c r="BD223" s="144"/>
      <c r="BE223" s="144"/>
      <c r="BF223" s="144"/>
      <c r="BG223" s="144"/>
      <c r="BH223" s="144"/>
      <c r="BI223" s="144"/>
      <c r="BJ223" s="144"/>
      <c r="BK223" s="144"/>
      <c r="BL223" s="144"/>
      <c r="BM223" s="144"/>
      <c r="BN223" s="144"/>
      <c r="BO223" s="144"/>
      <c r="BP223" s="144"/>
      <c r="BQ223" s="144"/>
      <c r="BR223" s="144"/>
      <c r="BS223" s="144"/>
      <c r="BT223" s="144"/>
      <c r="BU223" s="144"/>
      <c r="BV223" s="144"/>
      <c r="BW223" s="144"/>
      <c r="BX223" s="144"/>
      <c r="BY223" s="144"/>
      <c r="BZ223" s="144"/>
      <c r="CA223" s="144"/>
      <c r="CB223" s="144"/>
      <c r="CC223" s="144"/>
      <c r="CD223" s="144"/>
      <c r="CE223" s="144"/>
      <c r="CF223" s="144"/>
      <c r="CG223" s="144"/>
      <c r="CH223" s="144"/>
      <c r="CI223" s="144"/>
      <c r="CJ223" s="144"/>
      <c r="CK223" s="144"/>
      <c r="CL223" s="144"/>
      <c r="CM223" s="144"/>
      <c r="CN223" s="144"/>
      <c r="CO223" s="144"/>
      <c r="CP223" s="144"/>
      <c r="CQ223" s="144"/>
      <c r="CR223" s="144"/>
      <c r="CS223" s="144"/>
      <c r="CT223" s="144"/>
      <c r="CU223" s="144"/>
      <c r="CV223" s="144"/>
      <c r="CW223" s="144"/>
      <c r="CX223" s="144"/>
      <c r="CY223" s="144"/>
      <c r="CZ223" s="144"/>
      <c r="DA223" s="144"/>
      <c r="DB223" s="144"/>
      <c r="DC223" s="144"/>
      <c r="DD223" s="144"/>
      <c r="DE223" s="144"/>
      <c r="DF223" s="144"/>
      <c r="DG223" s="144"/>
      <c r="DH223" s="144"/>
      <c r="DI223" s="144"/>
      <c r="DJ223" s="144"/>
      <c r="DK223" s="144"/>
      <c r="DL223" s="144"/>
      <c r="DM223" s="144"/>
      <c r="DN223" s="144"/>
      <c r="DO223" s="144"/>
      <c r="DP223" s="144"/>
      <c r="DQ223" s="144"/>
      <c r="DR223" s="144"/>
      <c r="DS223" s="144"/>
      <c r="DT223" s="144"/>
      <c r="DU223" s="144"/>
      <c r="DV223" s="144"/>
      <c r="DW223" s="144"/>
      <c r="DX223" s="144"/>
      <c r="DY223" s="144"/>
      <c r="DZ223" s="144"/>
      <c r="EA223" s="144"/>
      <c r="EB223" s="144"/>
      <c r="EC223" s="144"/>
      <c r="ED223" s="144"/>
      <c r="EE223" s="144"/>
      <c r="EF223" s="144"/>
      <c r="EG223" s="144"/>
      <c r="EH223" s="144"/>
      <c r="EI223" s="144"/>
      <c r="EJ223" s="144"/>
      <c r="EK223" s="144"/>
      <c r="EL223" s="144"/>
      <c r="EM223" s="144"/>
      <c r="EN223" s="144"/>
      <c r="EO223" s="144"/>
      <c r="EP223" s="144"/>
      <c r="EQ223" s="144"/>
      <c r="ER223" s="144"/>
      <c r="ES223" s="144"/>
      <c r="ET223" s="144"/>
      <c r="EU223" s="144"/>
      <c r="EV223" s="144"/>
      <c r="EW223" s="144"/>
      <c r="EX223" s="144"/>
      <c r="EY223" s="144"/>
      <c r="EZ223" s="144"/>
      <c r="FA223" s="144"/>
      <c r="FB223" s="144"/>
      <c r="FC223" s="144"/>
      <c r="FD223" s="144"/>
      <c r="FE223" s="144"/>
      <c r="FF223" s="144"/>
      <c r="FG223" s="144"/>
      <c r="FH223" s="144"/>
      <c r="FI223" s="144"/>
      <c r="FJ223" s="144"/>
      <c r="FK223" s="144"/>
      <c r="FL223" s="144"/>
      <c r="FM223" s="144"/>
      <c r="FN223" s="144"/>
      <c r="FO223" s="144"/>
      <c r="FP223" s="144"/>
      <c r="FQ223" s="144"/>
      <c r="FR223" s="144"/>
      <c r="FS223" s="144"/>
      <c r="FT223" s="144"/>
      <c r="FU223" s="144"/>
      <c r="FV223" s="144"/>
      <c r="FW223" s="144"/>
      <c r="FX223" s="144"/>
      <c r="FY223" s="144"/>
      <c r="FZ223" s="144"/>
      <c r="GA223" s="144"/>
      <c r="GB223" s="144"/>
      <c r="GC223" s="144"/>
      <c r="GD223" s="144"/>
      <c r="GE223" s="144"/>
      <c r="GF223" s="144"/>
      <c r="GG223" s="144"/>
      <c r="GH223" s="144"/>
      <c r="GI223" s="144"/>
      <c r="GJ223" s="144"/>
      <c r="GK223" s="144"/>
      <c r="GL223" s="144"/>
      <c r="GM223" s="144"/>
      <c r="GN223" s="144"/>
      <c r="GO223" s="144"/>
      <c r="GP223" s="144"/>
      <c r="GQ223" s="144"/>
      <c r="GR223" s="144"/>
      <c r="GS223" s="144"/>
      <c r="GT223" s="144"/>
      <c r="GU223" s="144"/>
      <c r="GV223" s="144"/>
      <c r="GW223" s="144"/>
      <c r="GX223" s="144"/>
      <c r="GY223" s="144"/>
      <c r="GZ223" s="144"/>
      <c r="HA223" s="144"/>
      <c r="HB223" s="144"/>
      <c r="HC223" s="144"/>
      <c r="HD223" s="144"/>
      <c r="HE223" s="144"/>
      <c r="HF223" s="144"/>
      <c r="HG223" s="144"/>
      <c r="HH223" s="144"/>
    </row>
    <row r="224" spans="1:216" s="157" customFormat="1" ht="40" customHeight="1">
      <c r="A224" s="247"/>
      <c r="B224" s="187"/>
      <c r="C224" s="182"/>
      <c r="D224" s="182"/>
      <c r="E224" s="172"/>
      <c r="F224" s="179"/>
      <c r="G224" s="169"/>
      <c r="H224" s="169"/>
      <c r="I224" s="169"/>
      <c r="J224" s="169"/>
      <c r="K224" s="169"/>
      <c r="L224" s="169"/>
      <c r="M224" s="169"/>
      <c r="N224" s="169"/>
      <c r="O224" s="169"/>
      <c r="P224" s="169"/>
      <c r="Q224" s="169"/>
      <c r="R224" s="169"/>
      <c r="S224" s="169"/>
      <c r="T224" s="169"/>
      <c r="U224" s="144"/>
      <c r="V224" s="144"/>
      <c r="W224" s="144"/>
      <c r="X224" s="144"/>
      <c r="Y224" s="144"/>
      <c r="Z224" s="144"/>
      <c r="AA224" s="144"/>
      <c r="AB224" s="144"/>
      <c r="AC224" s="144"/>
      <c r="AD224" s="144"/>
      <c r="AE224" s="144"/>
      <c r="AF224" s="144"/>
      <c r="AG224" s="144"/>
      <c r="AH224" s="144"/>
      <c r="AI224" s="144"/>
      <c r="AJ224" s="144"/>
      <c r="AK224" s="144"/>
      <c r="AL224" s="144"/>
      <c r="AM224" s="144"/>
      <c r="AN224" s="144"/>
      <c r="AO224" s="144"/>
      <c r="AP224" s="144"/>
      <c r="AQ224" s="144"/>
      <c r="AR224" s="144"/>
      <c r="AS224" s="144"/>
      <c r="AT224" s="144"/>
      <c r="AU224" s="144"/>
      <c r="AV224" s="144"/>
      <c r="AW224" s="144"/>
      <c r="AX224" s="144"/>
      <c r="AY224" s="144"/>
      <c r="AZ224" s="144"/>
      <c r="BA224" s="144"/>
      <c r="BB224" s="144"/>
      <c r="BC224" s="144"/>
      <c r="BD224" s="144"/>
      <c r="BE224" s="144"/>
      <c r="BF224" s="144"/>
      <c r="BG224" s="144"/>
      <c r="BH224" s="144"/>
      <c r="BI224" s="144"/>
      <c r="BJ224" s="144"/>
      <c r="BK224" s="144"/>
      <c r="BL224" s="144"/>
      <c r="BM224" s="144"/>
      <c r="BN224" s="144"/>
      <c r="BO224" s="144"/>
      <c r="BP224" s="144"/>
      <c r="BQ224" s="144"/>
      <c r="BR224" s="144"/>
      <c r="BS224" s="144"/>
      <c r="BT224" s="144"/>
      <c r="BU224" s="144"/>
      <c r="BV224" s="144"/>
      <c r="BW224" s="144"/>
      <c r="BX224" s="144"/>
      <c r="BY224" s="144"/>
      <c r="BZ224" s="144"/>
      <c r="CA224" s="144"/>
      <c r="CB224" s="144"/>
      <c r="CC224" s="144"/>
      <c r="CD224" s="144"/>
      <c r="CE224" s="144"/>
      <c r="CF224" s="144"/>
      <c r="CG224" s="144"/>
      <c r="CH224" s="144"/>
      <c r="CI224" s="144"/>
      <c r="CJ224" s="144"/>
      <c r="CK224" s="144"/>
      <c r="CL224" s="144"/>
      <c r="CM224" s="144"/>
      <c r="CN224" s="144"/>
      <c r="CO224" s="144"/>
      <c r="CP224" s="144"/>
      <c r="CQ224" s="144"/>
      <c r="CR224" s="144"/>
      <c r="CS224" s="144"/>
      <c r="CT224" s="144"/>
      <c r="CU224" s="144"/>
      <c r="CV224" s="144"/>
      <c r="CW224" s="144"/>
      <c r="CX224" s="144"/>
      <c r="CY224" s="144"/>
      <c r="CZ224" s="144"/>
      <c r="DA224" s="144"/>
      <c r="DB224" s="144"/>
      <c r="DC224" s="144"/>
      <c r="DD224" s="144"/>
      <c r="DE224" s="144"/>
      <c r="DF224" s="144"/>
      <c r="DG224" s="144"/>
      <c r="DH224" s="144"/>
      <c r="DI224" s="144"/>
      <c r="DJ224" s="144"/>
      <c r="DK224" s="144"/>
      <c r="DL224" s="144"/>
      <c r="DM224" s="144"/>
      <c r="DN224" s="144"/>
      <c r="DO224" s="144"/>
      <c r="DP224" s="144"/>
      <c r="DQ224" s="144"/>
      <c r="DR224" s="144"/>
      <c r="DS224" s="144"/>
      <c r="DT224" s="144"/>
      <c r="DU224" s="144"/>
      <c r="DV224" s="144"/>
      <c r="DW224" s="144"/>
      <c r="DX224" s="144"/>
      <c r="DY224" s="144"/>
      <c r="DZ224" s="144"/>
      <c r="EA224" s="144"/>
      <c r="EB224" s="144"/>
      <c r="EC224" s="144"/>
      <c r="ED224" s="144"/>
      <c r="EE224" s="144"/>
      <c r="EF224" s="144"/>
      <c r="EG224" s="144"/>
      <c r="EH224" s="144"/>
      <c r="EI224" s="144"/>
      <c r="EJ224" s="144"/>
      <c r="EK224" s="144"/>
      <c r="EL224" s="144"/>
      <c r="EM224" s="144"/>
      <c r="EN224" s="144"/>
      <c r="EO224" s="144"/>
      <c r="EP224" s="144"/>
      <c r="EQ224" s="144"/>
      <c r="ER224" s="144"/>
      <c r="ES224" s="144"/>
      <c r="ET224" s="144"/>
      <c r="EU224" s="144"/>
      <c r="EV224" s="144"/>
      <c r="EW224" s="144"/>
      <c r="EX224" s="144"/>
      <c r="EY224" s="144"/>
      <c r="EZ224" s="144"/>
      <c r="FA224" s="144"/>
      <c r="FB224" s="144"/>
      <c r="FC224" s="144"/>
      <c r="FD224" s="144"/>
      <c r="FE224" s="144"/>
      <c r="FF224" s="144"/>
      <c r="FG224" s="144"/>
      <c r="FH224" s="144"/>
      <c r="FI224" s="144"/>
      <c r="FJ224" s="144"/>
      <c r="FK224" s="144"/>
      <c r="FL224" s="144"/>
      <c r="FM224" s="144"/>
      <c r="FN224" s="144"/>
      <c r="FO224" s="144"/>
      <c r="FP224" s="144"/>
      <c r="FQ224" s="144"/>
      <c r="FR224" s="144"/>
      <c r="FS224" s="144"/>
      <c r="FT224" s="144"/>
      <c r="FU224" s="144"/>
      <c r="FV224" s="144"/>
      <c r="FW224" s="144"/>
      <c r="FX224" s="144"/>
      <c r="FY224" s="144"/>
      <c r="FZ224" s="144"/>
      <c r="GA224" s="144"/>
      <c r="GB224" s="144"/>
      <c r="GC224" s="144"/>
      <c r="GD224" s="144"/>
      <c r="GE224" s="144"/>
      <c r="GF224" s="144"/>
      <c r="GG224" s="144"/>
      <c r="GH224" s="144"/>
      <c r="GI224" s="144"/>
      <c r="GJ224" s="144"/>
      <c r="GK224" s="144"/>
      <c r="GL224" s="144"/>
      <c r="GM224" s="144"/>
      <c r="GN224" s="144"/>
      <c r="GO224" s="144"/>
      <c r="GP224" s="144"/>
      <c r="GQ224" s="144"/>
      <c r="GR224" s="144"/>
      <c r="GS224" s="144"/>
      <c r="GT224" s="144"/>
      <c r="GU224" s="144"/>
      <c r="GV224" s="144"/>
      <c r="GW224" s="144"/>
      <c r="GX224" s="144"/>
      <c r="GY224" s="144"/>
      <c r="GZ224" s="144"/>
      <c r="HA224" s="144"/>
      <c r="HB224" s="144"/>
      <c r="HC224" s="144"/>
      <c r="HD224" s="144"/>
      <c r="HE224" s="144"/>
      <c r="HF224" s="144"/>
      <c r="HG224" s="144"/>
      <c r="HH224" s="144"/>
    </row>
    <row r="225" spans="1:216" s="157" customFormat="1" ht="40" customHeight="1">
      <c r="A225" s="246" t="s">
        <v>1389</v>
      </c>
      <c r="B225" s="186" t="str">
        <f t="shared" si="48"/>
        <v>Subdirección de Acompañamiento y EvaluaciónDERECHOS DE PETICIÓN</v>
      </c>
      <c r="C225" s="241">
        <v>71420</v>
      </c>
      <c r="D225" s="227">
        <v>17</v>
      </c>
      <c r="E225" s="226" t="s">
        <v>496</v>
      </c>
      <c r="F225" s="224" t="str">
        <f t="shared" ref="F225:F227" si="53">CONCATENATE(C225,"-",D225)</f>
        <v>71420-17</v>
      </c>
      <c r="G225" s="225" t="str">
        <f t="shared" ref="G225:G227" si="54">CONCATENATE("AG"," -", H225,"--","AC -", I225)</f>
        <v>AG -3--AC -8</v>
      </c>
      <c r="H225" s="240">
        <v>3</v>
      </c>
      <c r="I225" s="240">
        <v>8</v>
      </c>
      <c r="J225" s="225" t="str">
        <f t="shared" si="25"/>
        <v>- - MT- S</v>
      </c>
      <c r="K225" s="240"/>
      <c r="L225" s="240"/>
      <c r="M225" s="240" t="s">
        <v>1612</v>
      </c>
      <c r="N225" s="240" t="s">
        <v>471</v>
      </c>
      <c r="O225" s="225"/>
      <c r="P225" s="225"/>
      <c r="Q225" s="225"/>
      <c r="R225" s="225" t="str">
        <f t="shared" si="52"/>
        <v>F/E  -  PDF</v>
      </c>
      <c r="S225" s="240" t="s">
        <v>1245</v>
      </c>
      <c r="T225" s="237" t="s">
        <v>37</v>
      </c>
      <c r="U225" s="144"/>
      <c r="V225" s="144"/>
      <c r="W225" s="144"/>
      <c r="X225" s="144"/>
      <c r="Y225" s="144"/>
      <c r="Z225" s="144"/>
      <c r="AA225" s="144"/>
      <c r="AB225" s="144"/>
      <c r="AC225" s="144"/>
      <c r="AD225" s="144"/>
      <c r="AE225" s="144"/>
      <c r="AF225" s="144"/>
      <c r="AG225" s="144"/>
      <c r="AH225" s="144"/>
      <c r="AI225" s="144"/>
      <c r="AJ225" s="144"/>
      <c r="AK225" s="144"/>
      <c r="AL225" s="144"/>
      <c r="AM225" s="144"/>
      <c r="AN225" s="144"/>
      <c r="AO225" s="144"/>
      <c r="AP225" s="144"/>
      <c r="AQ225" s="144"/>
      <c r="AR225" s="144"/>
      <c r="AS225" s="144"/>
      <c r="AT225" s="144"/>
      <c r="AU225" s="144"/>
      <c r="AV225" s="144"/>
      <c r="AW225" s="144"/>
      <c r="AX225" s="144"/>
      <c r="AY225" s="144"/>
      <c r="AZ225" s="144"/>
      <c r="BA225" s="144"/>
      <c r="BB225" s="144"/>
      <c r="BC225" s="144"/>
      <c r="BD225" s="144"/>
      <c r="BE225" s="144"/>
      <c r="BF225" s="144"/>
      <c r="BG225" s="144"/>
      <c r="BH225" s="144"/>
      <c r="BI225" s="144"/>
      <c r="BJ225" s="144"/>
      <c r="BK225" s="144"/>
      <c r="BL225" s="144"/>
      <c r="BM225" s="144"/>
      <c r="BN225" s="144"/>
      <c r="BO225" s="144"/>
      <c r="BP225" s="144"/>
      <c r="BQ225" s="144"/>
      <c r="BR225" s="144"/>
      <c r="BS225" s="144"/>
      <c r="BT225" s="144"/>
      <c r="BU225" s="144"/>
      <c r="BV225" s="144"/>
      <c r="BW225" s="144"/>
      <c r="BX225" s="144"/>
      <c r="BY225" s="144"/>
      <c r="BZ225" s="144"/>
      <c r="CA225" s="144"/>
      <c r="CB225" s="144"/>
      <c r="CC225" s="144"/>
      <c r="CD225" s="144"/>
      <c r="CE225" s="144"/>
      <c r="CF225" s="144"/>
      <c r="CG225" s="144"/>
      <c r="CH225" s="144"/>
      <c r="CI225" s="144"/>
      <c r="CJ225" s="144"/>
      <c r="CK225" s="144"/>
      <c r="CL225" s="144"/>
      <c r="CM225" s="144"/>
      <c r="CN225" s="144"/>
      <c r="CO225" s="144"/>
      <c r="CP225" s="144"/>
      <c r="CQ225" s="144"/>
      <c r="CR225" s="144"/>
      <c r="CS225" s="144"/>
      <c r="CT225" s="144"/>
      <c r="CU225" s="144"/>
      <c r="CV225" s="144"/>
      <c r="CW225" s="144"/>
      <c r="CX225" s="144"/>
      <c r="CY225" s="144"/>
      <c r="CZ225" s="144"/>
      <c r="DA225" s="144"/>
      <c r="DB225" s="144"/>
      <c r="DC225" s="144"/>
      <c r="DD225" s="144"/>
      <c r="DE225" s="144"/>
      <c r="DF225" s="144"/>
      <c r="DG225" s="144"/>
      <c r="DH225" s="144"/>
      <c r="DI225" s="144"/>
      <c r="DJ225" s="144"/>
      <c r="DK225" s="144"/>
      <c r="DL225" s="144"/>
      <c r="DM225" s="144"/>
      <c r="DN225" s="144"/>
      <c r="DO225" s="144"/>
      <c r="DP225" s="144"/>
      <c r="DQ225" s="144"/>
      <c r="DR225" s="144"/>
      <c r="DS225" s="144"/>
      <c r="DT225" s="144"/>
      <c r="DU225" s="144"/>
      <c r="DV225" s="144"/>
      <c r="DW225" s="144"/>
      <c r="DX225" s="144"/>
      <c r="DY225" s="144"/>
      <c r="DZ225" s="144"/>
      <c r="EA225" s="144"/>
      <c r="EB225" s="144"/>
      <c r="EC225" s="144"/>
      <c r="ED225" s="144"/>
      <c r="EE225" s="144"/>
      <c r="EF225" s="144"/>
      <c r="EG225" s="144"/>
      <c r="EH225" s="144"/>
      <c r="EI225" s="144"/>
      <c r="EJ225" s="144"/>
      <c r="EK225" s="144"/>
      <c r="EL225" s="144"/>
      <c r="EM225" s="144"/>
      <c r="EN225" s="144"/>
      <c r="EO225" s="144"/>
      <c r="EP225" s="144"/>
      <c r="EQ225" s="144"/>
      <c r="ER225" s="144"/>
      <c r="ES225" s="144"/>
      <c r="ET225" s="144"/>
      <c r="EU225" s="144"/>
      <c r="EV225" s="144"/>
      <c r="EW225" s="144"/>
      <c r="EX225" s="144"/>
      <c r="EY225" s="144"/>
      <c r="EZ225" s="144"/>
      <c r="FA225" s="144"/>
      <c r="FB225" s="144"/>
      <c r="FC225" s="144"/>
      <c r="FD225" s="144"/>
      <c r="FE225" s="144"/>
      <c r="FF225" s="144"/>
      <c r="FG225" s="144"/>
      <c r="FH225" s="144"/>
      <c r="FI225" s="144"/>
      <c r="FJ225" s="144"/>
      <c r="FK225" s="144"/>
      <c r="FL225" s="144"/>
      <c r="FM225" s="144"/>
      <c r="FN225" s="144"/>
      <c r="FO225" s="144"/>
      <c r="FP225" s="144"/>
      <c r="FQ225" s="144"/>
      <c r="FR225" s="144"/>
      <c r="FS225" s="144"/>
      <c r="FT225" s="144"/>
      <c r="FU225" s="144"/>
      <c r="FV225" s="144"/>
      <c r="FW225" s="144"/>
      <c r="FX225" s="144"/>
      <c r="FY225" s="144"/>
      <c r="FZ225" s="144"/>
      <c r="GA225" s="144"/>
      <c r="GB225" s="144"/>
      <c r="GC225" s="144"/>
      <c r="GD225" s="144"/>
      <c r="GE225" s="144"/>
      <c r="GF225" s="144"/>
      <c r="GG225" s="144"/>
      <c r="GH225" s="144"/>
      <c r="GI225" s="144"/>
      <c r="GJ225" s="144"/>
      <c r="GK225" s="144"/>
      <c r="GL225" s="144"/>
      <c r="GM225" s="144"/>
      <c r="GN225" s="144"/>
      <c r="GO225" s="144"/>
      <c r="GP225" s="144"/>
      <c r="GQ225" s="144"/>
      <c r="GR225" s="144"/>
      <c r="GS225" s="144"/>
      <c r="GT225" s="144"/>
      <c r="GU225" s="144"/>
      <c r="GV225" s="144"/>
      <c r="GW225" s="144"/>
      <c r="GX225" s="144"/>
      <c r="GY225" s="144"/>
      <c r="GZ225" s="144"/>
      <c r="HA225" s="144"/>
      <c r="HB225" s="144"/>
      <c r="HC225" s="144"/>
      <c r="HD225" s="144"/>
      <c r="HE225" s="144"/>
      <c r="HF225" s="144"/>
      <c r="HG225" s="144"/>
      <c r="HH225" s="144"/>
    </row>
    <row r="226" spans="1:216" s="157" customFormat="1" ht="40" customHeight="1">
      <c r="A226" s="246" t="s">
        <v>1389</v>
      </c>
      <c r="B226" s="186" t="str">
        <f t="shared" si="48"/>
        <v xml:space="preserve">Subdirección de Acompañamiento y EvaluaciónINFORMES MONITOREO Y EVALUACIÓN DE POLÍTICA </v>
      </c>
      <c r="C226" s="241">
        <v>71420</v>
      </c>
      <c r="D226" s="227" t="s">
        <v>1618</v>
      </c>
      <c r="E226" s="228" t="s">
        <v>1390</v>
      </c>
      <c r="F226" s="224" t="str">
        <f t="shared" si="53"/>
        <v>71420-24.27</v>
      </c>
      <c r="G226" s="225" t="str">
        <f t="shared" si="54"/>
        <v>AG -3--AC -8</v>
      </c>
      <c r="H226" s="240">
        <v>3</v>
      </c>
      <c r="I226" s="240">
        <v>8</v>
      </c>
      <c r="J226" s="225" t="str">
        <f t="shared" si="25"/>
        <v xml:space="preserve">CT- - MT- </v>
      </c>
      <c r="K226" s="240" t="s">
        <v>468</v>
      </c>
      <c r="L226" s="240"/>
      <c r="M226" s="240" t="s">
        <v>1612</v>
      </c>
      <c r="N226" s="240"/>
      <c r="O226" s="225"/>
      <c r="P226" s="225"/>
      <c r="Q226" s="225"/>
      <c r="R226" s="225" t="str">
        <f t="shared" si="52"/>
        <v>F/E  -  PDF</v>
      </c>
      <c r="S226" s="240" t="s">
        <v>1245</v>
      </c>
      <c r="T226" s="237" t="s">
        <v>37</v>
      </c>
      <c r="U226" s="144"/>
      <c r="V226" s="144"/>
      <c r="W226" s="144"/>
      <c r="X226" s="144"/>
      <c r="Y226" s="144"/>
      <c r="Z226" s="144"/>
      <c r="AA226" s="144"/>
      <c r="AB226" s="144"/>
      <c r="AC226" s="144"/>
      <c r="AD226" s="144"/>
      <c r="AE226" s="144"/>
      <c r="AF226" s="144"/>
      <c r="AG226" s="144"/>
      <c r="AH226" s="144"/>
      <c r="AI226" s="144"/>
      <c r="AJ226" s="144"/>
      <c r="AK226" s="144"/>
      <c r="AL226" s="144"/>
      <c r="AM226" s="144"/>
      <c r="AN226" s="144"/>
      <c r="AO226" s="144"/>
      <c r="AP226" s="144"/>
      <c r="AQ226" s="144"/>
      <c r="AR226" s="144"/>
      <c r="AS226" s="144"/>
      <c r="AT226" s="144"/>
      <c r="AU226" s="144"/>
      <c r="AV226" s="144"/>
      <c r="AW226" s="144"/>
      <c r="AX226" s="144"/>
      <c r="AY226" s="144"/>
      <c r="AZ226" s="144"/>
      <c r="BA226" s="144"/>
      <c r="BB226" s="144"/>
      <c r="BC226" s="144"/>
      <c r="BD226" s="144"/>
      <c r="BE226" s="144"/>
      <c r="BF226" s="144"/>
      <c r="BG226" s="144"/>
      <c r="BH226" s="144"/>
      <c r="BI226" s="144"/>
      <c r="BJ226" s="144"/>
      <c r="BK226" s="144"/>
      <c r="BL226" s="144"/>
      <c r="BM226" s="144"/>
      <c r="BN226" s="144"/>
      <c r="BO226" s="144"/>
      <c r="BP226" s="144"/>
      <c r="BQ226" s="144"/>
      <c r="BR226" s="144"/>
      <c r="BS226" s="144"/>
      <c r="BT226" s="144"/>
      <c r="BU226" s="144"/>
      <c r="BV226" s="144"/>
      <c r="BW226" s="144"/>
      <c r="BX226" s="144"/>
      <c r="BY226" s="144"/>
      <c r="BZ226" s="144"/>
      <c r="CA226" s="144"/>
      <c r="CB226" s="144"/>
      <c r="CC226" s="144"/>
      <c r="CD226" s="144"/>
      <c r="CE226" s="144"/>
      <c r="CF226" s="144"/>
      <c r="CG226" s="144"/>
      <c r="CH226" s="144"/>
      <c r="CI226" s="144"/>
      <c r="CJ226" s="144"/>
      <c r="CK226" s="144"/>
      <c r="CL226" s="144"/>
      <c r="CM226" s="144"/>
      <c r="CN226" s="144"/>
      <c r="CO226" s="144"/>
      <c r="CP226" s="144"/>
      <c r="CQ226" s="144"/>
      <c r="CR226" s="144"/>
      <c r="CS226" s="144"/>
      <c r="CT226" s="144"/>
      <c r="CU226" s="144"/>
      <c r="CV226" s="144"/>
      <c r="CW226" s="144"/>
      <c r="CX226" s="144"/>
      <c r="CY226" s="144"/>
      <c r="CZ226" s="144"/>
      <c r="DA226" s="144"/>
      <c r="DB226" s="144"/>
      <c r="DC226" s="144"/>
      <c r="DD226" s="144"/>
      <c r="DE226" s="144"/>
      <c r="DF226" s="144"/>
      <c r="DG226" s="144"/>
      <c r="DH226" s="144"/>
      <c r="DI226" s="144"/>
      <c r="DJ226" s="144"/>
      <c r="DK226" s="144"/>
      <c r="DL226" s="144"/>
      <c r="DM226" s="144"/>
      <c r="DN226" s="144"/>
      <c r="DO226" s="144"/>
      <c r="DP226" s="144"/>
      <c r="DQ226" s="144"/>
      <c r="DR226" s="144"/>
      <c r="DS226" s="144"/>
      <c r="DT226" s="144"/>
      <c r="DU226" s="144"/>
      <c r="DV226" s="144"/>
      <c r="DW226" s="144"/>
      <c r="DX226" s="144"/>
      <c r="DY226" s="144"/>
      <c r="DZ226" s="144"/>
      <c r="EA226" s="144"/>
      <c r="EB226" s="144"/>
      <c r="EC226" s="144"/>
      <c r="ED226" s="144"/>
      <c r="EE226" s="144"/>
      <c r="EF226" s="144"/>
      <c r="EG226" s="144"/>
      <c r="EH226" s="144"/>
      <c r="EI226" s="144"/>
      <c r="EJ226" s="144"/>
      <c r="EK226" s="144"/>
      <c r="EL226" s="144"/>
      <c r="EM226" s="144"/>
      <c r="EN226" s="144"/>
      <c r="EO226" s="144"/>
      <c r="EP226" s="144"/>
      <c r="EQ226" s="144"/>
      <c r="ER226" s="144"/>
      <c r="ES226" s="144"/>
      <c r="ET226" s="144"/>
      <c r="EU226" s="144"/>
      <c r="EV226" s="144"/>
      <c r="EW226" s="144"/>
      <c r="EX226" s="144"/>
      <c r="EY226" s="144"/>
      <c r="EZ226" s="144"/>
      <c r="FA226" s="144"/>
      <c r="FB226" s="144"/>
      <c r="FC226" s="144"/>
      <c r="FD226" s="144"/>
      <c r="FE226" s="144"/>
      <c r="FF226" s="144"/>
      <c r="FG226" s="144"/>
      <c r="FH226" s="144"/>
      <c r="FI226" s="144"/>
      <c r="FJ226" s="144"/>
      <c r="FK226" s="144"/>
      <c r="FL226" s="144"/>
      <c r="FM226" s="144"/>
      <c r="FN226" s="144"/>
      <c r="FO226" s="144"/>
      <c r="FP226" s="144"/>
      <c r="FQ226" s="144"/>
      <c r="FR226" s="144"/>
      <c r="FS226" s="144"/>
      <c r="FT226" s="144"/>
      <c r="FU226" s="144"/>
      <c r="FV226" s="144"/>
      <c r="FW226" s="144"/>
      <c r="FX226" s="144"/>
      <c r="FY226" s="144"/>
      <c r="FZ226" s="144"/>
      <c r="GA226" s="144"/>
      <c r="GB226" s="144"/>
      <c r="GC226" s="144"/>
      <c r="GD226" s="144"/>
      <c r="GE226" s="144"/>
      <c r="GF226" s="144"/>
      <c r="GG226" s="144"/>
      <c r="GH226" s="144"/>
      <c r="GI226" s="144"/>
      <c r="GJ226" s="144"/>
      <c r="GK226" s="144"/>
      <c r="GL226" s="144"/>
      <c r="GM226" s="144"/>
      <c r="GN226" s="144"/>
      <c r="GO226" s="144"/>
      <c r="GP226" s="144"/>
      <c r="GQ226" s="144"/>
      <c r="GR226" s="144"/>
      <c r="GS226" s="144"/>
      <c r="GT226" s="144"/>
      <c r="GU226" s="144"/>
      <c r="GV226" s="144"/>
      <c r="GW226" s="144"/>
      <c r="GX226" s="144"/>
      <c r="GY226" s="144"/>
      <c r="GZ226" s="144"/>
      <c r="HA226" s="144"/>
      <c r="HB226" s="144"/>
      <c r="HC226" s="144"/>
      <c r="HD226" s="144"/>
      <c r="HE226" s="144"/>
      <c r="HF226" s="144"/>
      <c r="HG226" s="144"/>
      <c r="HH226" s="144"/>
    </row>
    <row r="227" spans="1:216" s="157" customFormat="1" ht="40" customHeight="1">
      <c r="A227" s="246" t="s">
        <v>1389</v>
      </c>
      <c r="B227" s="186" t="str">
        <f t="shared" si="48"/>
        <v>Subdirección de Acompañamiento y EvaluaciónINFORMES PROGRAMAS Y PROYECTOS</v>
      </c>
      <c r="C227" s="241">
        <v>71420</v>
      </c>
      <c r="D227" s="227" t="s">
        <v>1619</v>
      </c>
      <c r="E227" s="228" t="s">
        <v>1391</v>
      </c>
      <c r="F227" s="224" t="str">
        <f t="shared" si="53"/>
        <v>71420-24.28</v>
      </c>
      <c r="G227" s="225" t="str">
        <f t="shared" si="54"/>
        <v>AG -3--AC -8</v>
      </c>
      <c r="H227" s="240">
        <v>3</v>
      </c>
      <c r="I227" s="240">
        <v>8</v>
      </c>
      <c r="J227" s="225" t="str">
        <f t="shared" si="25"/>
        <v xml:space="preserve">CT- - MT- </v>
      </c>
      <c r="K227" s="240" t="s">
        <v>468</v>
      </c>
      <c r="L227" s="240"/>
      <c r="M227" s="240" t="s">
        <v>1612</v>
      </c>
      <c r="N227" s="240"/>
      <c r="O227" s="225"/>
      <c r="P227" s="225"/>
      <c r="Q227" s="225"/>
      <c r="R227" s="225" t="str">
        <f t="shared" si="52"/>
        <v>F/E  -  PDF</v>
      </c>
      <c r="S227" s="240" t="s">
        <v>1245</v>
      </c>
      <c r="T227" s="237" t="s">
        <v>37</v>
      </c>
      <c r="U227" s="144"/>
      <c r="V227" s="144"/>
      <c r="W227" s="144"/>
      <c r="X227" s="144"/>
      <c r="Y227" s="144"/>
      <c r="Z227" s="144"/>
      <c r="AA227" s="144"/>
      <c r="AB227" s="144"/>
      <c r="AC227" s="144"/>
      <c r="AD227" s="144"/>
      <c r="AE227" s="144"/>
      <c r="AF227" s="144"/>
      <c r="AG227" s="144"/>
      <c r="AH227" s="144"/>
      <c r="AI227" s="144"/>
      <c r="AJ227" s="144"/>
      <c r="AK227" s="144"/>
      <c r="AL227" s="144"/>
      <c r="AM227" s="144"/>
      <c r="AN227" s="144"/>
      <c r="AO227" s="144"/>
      <c r="AP227" s="144"/>
      <c r="AQ227" s="144"/>
      <c r="AR227" s="144"/>
      <c r="AS227" s="144"/>
      <c r="AT227" s="144"/>
      <c r="AU227" s="144"/>
      <c r="AV227" s="144"/>
      <c r="AW227" s="144"/>
      <c r="AX227" s="144"/>
      <c r="AY227" s="144"/>
      <c r="AZ227" s="144"/>
      <c r="BA227" s="144"/>
      <c r="BB227" s="144"/>
      <c r="BC227" s="144"/>
      <c r="BD227" s="144"/>
      <c r="BE227" s="144"/>
      <c r="BF227" s="144"/>
      <c r="BG227" s="144"/>
      <c r="BH227" s="144"/>
      <c r="BI227" s="144"/>
      <c r="BJ227" s="144"/>
      <c r="BK227" s="144"/>
      <c r="BL227" s="144"/>
      <c r="BM227" s="144"/>
      <c r="BN227" s="144"/>
      <c r="BO227" s="144"/>
      <c r="BP227" s="144"/>
      <c r="BQ227" s="144"/>
      <c r="BR227" s="144"/>
      <c r="BS227" s="144"/>
      <c r="BT227" s="144"/>
      <c r="BU227" s="144"/>
      <c r="BV227" s="144"/>
      <c r="BW227" s="144"/>
      <c r="BX227" s="144"/>
      <c r="BY227" s="144"/>
      <c r="BZ227" s="144"/>
      <c r="CA227" s="144"/>
      <c r="CB227" s="144"/>
      <c r="CC227" s="144"/>
      <c r="CD227" s="144"/>
      <c r="CE227" s="144"/>
      <c r="CF227" s="144"/>
      <c r="CG227" s="144"/>
      <c r="CH227" s="144"/>
      <c r="CI227" s="144"/>
      <c r="CJ227" s="144"/>
      <c r="CK227" s="144"/>
      <c r="CL227" s="144"/>
      <c r="CM227" s="144"/>
      <c r="CN227" s="144"/>
      <c r="CO227" s="144"/>
      <c r="CP227" s="144"/>
      <c r="CQ227" s="144"/>
      <c r="CR227" s="144"/>
      <c r="CS227" s="144"/>
      <c r="CT227" s="144"/>
      <c r="CU227" s="144"/>
      <c r="CV227" s="144"/>
      <c r="CW227" s="144"/>
      <c r="CX227" s="144"/>
      <c r="CY227" s="144"/>
      <c r="CZ227" s="144"/>
      <c r="DA227" s="144"/>
      <c r="DB227" s="144"/>
      <c r="DC227" s="144"/>
      <c r="DD227" s="144"/>
      <c r="DE227" s="144"/>
      <c r="DF227" s="144"/>
      <c r="DG227" s="144"/>
      <c r="DH227" s="144"/>
      <c r="DI227" s="144"/>
      <c r="DJ227" s="144"/>
      <c r="DK227" s="144"/>
      <c r="DL227" s="144"/>
      <c r="DM227" s="144"/>
      <c r="DN227" s="144"/>
      <c r="DO227" s="144"/>
      <c r="DP227" s="144"/>
      <c r="DQ227" s="144"/>
      <c r="DR227" s="144"/>
      <c r="DS227" s="144"/>
      <c r="DT227" s="144"/>
      <c r="DU227" s="144"/>
      <c r="DV227" s="144"/>
      <c r="DW227" s="144"/>
      <c r="DX227" s="144"/>
      <c r="DY227" s="144"/>
      <c r="DZ227" s="144"/>
      <c r="EA227" s="144"/>
      <c r="EB227" s="144"/>
      <c r="EC227" s="144"/>
      <c r="ED227" s="144"/>
      <c r="EE227" s="144"/>
      <c r="EF227" s="144"/>
      <c r="EG227" s="144"/>
      <c r="EH227" s="144"/>
      <c r="EI227" s="144"/>
      <c r="EJ227" s="144"/>
      <c r="EK227" s="144"/>
      <c r="EL227" s="144"/>
      <c r="EM227" s="144"/>
      <c r="EN227" s="144"/>
      <c r="EO227" s="144"/>
      <c r="EP227" s="144"/>
      <c r="EQ227" s="144"/>
      <c r="ER227" s="144"/>
      <c r="ES227" s="144"/>
      <c r="ET227" s="144"/>
      <c r="EU227" s="144"/>
      <c r="EV227" s="144"/>
      <c r="EW227" s="144"/>
      <c r="EX227" s="144"/>
      <c r="EY227" s="144"/>
      <c r="EZ227" s="144"/>
      <c r="FA227" s="144"/>
      <c r="FB227" s="144"/>
      <c r="FC227" s="144"/>
      <c r="FD227" s="144"/>
      <c r="FE227" s="144"/>
      <c r="FF227" s="144"/>
      <c r="FG227" s="144"/>
      <c r="FH227" s="144"/>
      <c r="FI227" s="144"/>
      <c r="FJ227" s="144"/>
      <c r="FK227" s="144"/>
      <c r="FL227" s="144"/>
      <c r="FM227" s="144"/>
      <c r="FN227" s="144"/>
      <c r="FO227" s="144"/>
      <c r="FP227" s="144"/>
      <c r="FQ227" s="144"/>
      <c r="FR227" s="144"/>
      <c r="FS227" s="144"/>
      <c r="FT227" s="144"/>
      <c r="FU227" s="144"/>
      <c r="FV227" s="144"/>
      <c r="FW227" s="144"/>
      <c r="FX227" s="144"/>
      <c r="FY227" s="144"/>
      <c r="FZ227" s="144"/>
      <c r="GA227" s="144"/>
      <c r="GB227" s="144"/>
      <c r="GC227" s="144"/>
      <c r="GD227" s="144"/>
      <c r="GE227" s="144"/>
      <c r="GF227" s="144"/>
      <c r="GG227" s="144"/>
      <c r="GH227" s="144"/>
      <c r="GI227" s="144"/>
      <c r="GJ227" s="144"/>
      <c r="GK227" s="144"/>
      <c r="GL227" s="144"/>
      <c r="GM227" s="144"/>
      <c r="GN227" s="144"/>
      <c r="GO227" s="144"/>
      <c r="GP227" s="144"/>
      <c r="GQ227" s="144"/>
      <c r="GR227" s="144"/>
      <c r="GS227" s="144"/>
      <c r="GT227" s="144"/>
      <c r="GU227" s="144"/>
      <c r="GV227" s="144"/>
      <c r="GW227" s="144"/>
      <c r="GX227" s="144"/>
      <c r="GY227" s="144"/>
      <c r="GZ227" s="144"/>
      <c r="HA227" s="144"/>
      <c r="HB227" s="144"/>
      <c r="HC227" s="144"/>
      <c r="HD227" s="144"/>
      <c r="HE227" s="144"/>
      <c r="HF227" s="144"/>
      <c r="HG227" s="144"/>
      <c r="HH227" s="144"/>
    </row>
    <row r="228" spans="1:216" s="157" customFormat="1" ht="40" customHeight="1">
      <c r="A228" s="247"/>
      <c r="B228" s="187"/>
      <c r="C228" s="182"/>
      <c r="D228" s="182"/>
      <c r="E228" s="172"/>
      <c r="F228" s="179"/>
      <c r="G228" s="169"/>
      <c r="H228" s="169"/>
      <c r="I228" s="169"/>
      <c r="J228" s="169"/>
      <c r="K228" s="169"/>
      <c r="L228" s="169"/>
      <c r="M228" s="169"/>
      <c r="N228" s="169"/>
      <c r="O228" s="169"/>
      <c r="P228" s="169"/>
      <c r="Q228" s="169"/>
      <c r="R228" s="169"/>
      <c r="S228" s="169"/>
      <c r="T228" s="169"/>
      <c r="U228" s="144"/>
      <c r="V228" s="144"/>
      <c r="W228" s="144"/>
      <c r="X228" s="144"/>
      <c r="Y228" s="144"/>
      <c r="Z228" s="144"/>
      <c r="AA228" s="144"/>
      <c r="AB228" s="144"/>
      <c r="AC228" s="144"/>
      <c r="AD228" s="144"/>
      <c r="AE228" s="144"/>
      <c r="AF228" s="144"/>
      <c r="AG228" s="144"/>
      <c r="AH228" s="144"/>
      <c r="AI228" s="144"/>
      <c r="AJ228" s="144"/>
      <c r="AK228" s="144"/>
      <c r="AL228" s="144"/>
      <c r="AM228" s="144"/>
      <c r="AN228" s="144"/>
      <c r="AO228" s="144"/>
      <c r="AP228" s="144"/>
      <c r="AQ228" s="144"/>
      <c r="AR228" s="144"/>
      <c r="AS228" s="144"/>
      <c r="AT228" s="144"/>
      <c r="AU228" s="144"/>
      <c r="AV228" s="144"/>
      <c r="AW228" s="144"/>
      <c r="AX228" s="144"/>
      <c r="AY228" s="144"/>
      <c r="AZ228" s="144"/>
      <c r="BA228" s="144"/>
      <c r="BB228" s="144"/>
      <c r="BC228" s="144"/>
      <c r="BD228" s="144"/>
      <c r="BE228" s="144"/>
      <c r="BF228" s="144"/>
      <c r="BG228" s="144"/>
      <c r="BH228" s="144"/>
      <c r="BI228" s="144"/>
      <c r="BJ228" s="144"/>
      <c r="BK228" s="144"/>
      <c r="BL228" s="144"/>
      <c r="BM228" s="144"/>
      <c r="BN228" s="144"/>
      <c r="BO228" s="144"/>
      <c r="BP228" s="144"/>
      <c r="BQ228" s="144"/>
      <c r="BR228" s="144"/>
      <c r="BS228" s="144"/>
      <c r="BT228" s="144"/>
      <c r="BU228" s="144"/>
      <c r="BV228" s="144"/>
      <c r="BW228" s="144"/>
      <c r="BX228" s="144"/>
      <c r="BY228" s="144"/>
      <c r="BZ228" s="144"/>
      <c r="CA228" s="144"/>
      <c r="CB228" s="144"/>
      <c r="CC228" s="144"/>
      <c r="CD228" s="144"/>
      <c r="CE228" s="144"/>
      <c r="CF228" s="144"/>
      <c r="CG228" s="144"/>
      <c r="CH228" s="144"/>
      <c r="CI228" s="144"/>
      <c r="CJ228" s="144"/>
      <c r="CK228" s="144"/>
      <c r="CL228" s="144"/>
      <c r="CM228" s="144"/>
      <c r="CN228" s="144"/>
      <c r="CO228" s="144"/>
      <c r="CP228" s="144"/>
      <c r="CQ228" s="144"/>
      <c r="CR228" s="144"/>
      <c r="CS228" s="144"/>
      <c r="CT228" s="144"/>
      <c r="CU228" s="144"/>
      <c r="CV228" s="144"/>
      <c r="CW228" s="144"/>
      <c r="CX228" s="144"/>
      <c r="CY228" s="144"/>
      <c r="CZ228" s="144"/>
      <c r="DA228" s="144"/>
      <c r="DB228" s="144"/>
      <c r="DC228" s="144"/>
      <c r="DD228" s="144"/>
      <c r="DE228" s="144"/>
      <c r="DF228" s="144"/>
      <c r="DG228" s="144"/>
      <c r="DH228" s="144"/>
      <c r="DI228" s="144"/>
      <c r="DJ228" s="144"/>
      <c r="DK228" s="144"/>
      <c r="DL228" s="144"/>
      <c r="DM228" s="144"/>
      <c r="DN228" s="144"/>
      <c r="DO228" s="144"/>
      <c r="DP228" s="144"/>
      <c r="DQ228" s="144"/>
      <c r="DR228" s="144"/>
      <c r="DS228" s="144"/>
      <c r="DT228" s="144"/>
      <c r="DU228" s="144"/>
      <c r="DV228" s="144"/>
      <c r="DW228" s="144"/>
      <c r="DX228" s="144"/>
      <c r="DY228" s="144"/>
      <c r="DZ228" s="144"/>
      <c r="EA228" s="144"/>
      <c r="EB228" s="144"/>
      <c r="EC228" s="144"/>
      <c r="ED228" s="144"/>
      <c r="EE228" s="144"/>
      <c r="EF228" s="144"/>
      <c r="EG228" s="144"/>
      <c r="EH228" s="144"/>
      <c r="EI228" s="144"/>
      <c r="EJ228" s="144"/>
      <c r="EK228" s="144"/>
      <c r="EL228" s="144"/>
      <c r="EM228" s="144"/>
      <c r="EN228" s="144"/>
      <c r="EO228" s="144"/>
      <c r="EP228" s="144"/>
      <c r="EQ228" s="144"/>
      <c r="ER228" s="144"/>
      <c r="ES228" s="144"/>
      <c r="ET228" s="144"/>
      <c r="EU228" s="144"/>
      <c r="EV228" s="144"/>
      <c r="EW228" s="144"/>
      <c r="EX228" s="144"/>
      <c r="EY228" s="144"/>
      <c r="EZ228" s="144"/>
      <c r="FA228" s="144"/>
      <c r="FB228" s="144"/>
      <c r="FC228" s="144"/>
      <c r="FD228" s="144"/>
      <c r="FE228" s="144"/>
      <c r="FF228" s="144"/>
      <c r="FG228" s="144"/>
      <c r="FH228" s="144"/>
      <c r="FI228" s="144"/>
      <c r="FJ228" s="144"/>
      <c r="FK228" s="144"/>
      <c r="FL228" s="144"/>
      <c r="FM228" s="144"/>
      <c r="FN228" s="144"/>
      <c r="FO228" s="144"/>
      <c r="FP228" s="144"/>
      <c r="FQ228" s="144"/>
      <c r="FR228" s="144"/>
      <c r="FS228" s="144"/>
      <c r="FT228" s="144"/>
      <c r="FU228" s="144"/>
      <c r="FV228" s="144"/>
      <c r="FW228" s="144"/>
      <c r="FX228" s="144"/>
      <c r="FY228" s="144"/>
      <c r="FZ228" s="144"/>
      <c r="GA228" s="144"/>
      <c r="GB228" s="144"/>
      <c r="GC228" s="144"/>
      <c r="GD228" s="144"/>
      <c r="GE228" s="144"/>
      <c r="GF228" s="144"/>
      <c r="GG228" s="144"/>
      <c r="GH228" s="144"/>
      <c r="GI228" s="144"/>
      <c r="GJ228" s="144"/>
      <c r="GK228" s="144"/>
      <c r="GL228" s="144"/>
      <c r="GM228" s="144"/>
      <c r="GN228" s="144"/>
      <c r="GO228" s="144"/>
      <c r="GP228" s="144"/>
      <c r="GQ228" s="144"/>
      <c r="GR228" s="144"/>
      <c r="GS228" s="144"/>
      <c r="GT228" s="144"/>
      <c r="GU228" s="144"/>
      <c r="GV228" s="144"/>
      <c r="GW228" s="144"/>
      <c r="GX228" s="144"/>
      <c r="GY228" s="144"/>
      <c r="GZ228" s="144"/>
      <c r="HA228" s="144"/>
      <c r="HB228" s="144"/>
      <c r="HC228" s="144"/>
      <c r="HD228" s="144"/>
      <c r="HE228" s="144"/>
      <c r="HF228" s="144"/>
      <c r="HG228" s="144"/>
      <c r="HH228" s="144"/>
    </row>
    <row r="229" spans="1:216" s="157" customFormat="1" ht="40" customHeight="1">
      <c r="A229" s="243" t="s">
        <v>255</v>
      </c>
      <c r="B229" s="175" t="str">
        <f t="shared" si="48"/>
        <v>Despacho del Viceministro de Agua y Saneamiento BásicoCIRCULARES DISPOSITIVAS</v>
      </c>
      <c r="C229" s="183">
        <v>72000</v>
      </c>
      <c r="D229" s="183">
        <v>7.1</v>
      </c>
      <c r="E229" s="135" t="s">
        <v>1392</v>
      </c>
      <c r="F229" s="180" t="str">
        <f t="shared" ref="F229:F230" si="55">CONCATENATE(C229,"-",D229)</f>
        <v>72000-7,1</v>
      </c>
      <c r="G229" s="174" t="str">
        <f t="shared" ref="G229:G230" si="56">CONCATENATE("AG"," -", H229,"--","AC -", I229)</f>
        <v>AG -3--AC -8</v>
      </c>
      <c r="H229" s="174">
        <v>3</v>
      </c>
      <c r="I229" s="174">
        <v>8</v>
      </c>
      <c r="J229" s="174" t="str">
        <f t="shared" si="25"/>
        <v xml:space="preserve">CT- - M- </v>
      </c>
      <c r="K229" s="185" t="s">
        <v>468</v>
      </c>
      <c r="L229" s="185"/>
      <c r="M229" s="185" t="s">
        <v>478</v>
      </c>
      <c r="N229" s="174"/>
      <c r="O229" s="174"/>
      <c r="P229" s="174"/>
      <c r="Q229" s="174"/>
      <c r="R229" s="174" t="str">
        <f t="shared" si="52"/>
        <v>F/E  -  PDF</v>
      </c>
      <c r="S229" s="239" t="s">
        <v>1245</v>
      </c>
      <c r="T229" s="185" t="s">
        <v>37</v>
      </c>
      <c r="U229" s="144"/>
      <c r="V229" s="144"/>
      <c r="W229" s="144"/>
      <c r="X229" s="144"/>
      <c r="Y229" s="144"/>
      <c r="Z229" s="144"/>
      <c r="AA229" s="144"/>
      <c r="AB229" s="144"/>
      <c r="AC229" s="144"/>
      <c r="AD229" s="144"/>
      <c r="AE229" s="144"/>
      <c r="AF229" s="144"/>
      <c r="AG229" s="144"/>
      <c r="AH229" s="144"/>
      <c r="AI229" s="144"/>
      <c r="AJ229" s="144"/>
      <c r="AK229" s="144"/>
      <c r="AL229" s="144"/>
      <c r="AM229" s="144"/>
      <c r="AN229" s="144"/>
      <c r="AO229" s="144"/>
      <c r="AP229" s="144"/>
      <c r="AQ229" s="144"/>
      <c r="AR229" s="144"/>
      <c r="AS229" s="144"/>
      <c r="AT229" s="144"/>
      <c r="AU229" s="144"/>
      <c r="AV229" s="144"/>
      <c r="AW229" s="144"/>
      <c r="AX229" s="144"/>
      <c r="AY229" s="144"/>
      <c r="AZ229" s="144"/>
      <c r="BA229" s="144"/>
      <c r="BB229" s="144"/>
      <c r="BC229" s="144"/>
      <c r="BD229" s="144"/>
      <c r="BE229" s="144"/>
      <c r="BF229" s="144"/>
      <c r="BG229" s="144"/>
      <c r="BH229" s="144"/>
      <c r="BI229" s="144"/>
      <c r="BJ229" s="144"/>
      <c r="BK229" s="144"/>
      <c r="BL229" s="144"/>
      <c r="BM229" s="144"/>
      <c r="BN229" s="144"/>
      <c r="BO229" s="144"/>
      <c r="BP229" s="144"/>
      <c r="BQ229" s="144"/>
      <c r="BR229" s="144"/>
      <c r="BS229" s="144"/>
      <c r="BT229" s="144"/>
      <c r="BU229" s="144"/>
      <c r="BV229" s="144"/>
      <c r="BW229" s="144"/>
      <c r="BX229" s="144"/>
      <c r="BY229" s="144"/>
      <c r="BZ229" s="144"/>
      <c r="CA229" s="144"/>
      <c r="CB229" s="144"/>
      <c r="CC229" s="144"/>
      <c r="CD229" s="144"/>
      <c r="CE229" s="144"/>
      <c r="CF229" s="144"/>
      <c r="CG229" s="144"/>
      <c r="CH229" s="144"/>
      <c r="CI229" s="144"/>
      <c r="CJ229" s="144"/>
      <c r="CK229" s="144"/>
      <c r="CL229" s="144"/>
      <c r="CM229" s="144"/>
      <c r="CN229" s="144"/>
      <c r="CO229" s="144"/>
      <c r="CP229" s="144"/>
      <c r="CQ229" s="144"/>
      <c r="CR229" s="144"/>
      <c r="CS229" s="144"/>
      <c r="CT229" s="144"/>
      <c r="CU229" s="144"/>
      <c r="CV229" s="144"/>
      <c r="CW229" s="144"/>
      <c r="CX229" s="144"/>
      <c r="CY229" s="144"/>
      <c r="CZ229" s="144"/>
      <c r="DA229" s="144"/>
      <c r="DB229" s="144"/>
      <c r="DC229" s="144"/>
      <c r="DD229" s="144"/>
      <c r="DE229" s="144"/>
      <c r="DF229" s="144"/>
      <c r="DG229" s="144"/>
      <c r="DH229" s="144"/>
      <c r="DI229" s="144"/>
      <c r="DJ229" s="144"/>
      <c r="DK229" s="144"/>
      <c r="DL229" s="144"/>
      <c r="DM229" s="144"/>
      <c r="DN229" s="144"/>
      <c r="DO229" s="144"/>
      <c r="DP229" s="144"/>
      <c r="DQ229" s="144"/>
      <c r="DR229" s="144"/>
      <c r="DS229" s="144"/>
      <c r="DT229" s="144"/>
      <c r="DU229" s="144"/>
      <c r="DV229" s="144"/>
      <c r="DW229" s="144"/>
      <c r="DX229" s="144"/>
      <c r="DY229" s="144"/>
      <c r="DZ229" s="144"/>
      <c r="EA229" s="144"/>
      <c r="EB229" s="144"/>
      <c r="EC229" s="144"/>
      <c r="ED229" s="144"/>
      <c r="EE229" s="144"/>
      <c r="EF229" s="144"/>
      <c r="EG229" s="144"/>
      <c r="EH229" s="144"/>
      <c r="EI229" s="144"/>
      <c r="EJ229" s="144"/>
      <c r="EK229" s="144"/>
      <c r="EL229" s="144"/>
      <c r="EM229" s="144"/>
      <c r="EN229" s="144"/>
      <c r="EO229" s="144"/>
      <c r="EP229" s="144"/>
      <c r="EQ229" s="144"/>
      <c r="ER229" s="144"/>
      <c r="ES229" s="144"/>
      <c r="ET229" s="144"/>
      <c r="EU229" s="144"/>
      <c r="EV229" s="144"/>
      <c r="EW229" s="144"/>
      <c r="EX229" s="144"/>
      <c r="EY229" s="144"/>
      <c r="EZ229" s="144"/>
      <c r="FA229" s="144"/>
      <c r="FB229" s="144"/>
      <c r="FC229" s="144"/>
      <c r="FD229" s="144"/>
      <c r="FE229" s="144"/>
      <c r="FF229" s="144"/>
      <c r="FG229" s="144"/>
      <c r="FH229" s="144"/>
      <c r="FI229" s="144"/>
      <c r="FJ229" s="144"/>
      <c r="FK229" s="144"/>
      <c r="FL229" s="144"/>
      <c r="FM229" s="144"/>
      <c r="FN229" s="144"/>
      <c r="FO229" s="144"/>
      <c r="FP229" s="144"/>
      <c r="FQ229" s="144"/>
      <c r="FR229" s="144"/>
      <c r="FS229" s="144"/>
      <c r="FT229" s="144"/>
      <c r="FU229" s="144"/>
      <c r="FV229" s="144"/>
      <c r="FW229" s="144"/>
      <c r="FX229" s="144"/>
      <c r="FY229" s="144"/>
      <c r="FZ229" s="144"/>
      <c r="GA229" s="144"/>
      <c r="GB229" s="144"/>
      <c r="GC229" s="144"/>
      <c r="GD229" s="144"/>
      <c r="GE229" s="144"/>
      <c r="GF229" s="144"/>
      <c r="GG229" s="144"/>
      <c r="GH229" s="144"/>
      <c r="GI229" s="144"/>
      <c r="GJ229" s="144"/>
      <c r="GK229" s="144"/>
      <c r="GL229" s="144"/>
      <c r="GM229" s="144"/>
      <c r="GN229" s="144"/>
      <c r="GO229" s="144"/>
      <c r="GP229" s="144"/>
      <c r="GQ229" s="144"/>
      <c r="GR229" s="144"/>
      <c r="GS229" s="144"/>
      <c r="GT229" s="144"/>
      <c r="GU229" s="144"/>
      <c r="GV229" s="144"/>
      <c r="GW229" s="144"/>
      <c r="GX229" s="144"/>
      <c r="GY229" s="144"/>
      <c r="GZ229" s="144"/>
      <c r="HA229" s="144"/>
      <c r="HB229" s="144"/>
      <c r="HC229" s="144"/>
      <c r="HD229" s="144"/>
      <c r="HE229" s="144"/>
      <c r="HF229" s="144"/>
      <c r="HG229" s="144"/>
      <c r="HH229" s="144"/>
    </row>
    <row r="230" spans="1:216" s="157" customFormat="1" ht="40" customHeight="1">
      <c r="A230" s="243" t="s">
        <v>255</v>
      </c>
      <c r="B230" s="175" t="str">
        <f t="shared" si="48"/>
        <v>Despacho del Viceministro de Agua y Saneamiento BásicoINFORMES DE GESTIÓN</v>
      </c>
      <c r="C230" s="183">
        <v>72000</v>
      </c>
      <c r="D230" s="183">
        <v>24.12</v>
      </c>
      <c r="E230" s="135" t="s">
        <v>931</v>
      </c>
      <c r="F230" s="180" t="str">
        <f t="shared" si="55"/>
        <v>72000-24,12</v>
      </c>
      <c r="G230" s="174" t="str">
        <f t="shared" si="56"/>
        <v>AG -3--AC -8</v>
      </c>
      <c r="H230" s="174">
        <v>3</v>
      </c>
      <c r="I230" s="174">
        <v>8</v>
      </c>
      <c r="J230" s="174" t="str">
        <f t="shared" si="25"/>
        <v xml:space="preserve">- E- - </v>
      </c>
      <c r="K230" s="185"/>
      <c r="L230" s="185" t="s">
        <v>469</v>
      </c>
      <c r="M230" s="185"/>
      <c r="N230" s="174"/>
      <c r="O230" s="174"/>
      <c r="P230" s="174"/>
      <c r="Q230" s="174"/>
      <c r="R230" s="174" t="str">
        <f t="shared" si="52"/>
        <v>F/E  -  PDF</v>
      </c>
      <c r="S230" s="239" t="s">
        <v>1245</v>
      </c>
      <c r="T230" s="185" t="s">
        <v>37</v>
      </c>
      <c r="U230" s="144"/>
      <c r="V230" s="144"/>
      <c r="W230" s="144"/>
      <c r="X230" s="144"/>
      <c r="Y230" s="144"/>
      <c r="Z230" s="144"/>
      <c r="AA230" s="144"/>
      <c r="AB230" s="144"/>
      <c r="AC230" s="144"/>
      <c r="AD230" s="144"/>
      <c r="AE230" s="144"/>
      <c r="AF230" s="144"/>
      <c r="AG230" s="144"/>
      <c r="AH230" s="144"/>
      <c r="AI230" s="144"/>
      <c r="AJ230" s="144"/>
      <c r="AK230" s="144"/>
      <c r="AL230" s="144"/>
      <c r="AM230" s="144"/>
      <c r="AN230" s="144"/>
      <c r="AO230" s="144"/>
      <c r="AP230" s="144"/>
      <c r="AQ230" s="144"/>
      <c r="AR230" s="144"/>
      <c r="AS230" s="144"/>
      <c r="AT230" s="144"/>
      <c r="AU230" s="144"/>
      <c r="AV230" s="144"/>
      <c r="AW230" s="144"/>
      <c r="AX230" s="144"/>
      <c r="AY230" s="144"/>
      <c r="AZ230" s="144"/>
      <c r="BA230" s="144"/>
      <c r="BB230" s="144"/>
      <c r="BC230" s="144"/>
      <c r="BD230" s="144"/>
      <c r="BE230" s="144"/>
      <c r="BF230" s="144"/>
      <c r="BG230" s="144"/>
      <c r="BH230" s="144"/>
      <c r="BI230" s="144"/>
      <c r="BJ230" s="144"/>
      <c r="BK230" s="144"/>
      <c r="BL230" s="144"/>
      <c r="BM230" s="144"/>
      <c r="BN230" s="144"/>
      <c r="BO230" s="144"/>
      <c r="BP230" s="144"/>
      <c r="BQ230" s="144"/>
      <c r="BR230" s="144"/>
      <c r="BS230" s="144"/>
      <c r="BT230" s="144"/>
      <c r="BU230" s="144"/>
      <c r="BV230" s="144"/>
      <c r="BW230" s="144"/>
      <c r="BX230" s="144"/>
      <c r="BY230" s="144"/>
      <c r="BZ230" s="144"/>
      <c r="CA230" s="144"/>
      <c r="CB230" s="144"/>
      <c r="CC230" s="144"/>
      <c r="CD230" s="144"/>
      <c r="CE230" s="144"/>
      <c r="CF230" s="144"/>
      <c r="CG230" s="144"/>
      <c r="CH230" s="144"/>
      <c r="CI230" s="144"/>
      <c r="CJ230" s="144"/>
      <c r="CK230" s="144"/>
      <c r="CL230" s="144"/>
      <c r="CM230" s="144"/>
      <c r="CN230" s="144"/>
      <c r="CO230" s="144"/>
      <c r="CP230" s="144"/>
      <c r="CQ230" s="144"/>
      <c r="CR230" s="144"/>
      <c r="CS230" s="144"/>
      <c r="CT230" s="144"/>
      <c r="CU230" s="144"/>
      <c r="CV230" s="144"/>
      <c r="CW230" s="144"/>
      <c r="CX230" s="144"/>
      <c r="CY230" s="144"/>
      <c r="CZ230" s="144"/>
      <c r="DA230" s="144"/>
      <c r="DB230" s="144"/>
      <c r="DC230" s="144"/>
      <c r="DD230" s="144"/>
      <c r="DE230" s="144"/>
      <c r="DF230" s="144"/>
      <c r="DG230" s="144"/>
      <c r="DH230" s="144"/>
      <c r="DI230" s="144"/>
      <c r="DJ230" s="144"/>
      <c r="DK230" s="144"/>
      <c r="DL230" s="144"/>
      <c r="DM230" s="144"/>
      <c r="DN230" s="144"/>
      <c r="DO230" s="144"/>
      <c r="DP230" s="144"/>
      <c r="DQ230" s="144"/>
      <c r="DR230" s="144"/>
      <c r="DS230" s="144"/>
      <c r="DT230" s="144"/>
      <c r="DU230" s="144"/>
      <c r="DV230" s="144"/>
      <c r="DW230" s="144"/>
      <c r="DX230" s="144"/>
      <c r="DY230" s="144"/>
      <c r="DZ230" s="144"/>
      <c r="EA230" s="144"/>
      <c r="EB230" s="144"/>
      <c r="EC230" s="144"/>
      <c r="ED230" s="144"/>
      <c r="EE230" s="144"/>
      <c r="EF230" s="144"/>
      <c r="EG230" s="144"/>
      <c r="EH230" s="144"/>
      <c r="EI230" s="144"/>
      <c r="EJ230" s="144"/>
      <c r="EK230" s="144"/>
      <c r="EL230" s="144"/>
      <c r="EM230" s="144"/>
      <c r="EN230" s="144"/>
      <c r="EO230" s="144"/>
      <c r="EP230" s="144"/>
      <c r="EQ230" s="144"/>
      <c r="ER230" s="144"/>
      <c r="ES230" s="144"/>
      <c r="ET230" s="144"/>
      <c r="EU230" s="144"/>
      <c r="EV230" s="144"/>
      <c r="EW230" s="144"/>
      <c r="EX230" s="144"/>
      <c r="EY230" s="144"/>
      <c r="EZ230" s="144"/>
      <c r="FA230" s="144"/>
      <c r="FB230" s="144"/>
      <c r="FC230" s="144"/>
      <c r="FD230" s="144"/>
      <c r="FE230" s="144"/>
      <c r="FF230" s="144"/>
      <c r="FG230" s="144"/>
      <c r="FH230" s="144"/>
      <c r="FI230" s="144"/>
      <c r="FJ230" s="144"/>
      <c r="FK230" s="144"/>
      <c r="FL230" s="144"/>
      <c r="FM230" s="144"/>
      <c r="FN230" s="144"/>
      <c r="FO230" s="144"/>
      <c r="FP230" s="144"/>
      <c r="FQ230" s="144"/>
      <c r="FR230" s="144"/>
      <c r="FS230" s="144"/>
      <c r="FT230" s="144"/>
      <c r="FU230" s="144"/>
      <c r="FV230" s="144"/>
      <c r="FW230" s="144"/>
      <c r="FX230" s="144"/>
      <c r="FY230" s="144"/>
      <c r="FZ230" s="144"/>
      <c r="GA230" s="144"/>
      <c r="GB230" s="144"/>
      <c r="GC230" s="144"/>
      <c r="GD230" s="144"/>
      <c r="GE230" s="144"/>
      <c r="GF230" s="144"/>
      <c r="GG230" s="144"/>
      <c r="GH230" s="144"/>
      <c r="GI230" s="144"/>
      <c r="GJ230" s="144"/>
      <c r="GK230" s="144"/>
      <c r="GL230" s="144"/>
      <c r="GM230" s="144"/>
      <c r="GN230" s="144"/>
      <c r="GO230" s="144"/>
      <c r="GP230" s="144"/>
      <c r="GQ230" s="144"/>
      <c r="GR230" s="144"/>
      <c r="GS230" s="144"/>
      <c r="GT230" s="144"/>
      <c r="GU230" s="144"/>
      <c r="GV230" s="144"/>
      <c r="GW230" s="144"/>
      <c r="GX230" s="144"/>
      <c r="GY230" s="144"/>
      <c r="GZ230" s="144"/>
      <c r="HA230" s="144"/>
      <c r="HB230" s="144"/>
      <c r="HC230" s="144"/>
      <c r="HD230" s="144"/>
      <c r="HE230" s="144"/>
      <c r="HF230" s="144"/>
      <c r="HG230" s="144"/>
      <c r="HH230" s="144"/>
    </row>
    <row r="231" spans="1:216" s="157" customFormat="1" ht="40" customHeight="1">
      <c r="A231" s="247"/>
      <c r="B231" s="187"/>
      <c r="C231" s="182"/>
      <c r="D231" s="182"/>
      <c r="E231" s="172"/>
      <c r="F231" s="179"/>
      <c r="G231" s="169"/>
      <c r="H231" s="169"/>
      <c r="I231" s="169"/>
      <c r="J231" s="169"/>
      <c r="K231" s="169"/>
      <c r="L231" s="169"/>
      <c r="M231" s="169"/>
      <c r="N231" s="169"/>
      <c r="O231" s="169"/>
      <c r="P231" s="169"/>
      <c r="Q231" s="169"/>
      <c r="R231" s="169"/>
      <c r="S231" s="169"/>
      <c r="T231" s="169"/>
      <c r="U231" s="144"/>
      <c r="V231" s="144"/>
      <c r="W231" s="144"/>
      <c r="X231" s="144"/>
      <c r="Y231" s="144"/>
      <c r="Z231" s="144"/>
      <c r="AA231" s="144"/>
      <c r="AB231" s="144"/>
      <c r="AC231" s="144"/>
      <c r="AD231" s="144"/>
      <c r="AE231" s="144"/>
      <c r="AF231" s="144"/>
      <c r="AG231" s="144"/>
      <c r="AH231" s="144"/>
      <c r="AI231" s="144"/>
      <c r="AJ231" s="144"/>
      <c r="AK231" s="144"/>
      <c r="AL231" s="144"/>
      <c r="AM231" s="144"/>
      <c r="AN231" s="144"/>
      <c r="AO231" s="144"/>
      <c r="AP231" s="144"/>
      <c r="AQ231" s="144"/>
      <c r="AR231" s="144"/>
      <c r="AS231" s="144"/>
      <c r="AT231" s="144"/>
      <c r="AU231" s="144"/>
      <c r="AV231" s="144"/>
      <c r="AW231" s="144"/>
      <c r="AX231" s="144"/>
      <c r="AY231" s="144"/>
      <c r="AZ231" s="144"/>
      <c r="BA231" s="144"/>
      <c r="BB231" s="144"/>
      <c r="BC231" s="144"/>
      <c r="BD231" s="144"/>
      <c r="BE231" s="144"/>
      <c r="BF231" s="144"/>
      <c r="BG231" s="144"/>
      <c r="BH231" s="144"/>
      <c r="BI231" s="144"/>
      <c r="BJ231" s="144"/>
      <c r="BK231" s="144"/>
      <c r="BL231" s="144"/>
      <c r="BM231" s="144"/>
      <c r="BN231" s="144"/>
      <c r="BO231" s="144"/>
      <c r="BP231" s="144"/>
      <c r="BQ231" s="144"/>
      <c r="BR231" s="144"/>
      <c r="BS231" s="144"/>
      <c r="BT231" s="144"/>
      <c r="BU231" s="144"/>
      <c r="BV231" s="144"/>
      <c r="BW231" s="144"/>
      <c r="BX231" s="144"/>
      <c r="BY231" s="144"/>
      <c r="BZ231" s="144"/>
      <c r="CA231" s="144"/>
      <c r="CB231" s="144"/>
      <c r="CC231" s="144"/>
      <c r="CD231" s="144"/>
      <c r="CE231" s="144"/>
      <c r="CF231" s="144"/>
      <c r="CG231" s="144"/>
      <c r="CH231" s="144"/>
      <c r="CI231" s="144"/>
      <c r="CJ231" s="144"/>
      <c r="CK231" s="144"/>
      <c r="CL231" s="144"/>
      <c r="CM231" s="144"/>
      <c r="CN231" s="144"/>
      <c r="CO231" s="144"/>
      <c r="CP231" s="144"/>
      <c r="CQ231" s="144"/>
      <c r="CR231" s="144"/>
      <c r="CS231" s="144"/>
      <c r="CT231" s="144"/>
      <c r="CU231" s="144"/>
      <c r="CV231" s="144"/>
      <c r="CW231" s="144"/>
      <c r="CX231" s="144"/>
      <c r="CY231" s="144"/>
      <c r="CZ231" s="144"/>
      <c r="DA231" s="144"/>
      <c r="DB231" s="144"/>
      <c r="DC231" s="144"/>
      <c r="DD231" s="144"/>
      <c r="DE231" s="144"/>
      <c r="DF231" s="144"/>
      <c r="DG231" s="144"/>
      <c r="DH231" s="144"/>
      <c r="DI231" s="144"/>
      <c r="DJ231" s="144"/>
      <c r="DK231" s="144"/>
      <c r="DL231" s="144"/>
      <c r="DM231" s="144"/>
      <c r="DN231" s="144"/>
      <c r="DO231" s="144"/>
      <c r="DP231" s="144"/>
      <c r="DQ231" s="144"/>
      <c r="DR231" s="144"/>
      <c r="DS231" s="144"/>
      <c r="DT231" s="144"/>
      <c r="DU231" s="144"/>
      <c r="DV231" s="144"/>
      <c r="DW231" s="144"/>
      <c r="DX231" s="144"/>
      <c r="DY231" s="144"/>
      <c r="DZ231" s="144"/>
      <c r="EA231" s="144"/>
      <c r="EB231" s="144"/>
      <c r="EC231" s="144"/>
      <c r="ED231" s="144"/>
      <c r="EE231" s="144"/>
      <c r="EF231" s="144"/>
      <c r="EG231" s="144"/>
      <c r="EH231" s="144"/>
      <c r="EI231" s="144"/>
      <c r="EJ231" s="144"/>
      <c r="EK231" s="144"/>
      <c r="EL231" s="144"/>
      <c r="EM231" s="144"/>
      <c r="EN231" s="144"/>
      <c r="EO231" s="144"/>
      <c r="EP231" s="144"/>
      <c r="EQ231" s="144"/>
      <c r="ER231" s="144"/>
      <c r="ES231" s="144"/>
      <c r="ET231" s="144"/>
      <c r="EU231" s="144"/>
      <c r="EV231" s="144"/>
      <c r="EW231" s="144"/>
      <c r="EX231" s="144"/>
      <c r="EY231" s="144"/>
      <c r="EZ231" s="144"/>
      <c r="FA231" s="144"/>
      <c r="FB231" s="144"/>
      <c r="FC231" s="144"/>
      <c r="FD231" s="144"/>
      <c r="FE231" s="144"/>
      <c r="FF231" s="144"/>
      <c r="FG231" s="144"/>
      <c r="FH231" s="144"/>
      <c r="FI231" s="144"/>
      <c r="FJ231" s="144"/>
      <c r="FK231" s="144"/>
      <c r="FL231" s="144"/>
      <c r="FM231" s="144"/>
      <c r="FN231" s="144"/>
      <c r="FO231" s="144"/>
      <c r="FP231" s="144"/>
      <c r="FQ231" s="144"/>
      <c r="FR231" s="144"/>
      <c r="FS231" s="144"/>
      <c r="FT231" s="144"/>
      <c r="FU231" s="144"/>
      <c r="FV231" s="144"/>
      <c r="FW231" s="144"/>
      <c r="FX231" s="144"/>
      <c r="FY231" s="144"/>
      <c r="FZ231" s="144"/>
      <c r="GA231" s="144"/>
      <c r="GB231" s="144"/>
      <c r="GC231" s="144"/>
      <c r="GD231" s="144"/>
      <c r="GE231" s="144"/>
      <c r="GF231" s="144"/>
      <c r="GG231" s="144"/>
      <c r="GH231" s="144"/>
      <c r="GI231" s="144"/>
      <c r="GJ231" s="144"/>
      <c r="GK231" s="144"/>
      <c r="GL231" s="144"/>
      <c r="GM231" s="144"/>
      <c r="GN231" s="144"/>
      <c r="GO231" s="144"/>
      <c r="GP231" s="144"/>
      <c r="GQ231" s="144"/>
      <c r="GR231" s="144"/>
      <c r="GS231" s="144"/>
      <c r="GT231" s="144"/>
      <c r="GU231" s="144"/>
      <c r="GV231" s="144"/>
      <c r="GW231" s="144"/>
      <c r="GX231" s="144"/>
      <c r="GY231" s="144"/>
      <c r="GZ231" s="144"/>
      <c r="HA231" s="144"/>
      <c r="HB231" s="144"/>
      <c r="HC231" s="144"/>
      <c r="HD231" s="144"/>
      <c r="HE231" s="144"/>
      <c r="HF231" s="144"/>
      <c r="HG231" s="144"/>
      <c r="HH231" s="144"/>
    </row>
    <row r="232" spans="1:216" s="157" customFormat="1" ht="40" customHeight="1">
      <c r="A232" s="246" t="s">
        <v>1180</v>
      </c>
      <c r="B232" s="186" t="str">
        <f t="shared" si="48"/>
        <v>Dirección de Política y RegulaciónDERECHOS DE PETICIÓN</v>
      </c>
      <c r="C232" s="143">
        <v>72100</v>
      </c>
      <c r="D232" s="227">
        <v>17</v>
      </c>
      <c r="E232" s="226" t="s">
        <v>496</v>
      </c>
      <c r="F232" s="224" t="str">
        <f t="shared" ref="F232:F235" si="57">CONCATENATE(C232,"-",D232)</f>
        <v>72100-17</v>
      </c>
      <c r="G232" s="225" t="str">
        <f t="shared" ref="G232:G235" si="58">CONCATENATE("AG"," -", H232,"--","AC -", I232)</f>
        <v>AG -3--AC -8</v>
      </c>
      <c r="H232" s="240">
        <v>3</v>
      </c>
      <c r="I232" s="240">
        <v>8</v>
      </c>
      <c r="J232" s="225" t="str">
        <f t="shared" si="25"/>
        <v>- - MT- S</v>
      </c>
      <c r="K232" s="240"/>
      <c r="L232" s="240"/>
      <c r="M232" s="240" t="s">
        <v>1612</v>
      </c>
      <c r="N232" s="240" t="s">
        <v>471</v>
      </c>
      <c r="O232" s="225"/>
      <c r="P232" s="225"/>
      <c r="Q232" s="225"/>
      <c r="R232" s="225" t="str">
        <f t="shared" si="52"/>
        <v>F/E  -  PDF</v>
      </c>
      <c r="S232" s="240" t="s">
        <v>1245</v>
      </c>
      <c r="T232" s="237" t="s">
        <v>37</v>
      </c>
      <c r="U232" s="144"/>
      <c r="V232" s="144"/>
      <c r="W232" s="144"/>
      <c r="X232" s="144"/>
      <c r="Y232" s="144"/>
      <c r="Z232" s="144"/>
      <c r="AA232" s="144"/>
      <c r="AB232" s="144"/>
      <c r="AC232" s="144"/>
      <c r="AD232" s="144"/>
      <c r="AE232" s="144"/>
      <c r="AF232" s="144"/>
      <c r="AG232" s="144"/>
      <c r="AH232" s="144"/>
      <c r="AI232" s="144"/>
      <c r="AJ232" s="144"/>
      <c r="AK232" s="144"/>
      <c r="AL232" s="144"/>
      <c r="AM232" s="144"/>
      <c r="AN232" s="144"/>
      <c r="AO232" s="144"/>
      <c r="AP232" s="144"/>
      <c r="AQ232" s="144"/>
      <c r="AR232" s="144"/>
      <c r="AS232" s="144"/>
      <c r="AT232" s="144"/>
      <c r="AU232" s="144"/>
      <c r="AV232" s="144"/>
      <c r="AW232" s="144"/>
      <c r="AX232" s="144"/>
      <c r="AY232" s="144"/>
      <c r="AZ232" s="144"/>
      <c r="BA232" s="144"/>
      <c r="BB232" s="144"/>
      <c r="BC232" s="144"/>
      <c r="BD232" s="144"/>
      <c r="BE232" s="144"/>
      <c r="BF232" s="144"/>
      <c r="BG232" s="144"/>
      <c r="BH232" s="144"/>
      <c r="BI232" s="144"/>
      <c r="BJ232" s="144"/>
      <c r="BK232" s="144"/>
      <c r="BL232" s="144"/>
      <c r="BM232" s="144"/>
      <c r="BN232" s="144"/>
      <c r="BO232" s="144"/>
      <c r="BP232" s="144"/>
      <c r="BQ232" s="144"/>
      <c r="BR232" s="144"/>
      <c r="BS232" s="144"/>
      <c r="BT232" s="144"/>
      <c r="BU232" s="144"/>
      <c r="BV232" s="144"/>
      <c r="BW232" s="144"/>
      <c r="BX232" s="144"/>
      <c r="BY232" s="144"/>
      <c r="BZ232" s="144"/>
      <c r="CA232" s="144"/>
      <c r="CB232" s="144"/>
      <c r="CC232" s="144"/>
      <c r="CD232" s="144"/>
      <c r="CE232" s="144"/>
      <c r="CF232" s="144"/>
      <c r="CG232" s="144"/>
      <c r="CH232" s="144"/>
      <c r="CI232" s="144"/>
      <c r="CJ232" s="144"/>
      <c r="CK232" s="144"/>
      <c r="CL232" s="144"/>
      <c r="CM232" s="144"/>
      <c r="CN232" s="144"/>
      <c r="CO232" s="144"/>
      <c r="CP232" s="144"/>
      <c r="CQ232" s="144"/>
      <c r="CR232" s="144"/>
      <c r="CS232" s="144"/>
      <c r="CT232" s="144"/>
      <c r="CU232" s="144"/>
      <c r="CV232" s="144"/>
      <c r="CW232" s="144"/>
      <c r="CX232" s="144"/>
      <c r="CY232" s="144"/>
      <c r="CZ232" s="144"/>
      <c r="DA232" s="144"/>
      <c r="DB232" s="144"/>
      <c r="DC232" s="144"/>
      <c r="DD232" s="144"/>
      <c r="DE232" s="144"/>
      <c r="DF232" s="144"/>
      <c r="DG232" s="144"/>
      <c r="DH232" s="144"/>
      <c r="DI232" s="144"/>
      <c r="DJ232" s="144"/>
      <c r="DK232" s="144"/>
      <c r="DL232" s="144"/>
      <c r="DM232" s="144"/>
      <c r="DN232" s="144"/>
      <c r="DO232" s="144"/>
      <c r="DP232" s="144"/>
      <c r="DQ232" s="144"/>
      <c r="DR232" s="144"/>
      <c r="DS232" s="144"/>
      <c r="DT232" s="144"/>
      <c r="DU232" s="144"/>
      <c r="DV232" s="144"/>
      <c r="DW232" s="144"/>
      <c r="DX232" s="144"/>
      <c r="DY232" s="144"/>
      <c r="DZ232" s="144"/>
      <c r="EA232" s="144"/>
      <c r="EB232" s="144"/>
      <c r="EC232" s="144"/>
      <c r="ED232" s="144"/>
      <c r="EE232" s="144"/>
      <c r="EF232" s="144"/>
      <c r="EG232" s="144"/>
      <c r="EH232" s="144"/>
      <c r="EI232" s="144"/>
      <c r="EJ232" s="144"/>
      <c r="EK232" s="144"/>
      <c r="EL232" s="144"/>
      <c r="EM232" s="144"/>
      <c r="EN232" s="144"/>
      <c r="EO232" s="144"/>
      <c r="EP232" s="144"/>
      <c r="EQ232" s="144"/>
      <c r="ER232" s="144"/>
      <c r="ES232" s="144"/>
      <c r="ET232" s="144"/>
      <c r="EU232" s="144"/>
      <c r="EV232" s="144"/>
      <c r="EW232" s="144"/>
      <c r="EX232" s="144"/>
      <c r="EY232" s="144"/>
      <c r="EZ232" s="144"/>
      <c r="FA232" s="144"/>
      <c r="FB232" s="144"/>
      <c r="FC232" s="144"/>
      <c r="FD232" s="144"/>
      <c r="FE232" s="144"/>
      <c r="FF232" s="144"/>
      <c r="FG232" s="144"/>
      <c r="FH232" s="144"/>
      <c r="FI232" s="144"/>
      <c r="FJ232" s="144"/>
      <c r="FK232" s="144"/>
      <c r="FL232" s="144"/>
      <c r="FM232" s="144"/>
      <c r="FN232" s="144"/>
      <c r="FO232" s="144"/>
      <c r="FP232" s="144"/>
      <c r="FQ232" s="144"/>
      <c r="FR232" s="144"/>
      <c r="FS232" s="144"/>
      <c r="FT232" s="144"/>
      <c r="FU232" s="144"/>
      <c r="FV232" s="144"/>
      <c r="FW232" s="144"/>
      <c r="FX232" s="144"/>
      <c r="FY232" s="144"/>
      <c r="FZ232" s="144"/>
      <c r="GA232" s="144"/>
      <c r="GB232" s="144"/>
      <c r="GC232" s="144"/>
      <c r="GD232" s="144"/>
      <c r="GE232" s="144"/>
      <c r="GF232" s="144"/>
      <c r="GG232" s="144"/>
      <c r="GH232" s="144"/>
      <c r="GI232" s="144"/>
      <c r="GJ232" s="144"/>
      <c r="GK232" s="144"/>
      <c r="GL232" s="144"/>
      <c r="GM232" s="144"/>
      <c r="GN232" s="144"/>
      <c r="GO232" s="144"/>
      <c r="GP232" s="144"/>
      <c r="GQ232" s="144"/>
      <c r="GR232" s="144"/>
      <c r="GS232" s="144"/>
      <c r="GT232" s="144"/>
      <c r="GU232" s="144"/>
      <c r="GV232" s="144"/>
      <c r="GW232" s="144"/>
      <c r="GX232" s="144"/>
      <c r="GY232" s="144"/>
      <c r="GZ232" s="144"/>
      <c r="HA232" s="144"/>
      <c r="HB232" s="144"/>
      <c r="HC232" s="144"/>
      <c r="HD232" s="144"/>
      <c r="HE232" s="144"/>
      <c r="HF232" s="144"/>
      <c r="HG232" s="144"/>
      <c r="HH232" s="144"/>
    </row>
    <row r="233" spans="1:216" s="157" customFormat="1" ht="40" customHeight="1">
      <c r="A233" s="246" t="s">
        <v>1180</v>
      </c>
      <c r="B233" s="186" t="str">
        <f t="shared" si="48"/>
        <v>Dirección de Política y RegulaciónINFORMES A ENTES DE CONTROL</v>
      </c>
      <c r="C233" s="143">
        <v>72100</v>
      </c>
      <c r="D233" s="227" t="s">
        <v>1236</v>
      </c>
      <c r="E233" s="228" t="s">
        <v>928</v>
      </c>
      <c r="F233" s="224" t="str">
        <f t="shared" si="57"/>
        <v>72100-24.1</v>
      </c>
      <c r="G233" s="225" t="str">
        <f t="shared" si="58"/>
        <v>AG -4--AC -8</v>
      </c>
      <c r="H233" s="240">
        <v>4</v>
      </c>
      <c r="I233" s="240">
        <v>8</v>
      </c>
      <c r="J233" s="225" t="str">
        <f t="shared" si="25"/>
        <v xml:space="preserve">- E- - </v>
      </c>
      <c r="K233" s="240"/>
      <c r="L233" s="240" t="s">
        <v>469</v>
      </c>
      <c r="M233" s="240"/>
      <c r="N233" s="240"/>
      <c r="O233" s="225"/>
      <c r="P233" s="225"/>
      <c r="Q233" s="225"/>
      <c r="R233" s="225" t="str">
        <f t="shared" si="52"/>
        <v>F/E  -  PDF</v>
      </c>
      <c r="S233" s="240" t="s">
        <v>1245</v>
      </c>
      <c r="T233" s="237" t="s">
        <v>37</v>
      </c>
      <c r="U233" s="144"/>
      <c r="V233" s="144"/>
      <c r="W233" s="144"/>
      <c r="X233" s="144"/>
      <c r="Y233" s="144"/>
      <c r="Z233" s="144"/>
      <c r="AA233" s="144"/>
      <c r="AB233" s="144"/>
      <c r="AC233" s="144"/>
      <c r="AD233" s="144"/>
      <c r="AE233" s="144"/>
      <c r="AF233" s="144"/>
      <c r="AG233" s="144"/>
      <c r="AH233" s="144"/>
      <c r="AI233" s="144"/>
      <c r="AJ233" s="144"/>
      <c r="AK233" s="144"/>
      <c r="AL233" s="144"/>
      <c r="AM233" s="144"/>
      <c r="AN233" s="144"/>
      <c r="AO233" s="144"/>
      <c r="AP233" s="144"/>
      <c r="AQ233" s="144"/>
      <c r="AR233" s="144"/>
      <c r="AS233" s="144"/>
      <c r="AT233" s="144"/>
      <c r="AU233" s="144"/>
      <c r="AV233" s="144"/>
      <c r="AW233" s="144"/>
      <c r="AX233" s="144"/>
      <c r="AY233" s="144"/>
      <c r="AZ233" s="144"/>
      <c r="BA233" s="144"/>
      <c r="BB233" s="144"/>
      <c r="BC233" s="144"/>
      <c r="BD233" s="144"/>
      <c r="BE233" s="144"/>
      <c r="BF233" s="144"/>
      <c r="BG233" s="144"/>
      <c r="BH233" s="144"/>
      <c r="BI233" s="144"/>
      <c r="BJ233" s="144"/>
      <c r="BK233" s="144"/>
      <c r="BL233" s="144"/>
      <c r="BM233" s="144"/>
      <c r="BN233" s="144"/>
      <c r="BO233" s="144"/>
      <c r="BP233" s="144"/>
      <c r="BQ233" s="144"/>
      <c r="BR233" s="144"/>
      <c r="BS233" s="144"/>
      <c r="BT233" s="144"/>
      <c r="BU233" s="144"/>
      <c r="BV233" s="144"/>
      <c r="BW233" s="144"/>
      <c r="BX233" s="144"/>
      <c r="BY233" s="144"/>
      <c r="BZ233" s="144"/>
      <c r="CA233" s="144"/>
      <c r="CB233" s="144"/>
      <c r="CC233" s="144"/>
      <c r="CD233" s="144"/>
      <c r="CE233" s="144"/>
      <c r="CF233" s="144"/>
      <c r="CG233" s="144"/>
      <c r="CH233" s="144"/>
      <c r="CI233" s="144"/>
      <c r="CJ233" s="144"/>
      <c r="CK233" s="144"/>
      <c r="CL233" s="144"/>
      <c r="CM233" s="144"/>
      <c r="CN233" s="144"/>
      <c r="CO233" s="144"/>
      <c r="CP233" s="144"/>
      <c r="CQ233" s="144"/>
      <c r="CR233" s="144"/>
      <c r="CS233" s="144"/>
      <c r="CT233" s="144"/>
      <c r="CU233" s="144"/>
      <c r="CV233" s="144"/>
      <c r="CW233" s="144"/>
      <c r="CX233" s="144"/>
      <c r="CY233" s="144"/>
      <c r="CZ233" s="144"/>
      <c r="DA233" s="144"/>
      <c r="DB233" s="144"/>
      <c r="DC233" s="144"/>
      <c r="DD233" s="144"/>
      <c r="DE233" s="144"/>
      <c r="DF233" s="144"/>
      <c r="DG233" s="144"/>
      <c r="DH233" s="144"/>
      <c r="DI233" s="144"/>
      <c r="DJ233" s="144"/>
      <c r="DK233" s="144"/>
      <c r="DL233" s="144"/>
      <c r="DM233" s="144"/>
      <c r="DN233" s="144"/>
      <c r="DO233" s="144"/>
      <c r="DP233" s="144"/>
      <c r="DQ233" s="144"/>
      <c r="DR233" s="144"/>
      <c r="DS233" s="144"/>
      <c r="DT233" s="144"/>
      <c r="DU233" s="144"/>
      <c r="DV233" s="144"/>
      <c r="DW233" s="144"/>
      <c r="DX233" s="144"/>
      <c r="DY233" s="144"/>
      <c r="DZ233" s="144"/>
      <c r="EA233" s="144"/>
      <c r="EB233" s="144"/>
      <c r="EC233" s="144"/>
      <c r="ED233" s="144"/>
      <c r="EE233" s="144"/>
      <c r="EF233" s="144"/>
      <c r="EG233" s="144"/>
      <c r="EH233" s="144"/>
      <c r="EI233" s="144"/>
      <c r="EJ233" s="144"/>
      <c r="EK233" s="144"/>
      <c r="EL233" s="144"/>
      <c r="EM233" s="144"/>
      <c r="EN233" s="144"/>
      <c r="EO233" s="144"/>
      <c r="EP233" s="144"/>
      <c r="EQ233" s="144"/>
      <c r="ER233" s="144"/>
      <c r="ES233" s="144"/>
      <c r="ET233" s="144"/>
      <c r="EU233" s="144"/>
      <c r="EV233" s="144"/>
      <c r="EW233" s="144"/>
      <c r="EX233" s="144"/>
      <c r="EY233" s="144"/>
      <c r="EZ233" s="144"/>
      <c r="FA233" s="144"/>
      <c r="FB233" s="144"/>
      <c r="FC233" s="144"/>
      <c r="FD233" s="144"/>
      <c r="FE233" s="144"/>
      <c r="FF233" s="144"/>
      <c r="FG233" s="144"/>
      <c r="FH233" s="144"/>
      <c r="FI233" s="144"/>
      <c r="FJ233" s="144"/>
      <c r="FK233" s="144"/>
      <c r="FL233" s="144"/>
      <c r="FM233" s="144"/>
      <c r="FN233" s="144"/>
      <c r="FO233" s="144"/>
      <c r="FP233" s="144"/>
      <c r="FQ233" s="144"/>
      <c r="FR233" s="144"/>
      <c r="FS233" s="144"/>
      <c r="FT233" s="144"/>
      <c r="FU233" s="144"/>
      <c r="FV233" s="144"/>
      <c r="FW233" s="144"/>
      <c r="FX233" s="144"/>
      <c r="FY233" s="144"/>
      <c r="FZ233" s="144"/>
      <c r="GA233" s="144"/>
      <c r="GB233" s="144"/>
      <c r="GC233" s="144"/>
      <c r="GD233" s="144"/>
      <c r="GE233" s="144"/>
      <c r="GF233" s="144"/>
      <c r="GG233" s="144"/>
      <c r="GH233" s="144"/>
      <c r="GI233" s="144"/>
      <c r="GJ233" s="144"/>
      <c r="GK233" s="144"/>
      <c r="GL233" s="144"/>
      <c r="GM233" s="144"/>
      <c r="GN233" s="144"/>
      <c r="GO233" s="144"/>
      <c r="GP233" s="144"/>
      <c r="GQ233" s="144"/>
      <c r="GR233" s="144"/>
      <c r="GS233" s="144"/>
      <c r="GT233" s="144"/>
      <c r="GU233" s="144"/>
      <c r="GV233" s="144"/>
      <c r="GW233" s="144"/>
      <c r="GX233" s="144"/>
      <c r="GY233" s="144"/>
      <c r="GZ233" s="144"/>
      <c r="HA233" s="144"/>
      <c r="HB233" s="144"/>
      <c r="HC233" s="144"/>
      <c r="HD233" s="144"/>
      <c r="HE233" s="144"/>
      <c r="HF233" s="144"/>
      <c r="HG233" s="144"/>
      <c r="HH233" s="144"/>
    </row>
    <row r="234" spans="1:216" s="157" customFormat="1" ht="40" customHeight="1">
      <c r="A234" s="246" t="s">
        <v>1180</v>
      </c>
      <c r="B234" s="186" t="str">
        <f t="shared" si="48"/>
        <v>Dirección de Política y RegulaciónINFORMES DE GESTIÓN</v>
      </c>
      <c r="C234" s="143">
        <v>72100</v>
      </c>
      <c r="D234" s="227" t="s">
        <v>1186</v>
      </c>
      <c r="E234" s="228" t="s">
        <v>931</v>
      </c>
      <c r="F234" s="224" t="str">
        <f t="shared" si="57"/>
        <v>72100-24.12</v>
      </c>
      <c r="G234" s="225" t="str">
        <f t="shared" si="58"/>
        <v>AG -3--AC -8</v>
      </c>
      <c r="H234" s="240">
        <v>3</v>
      </c>
      <c r="I234" s="240">
        <v>8</v>
      </c>
      <c r="J234" s="225" t="str">
        <f t="shared" si="25"/>
        <v xml:space="preserve">- E- - </v>
      </c>
      <c r="K234" s="240"/>
      <c r="L234" s="240" t="s">
        <v>469</v>
      </c>
      <c r="M234" s="240"/>
      <c r="N234" s="240"/>
      <c r="O234" s="225"/>
      <c r="P234" s="225"/>
      <c r="Q234" s="225"/>
      <c r="R234" s="225" t="str">
        <f t="shared" si="52"/>
        <v>F/E  -  PDF</v>
      </c>
      <c r="S234" s="240" t="s">
        <v>1245</v>
      </c>
      <c r="T234" s="237" t="s">
        <v>37</v>
      </c>
      <c r="U234" s="144"/>
      <c r="V234" s="144"/>
      <c r="W234" s="144"/>
      <c r="X234" s="144"/>
      <c r="Y234" s="144"/>
      <c r="Z234" s="144"/>
      <c r="AA234" s="144"/>
      <c r="AB234" s="144"/>
      <c r="AC234" s="144"/>
      <c r="AD234" s="144"/>
      <c r="AE234" s="144"/>
      <c r="AF234" s="144"/>
      <c r="AG234" s="144"/>
      <c r="AH234" s="144"/>
      <c r="AI234" s="144"/>
      <c r="AJ234" s="144"/>
      <c r="AK234" s="144"/>
      <c r="AL234" s="144"/>
      <c r="AM234" s="144"/>
      <c r="AN234" s="144"/>
      <c r="AO234" s="144"/>
      <c r="AP234" s="144"/>
      <c r="AQ234" s="144"/>
      <c r="AR234" s="144"/>
      <c r="AS234" s="144"/>
      <c r="AT234" s="144"/>
      <c r="AU234" s="144"/>
      <c r="AV234" s="144"/>
      <c r="AW234" s="144"/>
      <c r="AX234" s="144"/>
      <c r="AY234" s="144"/>
      <c r="AZ234" s="144"/>
      <c r="BA234" s="144"/>
      <c r="BB234" s="144"/>
      <c r="BC234" s="144"/>
      <c r="BD234" s="144"/>
      <c r="BE234" s="144"/>
      <c r="BF234" s="144"/>
      <c r="BG234" s="144"/>
      <c r="BH234" s="144"/>
      <c r="BI234" s="144"/>
      <c r="BJ234" s="144"/>
      <c r="BK234" s="144"/>
      <c r="BL234" s="144"/>
      <c r="BM234" s="144"/>
      <c r="BN234" s="144"/>
      <c r="BO234" s="144"/>
      <c r="BP234" s="144"/>
      <c r="BQ234" s="144"/>
      <c r="BR234" s="144"/>
      <c r="BS234" s="144"/>
      <c r="BT234" s="144"/>
      <c r="BU234" s="144"/>
      <c r="BV234" s="144"/>
      <c r="BW234" s="144"/>
      <c r="BX234" s="144"/>
      <c r="BY234" s="144"/>
      <c r="BZ234" s="144"/>
      <c r="CA234" s="144"/>
      <c r="CB234" s="144"/>
      <c r="CC234" s="144"/>
      <c r="CD234" s="144"/>
      <c r="CE234" s="144"/>
      <c r="CF234" s="144"/>
      <c r="CG234" s="144"/>
      <c r="CH234" s="144"/>
      <c r="CI234" s="144"/>
      <c r="CJ234" s="144"/>
      <c r="CK234" s="144"/>
      <c r="CL234" s="144"/>
      <c r="CM234" s="144"/>
      <c r="CN234" s="144"/>
      <c r="CO234" s="144"/>
      <c r="CP234" s="144"/>
      <c r="CQ234" s="144"/>
      <c r="CR234" s="144"/>
      <c r="CS234" s="144"/>
      <c r="CT234" s="144"/>
      <c r="CU234" s="144"/>
      <c r="CV234" s="144"/>
      <c r="CW234" s="144"/>
      <c r="CX234" s="144"/>
      <c r="CY234" s="144"/>
      <c r="CZ234" s="144"/>
      <c r="DA234" s="144"/>
      <c r="DB234" s="144"/>
      <c r="DC234" s="144"/>
      <c r="DD234" s="144"/>
      <c r="DE234" s="144"/>
      <c r="DF234" s="144"/>
      <c r="DG234" s="144"/>
      <c r="DH234" s="144"/>
      <c r="DI234" s="144"/>
      <c r="DJ234" s="144"/>
      <c r="DK234" s="144"/>
      <c r="DL234" s="144"/>
      <c r="DM234" s="144"/>
      <c r="DN234" s="144"/>
      <c r="DO234" s="144"/>
      <c r="DP234" s="144"/>
      <c r="DQ234" s="144"/>
      <c r="DR234" s="144"/>
      <c r="DS234" s="144"/>
      <c r="DT234" s="144"/>
      <c r="DU234" s="144"/>
      <c r="DV234" s="144"/>
      <c r="DW234" s="144"/>
      <c r="DX234" s="144"/>
      <c r="DY234" s="144"/>
      <c r="DZ234" s="144"/>
      <c r="EA234" s="144"/>
      <c r="EB234" s="144"/>
      <c r="EC234" s="144"/>
      <c r="ED234" s="144"/>
      <c r="EE234" s="144"/>
      <c r="EF234" s="144"/>
      <c r="EG234" s="144"/>
      <c r="EH234" s="144"/>
      <c r="EI234" s="144"/>
      <c r="EJ234" s="144"/>
      <c r="EK234" s="144"/>
      <c r="EL234" s="144"/>
      <c r="EM234" s="144"/>
      <c r="EN234" s="144"/>
      <c r="EO234" s="144"/>
      <c r="EP234" s="144"/>
      <c r="EQ234" s="144"/>
      <c r="ER234" s="144"/>
      <c r="ES234" s="144"/>
      <c r="ET234" s="144"/>
      <c r="EU234" s="144"/>
      <c r="EV234" s="144"/>
      <c r="EW234" s="144"/>
      <c r="EX234" s="144"/>
      <c r="EY234" s="144"/>
      <c r="EZ234" s="144"/>
      <c r="FA234" s="144"/>
      <c r="FB234" s="144"/>
      <c r="FC234" s="144"/>
      <c r="FD234" s="144"/>
      <c r="FE234" s="144"/>
      <c r="FF234" s="144"/>
      <c r="FG234" s="144"/>
      <c r="FH234" s="144"/>
      <c r="FI234" s="144"/>
      <c r="FJ234" s="144"/>
      <c r="FK234" s="144"/>
      <c r="FL234" s="144"/>
      <c r="FM234" s="144"/>
      <c r="FN234" s="144"/>
      <c r="FO234" s="144"/>
      <c r="FP234" s="144"/>
      <c r="FQ234" s="144"/>
      <c r="FR234" s="144"/>
      <c r="FS234" s="144"/>
      <c r="FT234" s="144"/>
      <c r="FU234" s="144"/>
      <c r="FV234" s="144"/>
      <c r="FW234" s="144"/>
      <c r="FX234" s="144"/>
      <c r="FY234" s="144"/>
      <c r="FZ234" s="144"/>
      <c r="GA234" s="144"/>
      <c r="GB234" s="144"/>
      <c r="GC234" s="144"/>
      <c r="GD234" s="144"/>
      <c r="GE234" s="144"/>
      <c r="GF234" s="144"/>
      <c r="GG234" s="144"/>
      <c r="GH234" s="144"/>
      <c r="GI234" s="144"/>
      <c r="GJ234" s="144"/>
      <c r="GK234" s="144"/>
      <c r="GL234" s="144"/>
      <c r="GM234" s="144"/>
      <c r="GN234" s="144"/>
      <c r="GO234" s="144"/>
      <c r="GP234" s="144"/>
      <c r="GQ234" s="144"/>
      <c r="GR234" s="144"/>
      <c r="GS234" s="144"/>
      <c r="GT234" s="144"/>
      <c r="GU234" s="144"/>
      <c r="GV234" s="144"/>
      <c r="GW234" s="144"/>
      <c r="GX234" s="144"/>
      <c r="GY234" s="144"/>
      <c r="GZ234" s="144"/>
      <c r="HA234" s="144"/>
      <c r="HB234" s="144"/>
      <c r="HC234" s="144"/>
      <c r="HD234" s="144"/>
      <c r="HE234" s="144"/>
      <c r="HF234" s="144"/>
      <c r="HG234" s="144"/>
      <c r="HH234" s="144"/>
    </row>
    <row r="235" spans="1:216" s="157" customFormat="1" ht="40" customHeight="1">
      <c r="A235" s="246" t="s">
        <v>1180</v>
      </c>
      <c r="B235" s="186" t="str">
        <f t="shared" si="48"/>
        <v>Dirección de Política y RegulaciónPROYECTOS NORMATIVOS</v>
      </c>
      <c r="C235" s="143">
        <v>72100</v>
      </c>
      <c r="D235" s="227" t="s">
        <v>1313</v>
      </c>
      <c r="E235" s="228" t="s">
        <v>1062</v>
      </c>
      <c r="F235" s="224" t="str">
        <f t="shared" si="57"/>
        <v>72100-42.13</v>
      </c>
      <c r="G235" s="225" t="str">
        <f t="shared" si="58"/>
        <v>AG -3--AC -8</v>
      </c>
      <c r="H235" s="240">
        <v>3</v>
      </c>
      <c r="I235" s="240">
        <v>8</v>
      </c>
      <c r="J235" s="225" t="str">
        <f t="shared" si="25"/>
        <v xml:space="preserve">CT- - MT- </v>
      </c>
      <c r="K235" s="240" t="s">
        <v>468</v>
      </c>
      <c r="L235" s="240"/>
      <c r="M235" s="240" t="s">
        <v>1612</v>
      </c>
      <c r="N235" s="240"/>
      <c r="O235" s="225"/>
      <c r="P235" s="225"/>
      <c r="Q235" s="225"/>
      <c r="R235" s="225" t="str">
        <f t="shared" si="52"/>
        <v>F/E  -  PDF</v>
      </c>
      <c r="S235" s="240" t="s">
        <v>1245</v>
      </c>
      <c r="T235" s="237" t="s">
        <v>37</v>
      </c>
      <c r="U235" s="144"/>
      <c r="V235" s="144"/>
      <c r="W235" s="144"/>
      <c r="X235" s="144"/>
      <c r="Y235" s="144"/>
      <c r="Z235" s="144"/>
      <c r="AA235" s="144"/>
      <c r="AB235" s="144"/>
      <c r="AC235" s="144"/>
      <c r="AD235" s="144"/>
      <c r="AE235" s="144"/>
      <c r="AF235" s="144"/>
      <c r="AG235" s="144"/>
      <c r="AH235" s="144"/>
      <c r="AI235" s="144"/>
      <c r="AJ235" s="144"/>
      <c r="AK235" s="144"/>
      <c r="AL235" s="144"/>
      <c r="AM235" s="144"/>
      <c r="AN235" s="144"/>
      <c r="AO235" s="144"/>
      <c r="AP235" s="144"/>
      <c r="AQ235" s="144"/>
      <c r="AR235" s="144"/>
      <c r="AS235" s="144"/>
      <c r="AT235" s="144"/>
      <c r="AU235" s="144"/>
      <c r="AV235" s="144"/>
      <c r="AW235" s="144"/>
      <c r="AX235" s="144"/>
      <c r="AY235" s="144"/>
      <c r="AZ235" s="144"/>
      <c r="BA235" s="144"/>
      <c r="BB235" s="144"/>
      <c r="BC235" s="144"/>
      <c r="BD235" s="144"/>
      <c r="BE235" s="144"/>
      <c r="BF235" s="144"/>
      <c r="BG235" s="144"/>
      <c r="BH235" s="144"/>
      <c r="BI235" s="144"/>
      <c r="BJ235" s="144"/>
      <c r="BK235" s="144"/>
      <c r="BL235" s="144"/>
      <c r="BM235" s="144"/>
      <c r="BN235" s="144"/>
      <c r="BO235" s="144"/>
      <c r="BP235" s="144"/>
      <c r="BQ235" s="144"/>
      <c r="BR235" s="144"/>
      <c r="BS235" s="144"/>
      <c r="BT235" s="144"/>
      <c r="BU235" s="144"/>
      <c r="BV235" s="144"/>
      <c r="BW235" s="144"/>
      <c r="BX235" s="144"/>
      <c r="BY235" s="144"/>
      <c r="BZ235" s="144"/>
      <c r="CA235" s="144"/>
      <c r="CB235" s="144"/>
      <c r="CC235" s="144"/>
      <c r="CD235" s="144"/>
      <c r="CE235" s="144"/>
      <c r="CF235" s="144"/>
      <c r="CG235" s="144"/>
      <c r="CH235" s="144"/>
      <c r="CI235" s="144"/>
      <c r="CJ235" s="144"/>
      <c r="CK235" s="144"/>
      <c r="CL235" s="144"/>
      <c r="CM235" s="144"/>
      <c r="CN235" s="144"/>
      <c r="CO235" s="144"/>
      <c r="CP235" s="144"/>
      <c r="CQ235" s="144"/>
      <c r="CR235" s="144"/>
      <c r="CS235" s="144"/>
      <c r="CT235" s="144"/>
      <c r="CU235" s="144"/>
      <c r="CV235" s="144"/>
      <c r="CW235" s="144"/>
      <c r="CX235" s="144"/>
      <c r="CY235" s="144"/>
      <c r="CZ235" s="144"/>
      <c r="DA235" s="144"/>
      <c r="DB235" s="144"/>
      <c r="DC235" s="144"/>
      <c r="DD235" s="144"/>
      <c r="DE235" s="144"/>
      <c r="DF235" s="144"/>
      <c r="DG235" s="144"/>
      <c r="DH235" s="144"/>
      <c r="DI235" s="144"/>
      <c r="DJ235" s="144"/>
      <c r="DK235" s="144"/>
      <c r="DL235" s="144"/>
      <c r="DM235" s="144"/>
      <c r="DN235" s="144"/>
      <c r="DO235" s="144"/>
      <c r="DP235" s="144"/>
      <c r="DQ235" s="144"/>
      <c r="DR235" s="144"/>
      <c r="DS235" s="144"/>
      <c r="DT235" s="144"/>
      <c r="DU235" s="144"/>
      <c r="DV235" s="144"/>
      <c r="DW235" s="144"/>
      <c r="DX235" s="144"/>
      <c r="DY235" s="144"/>
      <c r="DZ235" s="144"/>
      <c r="EA235" s="144"/>
      <c r="EB235" s="144"/>
      <c r="EC235" s="144"/>
      <c r="ED235" s="144"/>
      <c r="EE235" s="144"/>
      <c r="EF235" s="144"/>
      <c r="EG235" s="144"/>
      <c r="EH235" s="144"/>
      <c r="EI235" s="144"/>
      <c r="EJ235" s="144"/>
      <c r="EK235" s="144"/>
      <c r="EL235" s="144"/>
      <c r="EM235" s="144"/>
      <c r="EN235" s="144"/>
      <c r="EO235" s="144"/>
      <c r="EP235" s="144"/>
      <c r="EQ235" s="144"/>
      <c r="ER235" s="144"/>
      <c r="ES235" s="144"/>
      <c r="ET235" s="144"/>
      <c r="EU235" s="144"/>
      <c r="EV235" s="144"/>
      <c r="EW235" s="144"/>
      <c r="EX235" s="144"/>
      <c r="EY235" s="144"/>
      <c r="EZ235" s="144"/>
      <c r="FA235" s="144"/>
      <c r="FB235" s="144"/>
      <c r="FC235" s="144"/>
      <c r="FD235" s="144"/>
      <c r="FE235" s="144"/>
      <c r="FF235" s="144"/>
      <c r="FG235" s="144"/>
      <c r="FH235" s="144"/>
      <c r="FI235" s="144"/>
      <c r="FJ235" s="144"/>
      <c r="FK235" s="144"/>
      <c r="FL235" s="144"/>
      <c r="FM235" s="144"/>
      <c r="FN235" s="144"/>
      <c r="FO235" s="144"/>
      <c r="FP235" s="144"/>
      <c r="FQ235" s="144"/>
      <c r="FR235" s="144"/>
      <c r="FS235" s="144"/>
      <c r="FT235" s="144"/>
      <c r="FU235" s="144"/>
      <c r="FV235" s="144"/>
      <c r="FW235" s="144"/>
      <c r="FX235" s="144"/>
      <c r="FY235" s="144"/>
      <c r="FZ235" s="144"/>
      <c r="GA235" s="144"/>
      <c r="GB235" s="144"/>
      <c r="GC235" s="144"/>
      <c r="GD235" s="144"/>
      <c r="GE235" s="144"/>
      <c r="GF235" s="144"/>
      <c r="GG235" s="144"/>
      <c r="GH235" s="144"/>
      <c r="GI235" s="144"/>
      <c r="GJ235" s="144"/>
      <c r="GK235" s="144"/>
      <c r="GL235" s="144"/>
      <c r="GM235" s="144"/>
      <c r="GN235" s="144"/>
      <c r="GO235" s="144"/>
      <c r="GP235" s="144"/>
      <c r="GQ235" s="144"/>
      <c r="GR235" s="144"/>
      <c r="GS235" s="144"/>
      <c r="GT235" s="144"/>
      <c r="GU235" s="144"/>
      <c r="GV235" s="144"/>
      <c r="GW235" s="144"/>
      <c r="GX235" s="144"/>
      <c r="GY235" s="144"/>
      <c r="GZ235" s="144"/>
      <c r="HA235" s="144"/>
      <c r="HB235" s="144"/>
      <c r="HC235" s="144"/>
      <c r="HD235" s="144"/>
      <c r="HE235" s="144"/>
      <c r="HF235" s="144"/>
      <c r="HG235" s="144"/>
      <c r="HH235" s="144"/>
    </row>
    <row r="236" spans="1:216" s="157" customFormat="1" ht="40" customHeight="1">
      <c r="A236" s="247"/>
      <c r="B236" s="187"/>
      <c r="C236" s="182"/>
      <c r="D236" s="182"/>
      <c r="E236" s="172"/>
      <c r="F236" s="179"/>
      <c r="G236" s="169"/>
      <c r="H236" s="169"/>
      <c r="I236" s="169"/>
      <c r="J236" s="169"/>
      <c r="K236" s="169"/>
      <c r="L236" s="169"/>
      <c r="M236" s="169"/>
      <c r="N236" s="169"/>
      <c r="O236" s="169"/>
      <c r="P236" s="169"/>
      <c r="Q236" s="169"/>
      <c r="R236" s="169"/>
      <c r="S236" s="169"/>
      <c r="T236" s="169"/>
      <c r="U236" s="144"/>
      <c r="V236" s="144"/>
      <c r="W236" s="144"/>
      <c r="X236" s="144"/>
      <c r="Y236" s="144"/>
      <c r="Z236" s="144"/>
      <c r="AA236" s="144"/>
      <c r="AB236" s="144"/>
      <c r="AC236" s="144"/>
      <c r="AD236" s="144"/>
      <c r="AE236" s="144"/>
      <c r="AF236" s="144"/>
      <c r="AG236" s="144"/>
      <c r="AH236" s="144"/>
      <c r="AI236" s="144"/>
      <c r="AJ236" s="144"/>
      <c r="AK236" s="144"/>
      <c r="AL236" s="144"/>
      <c r="AM236" s="144"/>
      <c r="AN236" s="144"/>
      <c r="AO236" s="144"/>
      <c r="AP236" s="144"/>
      <c r="AQ236" s="144"/>
      <c r="AR236" s="144"/>
      <c r="AS236" s="144"/>
      <c r="AT236" s="144"/>
      <c r="AU236" s="144"/>
      <c r="AV236" s="144"/>
      <c r="AW236" s="144"/>
      <c r="AX236" s="144"/>
      <c r="AY236" s="144"/>
      <c r="AZ236" s="144"/>
      <c r="BA236" s="144"/>
      <c r="BB236" s="144"/>
      <c r="BC236" s="144"/>
      <c r="BD236" s="144"/>
      <c r="BE236" s="144"/>
      <c r="BF236" s="144"/>
      <c r="BG236" s="144"/>
      <c r="BH236" s="144"/>
      <c r="BI236" s="144"/>
      <c r="BJ236" s="144"/>
      <c r="BK236" s="144"/>
      <c r="BL236" s="144"/>
      <c r="BM236" s="144"/>
      <c r="BN236" s="144"/>
      <c r="BO236" s="144"/>
      <c r="BP236" s="144"/>
      <c r="BQ236" s="144"/>
      <c r="BR236" s="144"/>
      <c r="BS236" s="144"/>
      <c r="BT236" s="144"/>
      <c r="BU236" s="144"/>
      <c r="BV236" s="144"/>
      <c r="BW236" s="144"/>
      <c r="BX236" s="144"/>
      <c r="BY236" s="144"/>
      <c r="BZ236" s="144"/>
      <c r="CA236" s="144"/>
      <c r="CB236" s="144"/>
      <c r="CC236" s="144"/>
      <c r="CD236" s="144"/>
      <c r="CE236" s="144"/>
      <c r="CF236" s="144"/>
      <c r="CG236" s="144"/>
      <c r="CH236" s="144"/>
      <c r="CI236" s="144"/>
      <c r="CJ236" s="144"/>
      <c r="CK236" s="144"/>
      <c r="CL236" s="144"/>
      <c r="CM236" s="144"/>
      <c r="CN236" s="144"/>
      <c r="CO236" s="144"/>
      <c r="CP236" s="144"/>
      <c r="CQ236" s="144"/>
      <c r="CR236" s="144"/>
      <c r="CS236" s="144"/>
      <c r="CT236" s="144"/>
      <c r="CU236" s="144"/>
      <c r="CV236" s="144"/>
      <c r="CW236" s="144"/>
      <c r="CX236" s="144"/>
      <c r="CY236" s="144"/>
      <c r="CZ236" s="144"/>
      <c r="DA236" s="144"/>
      <c r="DB236" s="144"/>
      <c r="DC236" s="144"/>
      <c r="DD236" s="144"/>
      <c r="DE236" s="144"/>
      <c r="DF236" s="144"/>
      <c r="DG236" s="144"/>
      <c r="DH236" s="144"/>
      <c r="DI236" s="144"/>
      <c r="DJ236" s="144"/>
      <c r="DK236" s="144"/>
      <c r="DL236" s="144"/>
      <c r="DM236" s="144"/>
      <c r="DN236" s="144"/>
      <c r="DO236" s="144"/>
      <c r="DP236" s="144"/>
      <c r="DQ236" s="144"/>
      <c r="DR236" s="144"/>
      <c r="DS236" s="144"/>
      <c r="DT236" s="144"/>
      <c r="DU236" s="144"/>
      <c r="DV236" s="144"/>
      <c r="DW236" s="144"/>
      <c r="DX236" s="144"/>
      <c r="DY236" s="144"/>
      <c r="DZ236" s="144"/>
      <c r="EA236" s="144"/>
      <c r="EB236" s="144"/>
      <c r="EC236" s="144"/>
      <c r="ED236" s="144"/>
      <c r="EE236" s="144"/>
      <c r="EF236" s="144"/>
      <c r="EG236" s="144"/>
      <c r="EH236" s="144"/>
      <c r="EI236" s="144"/>
      <c r="EJ236" s="144"/>
      <c r="EK236" s="144"/>
      <c r="EL236" s="144"/>
      <c r="EM236" s="144"/>
      <c r="EN236" s="144"/>
      <c r="EO236" s="144"/>
      <c r="EP236" s="144"/>
      <c r="EQ236" s="144"/>
      <c r="ER236" s="144"/>
      <c r="ES236" s="144"/>
      <c r="ET236" s="144"/>
      <c r="EU236" s="144"/>
      <c r="EV236" s="144"/>
      <c r="EW236" s="144"/>
      <c r="EX236" s="144"/>
      <c r="EY236" s="144"/>
      <c r="EZ236" s="144"/>
      <c r="FA236" s="144"/>
      <c r="FB236" s="144"/>
      <c r="FC236" s="144"/>
      <c r="FD236" s="144"/>
      <c r="FE236" s="144"/>
      <c r="FF236" s="144"/>
      <c r="FG236" s="144"/>
      <c r="FH236" s="144"/>
      <c r="FI236" s="144"/>
      <c r="FJ236" s="144"/>
      <c r="FK236" s="144"/>
      <c r="FL236" s="144"/>
      <c r="FM236" s="144"/>
      <c r="FN236" s="144"/>
      <c r="FO236" s="144"/>
      <c r="FP236" s="144"/>
      <c r="FQ236" s="144"/>
      <c r="FR236" s="144"/>
      <c r="FS236" s="144"/>
      <c r="FT236" s="144"/>
      <c r="FU236" s="144"/>
      <c r="FV236" s="144"/>
      <c r="FW236" s="144"/>
      <c r="FX236" s="144"/>
      <c r="FY236" s="144"/>
      <c r="FZ236" s="144"/>
      <c r="GA236" s="144"/>
      <c r="GB236" s="144"/>
      <c r="GC236" s="144"/>
      <c r="GD236" s="144"/>
      <c r="GE236" s="144"/>
      <c r="GF236" s="144"/>
      <c r="GG236" s="144"/>
      <c r="GH236" s="144"/>
      <c r="GI236" s="144"/>
      <c r="GJ236" s="144"/>
      <c r="GK236" s="144"/>
      <c r="GL236" s="144"/>
      <c r="GM236" s="144"/>
      <c r="GN236" s="144"/>
      <c r="GO236" s="144"/>
      <c r="GP236" s="144"/>
      <c r="GQ236" s="144"/>
      <c r="GR236" s="144"/>
      <c r="GS236" s="144"/>
      <c r="GT236" s="144"/>
      <c r="GU236" s="144"/>
      <c r="GV236" s="144"/>
      <c r="GW236" s="144"/>
      <c r="GX236" s="144"/>
      <c r="GY236" s="144"/>
      <c r="GZ236" s="144"/>
      <c r="HA236" s="144"/>
      <c r="HB236" s="144"/>
      <c r="HC236" s="144"/>
      <c r="HD236" s="144"/>
      <c r="HE236" s="144"/>
      <c r="HF236" s="144"/>
      <c r="HG236" s="144"/>
      <c r="HH236" s="144"/>
    </row>
    <row r="237" spans="1:216" s="157" customFormat="1" ht="40" customHeight="1">
      <c r="A237" s="243" t="s">
        <v>72</v>
      </c>
      <c r="B237" s="175" t="str">
        <f t="shared" si="48"/>
        <v>Grupo de Política SectorialCIRCULARES INFORMATIVAS</v>
      </c>
      <c r="C237" s="183">
        <v>72101</v>
      </c>
      <c r="D237" s="183" t="s">
        <v>1285</v>
      </c>
      <c r="E237" s="135" t="s">
        <v>986</v>
      </c>
      <c r="F237" s="180" t="str">
        <f t="shared" ref="F237:F243" si="59">CONCATENATE(C237,"-",D237)</f>
        <v>72101-7.2</v>
      </c>
      <c r="G237" s="174" t="str">
        <f t="shared" ref="G237:G243" si="60">CONCATENATE("AG"," -", H237,"--","AC -", I237)</f>
        <v>AG -3--AC -8</v>
      </c>
      <c r="H237" s="239">
        <v>3</v>
      </c>
      <c r="I237" s="239">
        <v>8</v>
      </c>
      <c r="J237" s="174" t="str">
        <f t="shared" si="25"/>
        <v xml:space="preserve">- E- - </v>
      </c>
      <c r="K237" s="239"/>
      <c r="L237" s="239" t="s">
        <v>469</v>
      </c>
      <c r="M237" s="239"/>
      <c r="N237" s="239"/>
      <c r="O237" s="174"/>
      <c r="P237" s="174"/>
      <c r="Q237" s="174"/>
      <c r="R237" s="174" t="str">
        <f t="shared" si="52"/>
        <v>F/E  -  PDF</v>
      </c>
      <c r="S237" s="239" t="s">
        <v>1245</v>
      </c>
      <c r="T237" s="239" t="s">
        <v>37</v>
      </c>
      <c r="U237" s="144"/>
      <c r="V237" s="144"/>
      <c r="W237" s="144"/>
      <c r="X237" s="144"/>
      <c r="Y237" s="144"/>
      <c r="Z237" s="144"/>
      <c r="AA237" s="144"/>
      <c r="AB237" s="144"/>
      <c r="AC237" s="144"/>
      <c r="AD237" s="144"/>
      <c r="AE237" s="144"/>
      <c r="AF237" s="144"/>
      <c r="AG237" s="144"/>
      <c r="AH237" s="144"/>
      <c r="AI237" s="144"/>
      <c r="AJ237" s="144"/>
      <c r="AK237" s="144"/>
      <c r="AL237" s="144"/>
      <c r="AM237" s="144"/>
      <c r="AN237" s="144"/>
      <c r="AO237" s="144"/>
      <c r="AP237" s="144"/>
      <c r="AQ237" s="144"/>
      <c r="AR237" s="144"/>
      <c r="AS237" s="144"/>
      <c r="AT237" s="144"/>
      <c r="AU237" s="144"/>
      <c r="AV237" s="144"/>
      <c r="AW237" s="144"/>
      <c r="AX237" s="144"/>
      <c r="AY237" s="144"/>
      <c r="AZ237" s="144"/>
      <c r="BA237" s="144"/>
      <c r="BB237" s="144"/>
      <c r="BC237" s="144"/>
      <c r="BD237" s="144"/>
      <c r="BE237" s="144"/>
      <c r="BF237" s="144"/>
      <c r="BG237" s="144"/>
      <c r="BH237" s="144"/>
      <c r="BI237" s="144"/>
      <c r="BJ237" s="144"/>
      <c r="BK237" s="144"/>
      <c r="BL237" s="144"/>
      <c r="BM237" s="144"/>
      <c r="BN237" s="144"/>
      <c r="BO237" s="144"/>
      <c r="BP237" s="144"/>
      <c r="BQ237" s="144"/>
      <c r="BR237" s="144"/>
      <c r="BS237" s="144"/>
      <c r="BT237" s="144"/>
      <c r="BU237" s="144"/>
      <c r="BV237" s="144"/>
      <c r="BW237" s="144"/>
      <c r="BX237" s="144"/>
      <c r="BY237" s="144"/>
      <c r="BZ237" s="144"/>
      <c r="CA237" s="144"/>
      <c r="CB237" s="144"/>
      <c r="CC237" s="144"/>
      <c r="CD237" s="144"/>
      <c r="CE237" s="144"/>
      <c r="CF237" s="144"/>
      <c r="CG237" s="144"/>
      <c r="CH237" s="144"/>
      <c r="CI237" s="144"/>
      <c r="CJ237" s="144"/>
      <c r="CK237" s="144"/>
      <c r="CL237" s="144"/>
      <c r="CM237" s="144"/>
      <c r="CN237" s="144"/>
      <c r="CO237" s="144"/>
      <c r="CP237" s="144"/>
      <c r="CQ237" s="144"/>
      <c r="CR237" s="144"/>
      <c r="CS237" s="144"/>
      <c r="CT237" s="144"/>
      <c r="CU237" s="144"/>
      <c r="CV237" s="144"/>
      <c r="CW237" s="144"/>
      <c r="CX237" s="144"/>
      <c r="CY237" s="144"/>
      <c r="CZ237" s="144"/>
      <c r="DA237" s="144"/>
      <c r="DB237" s="144"/>
      <c r="DC237" s="144"/>
      <c r="DD237" s="144"/>
      <c r="DE237" s="144"/>
      <c r="DF237" s="144"/>
      <c r="DG237" s="144"/>
      <c r="DH237" s="144"/>
      <c r="DI237" s="144"/>
      <c r="DJ237" s="144"/>
      <c r="DK237" s="144"/>
      <c r="DL237" s="144"/>
      <c r="DM237" s="144"/>
      <c r="DN237" s="144"/>
      <c r="DO237" s="144"/>
      <c r="DP237" s="144"/>
      <c r="DQ237" s="144"/>
      <c r="DR237" s="144"/>
      <c r="DS237" s="144"/>
      <c r="DT237" s="144"/>
      <c r="DU237" s="144"/>
      <c r="DV237" s="144"/>
      <c r="DW237" s="144"/>
      <c r="DX237" s="144"/>
      <c r="DY237" s="144"/>
      <c r="DZ237" s="144"/>
      <c r="EA237" s="144"/>
      <c r="EB237" s="144"/>
      <c r="EC237" s="144"/>
      <c r="ED237" s="144"/>
      <c r="EE237" s="144"/>
      <c r="EF237" s="144"/>
      <c r="EG237" s="144"/>
      <c r="EH237" s="144"/>
      <c r="EI237" s="144"/>
      <c r="EJ237" s="144"/>
      <c r="EK237" s="144"/>
      <c r="EL237" s="144"/>
      <c r="EM237" s="144"/>
      <c r="EN237" s="144"/>
      <c r="EO237" s="144"/>
      <c r="EP237" s="144"/>
      <c r="EQ237" s="144"/>
      <c r="ER237" s="144"/>
      <c r="ES237" s="144"/>
      <c r="ET237" s="144"/>
      <c r="EU237" s="144"/>
      <c r="EV237" s="144"/>
      <c r="EW237" s="144"/>
      <c r="EX237" s="144"/>
      <c r="EY237" s="144"/>
      <c r="EZ237" s="144"/>
      <c r="FA237" s="144"/>
      <c r="FB237" s="144"/>
      <c r="FC237" s="144"/>
      <c r="FD237" s="144"/>
      <c r="FE237" s="144"/>
      <c r="FF237" s="144"/>
      <c r="FG237" s="144"/>
      <c r="FH237" s="144"/>
      <c r="FI237" s="144"/>
      <c r="FJ237" s="144"/>
      <c r="FK237" s="144"/>
      <c r="FL237" s="144"/>
      <c r="FM237" s="144"/>
      <c r="FN237" s="144"/>
      <c r="FO237" s="144"/>
      <c r="FP237" s="144"/>
      <c r="FQ237" s="144"/>
      <c r="FR237" s="144"/>
      <c r="FS237" s="144"/>
      <c r="FT237" s="144"/>
      <c r="FU237" s="144"/>
      <c r="FV237" s="144"/>
      <c r="FW237" s="144"/>
      <c r="FX237" s="144"/>
      <c r="FY237" s="144"/>
      <c r="FZ237" s="144"/>
      <c r="GA237" s="144"/>
      <c r="GB237" s="144"/>
      <c r="GC237" s="144"/>
      <c r="GD237" s="144"/>
      <c r="GE237" s="144"/>
      <c r="GF237" s="144"/>
      <c r="GG237" s="144"/>
      <c r="GH237" s="144"/>
      <c r="GI237" s="144"/>
      <c r="GJ237" s="144"/>
      <c r="GK237" s="144"/>
      <c r="GL237" s="144"/>
      <c r="GM237" s="144"/>
      <c r="GN237" s="144"/>
      <c r="GO237" s="144"/>
      <c r="GP237" s="144"/>
      <c r="GQ237" s="144"/>
      <c r="GR237" s="144"/>
      <c r="GS237" s="144"/>
      <c r="GT237" s="144"/>
      <c r="GU237" s="144"/>
      <c r="GV237" s="144"/>
      <c r="GW237" s="144"/>
      <c r="GX237" s="144"/>
      <c r="GY237" s="144"/>
      <c r="GZ237" s="144"/>
      <c r="HA237" s="144"/>
      <c r="HB237" s="144"/>
      <c r="HC237" s="144"/>
      <c r="HD237" s="144"/>
      <c r="HE237" s="144"/>
      <c r="HF237" s="144"/>
      <c r="HG237" s="144"/>
      <c r="HH237" s="144"/>
    </row>
    <row r="238" spans="1:216" s="157" customFormat="1" ht="40" customHeight="1">
      <c r="A238" s="243" t="s">
        <v>72</v>
      </c>
      <c r="B238" s="175" t="str">
        <f t="shared" si="48"/>
        <v>Grupo de Política SectorialDERECHOS DE PETICIÓN</v>
      </c>
      <c r="C238" s="183">
        <v>72101</v>
      </c>
      <c r="D238" s="183">
        <v>17</v>
      </c>
      <c r="E238" s="216" t="s">
        <v>496</v>
      </c>
      <c r="F238" s="180" t="str">
        <f t="shared" si="59"/>
        <v>72101-17</v>
      </c>
      <c r="G238" s="174" t="str">
        <f t="shared" si="60"/>
        <v>AG -3--AC -8</v>
      </c>
      <c r="H238" s="239">
        <v>3</v>
      </c>
      <c r="I238" s="239">
        <v>8</v>
      </c>
      <c r="J238" s="174" t="str">
        <f t="shared" si="25"/>
        <v>- - MT- S</v>
      </c>
      <c r="K238" s="239"/>
      <c r="L238" s="239"/>
      <c r="M238" s="239" t="s">
        <v>1612</v>
      </c>
      <c r="N238" s="239" t="s">
        <v>471</v>
      </c>
      <c r="O238" s="174"/>
      <c r="P238" s="174"/>
      <c r="Q238" s="174"/>
      <c r="R238" s="174" t="str">
        <f t="shared" si="52"/>
        <v>F/E  -  PDF</v>
      </c>
      <c r="S238" s="239" t="s">
        <v>1245</v>
      </c>
      <c r="T238" s="239" t="s">
        <v>37</v>
      </c>
      <c r="U238" s="144"/>
      <c r="V238" s="144"/>
      <c r="W238" s="144"/>
      <c r="X238" s="144"/>
      <c r="Y238" s="144"/>
      <c r="Z238" s="144"/>
      <c r="AA238" s="144"/>
      <c r="AB238" s="144"/>
      <c r="AC238" s="144"/>
      <c r="AD238" s="144"/>
      <c r="AE238" s="144"/>
      <c r="AF238" s="144"/>
      <c r="AG238" s="144"/>
      <c r="AH238" s="144"/>
      <c r="AI238" s="144"/>
      <c r="AJ238" s="144"/>
      <c r="AK238" s="144"/>
      <c r="AL238" s="144"/>
      <c r="AM238" s="144"/>
      <c r="AN238" s="144"/>
      <c r="AO238" s="144"/>
      <c r="AP238" s="144"/>
      <c r="AQ238" s="144"/>
      <c r="AR238" s="144"/>
      <c r="AS238" s="144"/>
      <c r="AT238" s="144"/>
      <c r="AU238" s="144"/>
      <c r="AV238" s="144"/>
      <c r="AW238" s="144"/>
      <c r="AX238" s="144"/>
      <c r="AY238" s="144"/>
      <c r="AZ238" s="144"/>
      <c r="BA238" s="144"/>
      <c r="BB238" s="144"/>
      <c r="BC238" s="144"/>
      <c r="BD238" s="144"/>
      <c r="BE238" s="144"/>
      <c r="BF238" s="144"/>
      <c r="BG238" s="144"/>
      <c r="BH238" s="144"/>
      <c r="BI238" s="144"/>
      <c r="BJ238" s="144"/>
      <c r="BK238" s="144"/>
      <c r="BL238" s="144"/>
      <c r="BM238" s="144"/>
      <c r="BN238" s="144"/>
      <c r="BO238" s="144"/>
      <c r="BP238" s="144"/>
      <c r="BQ238" s="144"/>
      <c r="BR238" s="144"/>
      <c r="BS238" s="144"/>
      <c r="BT238" s="144"/>
      <c r="BU238" s="144"/>
      <c r="BV238" s="144"/>
      <c r="BW238" s="144"/>
      <c r="BX238" s="144"/>
      <c r="BY238" s="144"/>
      <c r="BZ238" s="144"/>
      <c r="CA238" s="144"/>
      <c r="CB238" s="144"/>
      <c r="CC238" s="144"/>
      <c r="CD238" s="144"/>
      <c r="CE238" s="144"/>
      <c r="CF238" s="144"/>
      <c r="CG238" s="144"/>
      <c r="CH238" s="144"/>
      <c r="CI238" s="144"/>
      <c r="CJ238" s="144"/>
      <c r="CK238" s="144"/>
      <c r="CL238" s="144"/>
      <c r="CM238" s="144"/>
      <c r="CN238" s="144"/>
      <c r="CO238" s="144"/>
      <c r="CP238" s="144"/>
      <c r="CQ238" s="144"/>
      <c r="CR238" s="144"/>
      <c r="CS238" s="144"/>
      <c r="CT238" s="144"/>
      <c r="CU238" s="144"/>
      <c r="CV238" s="144"/>
      <c r="CW238" s="144"/>
      <c r="CX238" s="144"/>
      <c r="CY238" s="144"/>
      <c r="CZ238" s="144"/>
      <c r="DA238" s="144"/>
      <c r="DB238" s="144"/>
      <c r="DC238" s="144"/>
      <c r="DD238" s="144"/>
      <c r="DE238" s="144"/>
      <c r="DF238" s="144"/>
      <c r="DG238" s="144"/>
      <c r="DH238" s="144"/>
      <c r="DI238" s="144"/>
      <c r="DJ238" s="144"/>
      <c r="DK238" s="144"/>
      <c r="DL238" s="144"/>
      <c r="DM238" s="144"/>
      <c r="DN238" s="144"/>
      <c r="DO238" s="144"/>
      <c r="DP238" s="144"/>
      <c r="DQ238" s="144"/>
      <c r="DR238" s="144"/>
      <c r="DS238" s="144"/>
      <c r="DT238" s="144"/>
      <c r="DU238" s="144"/>
      <c r="DV238" s="144"/>
      <c r="DW238" s="144"/>
      <c r="DX238" s="144"/>
      <c r="DY238" s="144"/>
      <c r="DZ238" s="144"/>
      <c r="EA238" s="144"/>
      <c r="EB238" s="144"/>
      <c r="EC238" s="144"/>
      <c r="ED238" s="144"/>
      <c r="EE238" s="144"/>
      <c r="EF238" s="144"/>
      <c r="EG238" s="144"/>
      <c r="EH238" s="144"/>
      <c r="EI238" s="144"/>
      <c r="EJ238" s="144"/>
      <c r="EK238" s="144"/>
      <c r="EL238" s="144"/>
      <c r="EM238" s="144"/>
      <c r="EN238" s="144"/>
      <c r="EO238" s="144"/>
      <c r="EP238" s="144"/>
      <c r="EQ238" s="144"/>
      <c r="ER238" s="144"/>
      <c r="ES238" s="144"/>
      <c r="ET238" s="144"/>
      <c r="EU238" s="144"/>
      <c r="EV238" s="144"/>
      <c r="EW238" s="144"/>
      <c r="EX238" s="144"/>
      <c r="EY238" s="144"/>
      <c r="EZ238" s="144"/>
      <c r="FA238" s="144"/>
      <c r="FB238" s="144"/>
      <c r="FC238" s="144"/>
      <c r="FD238" s="144"/>
      <c r="FE238" s="144"/>
      <c r="FF238" s="144"/>
      <c r="FG238" s="144"/>
      <c r="FH238" s="144"/>
      <c r="FI238" s="144"/>
      <c r="FJ238" s="144"/>
      <c r="FK238" s="144"/>
      <c r="FL238" s="144"/>
      <c r="FM238" s="144"/>
      <c r="FN238" s="144"/>
      <c r="FO238" s="144"/>
      <c r="FP238" s="144"/>
      <c r="FQ238" s="144"/>
      <c r="FR238" s="144"/>
      <c r="FS238" s="144"/>
      <c r="FT238" s="144"/>
      <c r="FU238" s="144"/>
      <c r="FV238" s="144"/>
      <c r="FW238" s="144"/>
      <c r="FX238" s="144"/>
      <c r="FY238" s="144"/>
      <c r="FZ238" s="144"/>
      <c r="GA238" s="144"/>
      <c r="GB238" s="144"/>
      <c r="GC238" s="144"/>
      <c r="GD238" s="144"/>
      <c r="GE238" s="144"/>
      <c r="GF238" s="144"/>
      <c r="GG238" s="144"/>
      <c r="GH238" s="144"/>
      <c r="GI238" s="144"/>
      <c r="GJ238" s="144"/>
      <c r="GK238" s="144"/>
      <c r="GL238" s="144"/>
      <c r="GM238" s="144"/>
      <c r="GN238" s="144"/>
      <c r="GO238" s="144"/>
      <c r="GP238" s="144"/>
      <c r="GQ238" s="144"/>
      <c r="GR238" s="144"/>
      <c r="GS238" s="144"/>
      <c r="GT238" s="144"/>
      <c r="GU238" s="144"/>
      <c r="GV238" s="144"/>
      <c r="GW238" s="144"/>
      <c r="GX238" s="144"/>
      <c r="GY238" s="144"/>
      <c r="GZ238" s="144"/>
      <c r="HA238" s="144"/>
      <c r="HB238" s="144"/>
      <c r="HC238" s="144"/>
      <c r="HD238" s="144"/>
      <c r="HE238" s="144"/>
      <c r="HF238" s="144"/>
      <c r="HG238" s="144"/>
      <c r="HH238" s="144"/>
    </row>
    <row r="239" spans="1:216" s="157" customFormat="1" ht="40" customHeight="1">
      <c r="A239" s="243" t="s">
        <v>72</v>
      </c>
      <c r="B239" s="175" t="str">
        <f t="shared" si="48"/>
        <v>Grupo de Política SectorialESTUDIOS DE POLÍTICA EN AGUA Y SANEAMIENTO BÁSICO</v>
      </c>
      <c r="C239" s="183">
        <v>72101</v>
      </c>
      <c r="D239" s="183" t="s">
        <v>1393</v>
      </c>
      <c r="E239" s="135" t="s">
        <v>1037</v>
      </c>
      <c r="F239" s="180" t="str">
        <f t="shared" si="59"/>
        <v>72101-19.1</v>
      </c>
      <c r="G239" s="174" t="str">
        <f t="shared" si="60"/>
        <v>AG -3--AC -8</v>
      </c>
      <c r="H239" s="239">
        <v>3</v>
      </c>
      <c r="I239" s="239">
        <v>8</v>
      </c>
      <c r="J239" s="174" t="str">
        <f t="shared" si="25"/>
        <v xml:space="preserve">CT- - MT- </v>
      </c>
      <c r="K239" s="239" t="s">
        <v>468</v>
      </c>
      <c r="L239" s="239"/>
      <c r="M239" s="239" t="s">
        <v>1612</v>
      </c>
      <c r="N239" s="239"/>
      <c r="O239" s="174"/>
      <c r="P239" s="174"/>
      <c r="Q239" s="174"/>
      <c r="R239" s="174" t="str">
        <f t="shared" si="52"/>
        <v>F/E  -  PDF</v>
      </c>
      <c r="S239" s="239" t="s">
        <v>1245</v>
      </c>
      <c r="T239" s="239" t="s">
        <v>37</v>
      </c>
      <c r="U239" s="144"/>
      <c r="V239" s="144"/>
      <c r="W239" s="144"/>
      <c r="X239" s="144"/>
      <c r="Y239" s="144"/>
      <c r="Z239" s="144"/>
      <c r="AA239" s="144"/>
      <c r="AB239" s="144"/>
      <c r="AC239" s="144"/>
      <c r="AD239" s="144"/>
      <c r="AE239" s="144"/>
      <c r="AF239" s="144"/>
      <c r="AG239" s="144"/>
      <c r="AH239" s="144"/>
      <c r="AI239" s="144"/>
      <c r="AJ239" s="144"/>
      <c r="AK239" s="144"/>
      <c r="AL239" s="144"/>
      <c r="AM239" s="144"/>
      <c r="AN239" s="144"/>
      <c r="AO239" s="144"/>
      <c r="AP239" s="144"/>
      <c r="AQ239" s="144"/>
      <c r="AR239" s="144"/>
      <c r="AS239" s="144"/>
      <c r="AT239" s="144"/>
      <c r="AU239" s="144"/>
      <c r="AV239" s="144"/>
      <c r="AW239" s="144"/>
      <c r="AX239" s="144"/>
      <c r="AY239" s="144"/>
      <c r="AZ239" s="144"/>
      <c r="BA239" s="144"/>
      <c r="BB239" s="144"/>
      <c r="BC239" s="144"/>
      <c r="BD239" s="144"/>
      <c r="BE239" s="144"/>
      <c r="BF239" s="144"/>
      <c r="BG239" s="144"/>
      <c r="BH239" s="144"/>
      <c r="BI239" s="144"/>
      <c r="BJ239" s="144"/>
      <c r="BK239" s="144"/>
      <c r="BL239" s="144"/>
      <c r="BM239" s="144"/>
      <c r="BN239" s="144"/>
      <c r="BO239" s="144"/>
      <c r="BP239" s="144"/>
      <c r="BQ239" s="144"/>
      <c r="BR239" s="144"/>
      <c r="BS239" s="144"/>
      <c r="BT239" s="144"/>
      <c r="BU239" s="144"/>
      <c r="BV239" s="144"/>
      <c r="BW239" s="144"/>
      <c r="BX239" s="144"/>
      <c r="BY239" s="144"/>
      <c r="BZ239" s="144"/>
      <c r="CA239" s="144"/>
      <c r="CB239" s="144"/>
      <c r="CC239" s="144"/>
      <c r="CD239" s="144"/>
      <c r="CE239" s="144"/>
      <c r="CF239" s="144"/>
      <c r="CG239" s="144"/>
      <c r="CH239" s="144"/>
      <c r="CI239" s="144"/>
      <c r="CJ239" s="144"/>
      <c r="CK239" s="144"/>
      <c r="CL239" s="144"/>
      <c r="CM239" s="144"/>
      <c r="CN239" s="144"/>
      <c r="CO239" s="144"/>
      <c r="CP239" s="144"/>
      <c r="CQ239" s="144"/>
      <c r="CR239" s="144"/>
      <c r="CS239" s="144"/>
      <c r="CT239" s="144"/>
      <c r="CU239" s="144"/>
      <c r="CV239" s="144"/>
      <c r="CW239" s="144"/>
      <c r="CX239" s="144"/>
      <c r="CY239" s="144"/>
      <c r="CZ239" s="144"/>
      <c r="DA239" s="144"/>
      <c r="DB239" s="144"/>
      <c r="DC239" s="144"/>
      <c r="DD239" s="144"/>
      <c r="DE239" s="144"/>
      <c r="DF239" s="144"/>
      <c r="DG239" s="144"/>
      <c r="DH239" s="144"/>
      <c r="DI239" s="144"/>
      <c r="DJ239" s="144"/>
      <c r="DK239" s="144"/>
      <c r="DL239" s="144"/>
      <c r="DM239" s="144"/>
      <c r="DN239" s="144"/>
      <c r="DO239" s="144"/>
      <c r="DP239" s="144"/>
      <c r="DQ239" s="144"/>
      <c r="DR239" s="144"/>
      <c r="DS239" s="144"/>
      <c r="DT239" s="144"/>
      <c r="DU239" s="144"/>
      <c r="DV239" s="144"/>
      <c r="DW239" s="144"/>
      <c r="DX239" s="144"/>
      <c r="DY239" s="144"/>
      <c r="DZ239" s="144"/>
      <c r="EA239" s="144"/>
      <c r="EB239" s="144"/>
      <c r="EC239" s="144"/>
      <c r="ED239" s="144"/>
      <c r="EE239" s="144"/>
      <c r="EF239" s="144"/>
      <c r="EG239" s="144"/>
      <c r="EH239" s="144"/>
      <c r="EI239" s="144"/>
      <c r="EJ239" s="144"/>
      <c r="EK239" s="144"/>
      <c r="EL239" s="144"/>
      <c r="EM239" s="144"/>
      <c r="EN239" s="144"/>
      <c r="EO239" s="144"/>
      <c r="EP239" s="144"/>
      <c r="EQ239" s="144"/>
      <c r="ER239" s="144"/>
      <c r="ES239" s="144"/>
      <c r="ET239" s="144"/>
      <c r="EU239" s="144"/>
      <c r="EV239" s="144"/>
      <c r="EW239" s="144"/>
      <c r="EX239" s="144"/>
      <c r="EY239" s="144"/>
      <c r="EZ239" s="144"/>
      <c r="FA239" s="144"/>
      <c r="FB239" s="144"/>
      <c r="FC239" s="144"/>
      <c r="FD239" s="144"/>
      <c r="FE239" s="144"/>
      <c r="FF239" s="144"/>
      <c r="FG239" s="144"/>
      <c r="FH239" s="144"/>
      <c r="FI239" s="144"/>
      <c r="FJ239" s="144"/>
      <c r="FK239" s="144"/>
      <c r="FL239" s="144"/>
      <c r="FM239" s="144"/>
      <c r="FN239" s="144"/>
      <c r="FO239" s="144"/>
      <c r="FP239" s="144"/>
      <c r="FQ239" s="144"/>
      <c r="FR239" s="144"/>
      <c r="FS239" s="144"/>
      <c r="FT239" s="144"/>
      <c r="FU239" s="144"/>
      <c r="FV239" s="144"/>
      <c r="FW239" s="144"/>
      <c r="FX239" s="144"/>
      <c r="FY239" s="144"/>
      <c r="FZ239" s="144"/>
      <c r="GA239" s="144"/>
      <c r="GB239" s="144"/>
      <c r="GC239" s="144"/>
      <c r="GD239" s="144"/>
      <c r="GE239" s="144"/>
      <c r="GF239" s="144"/>
      <c r="GG239" s="144"/>
      <c r="GH239" s="144"/>
      <c r="GI239" s="144"/>
      <c r="GJ239" s="144"/>
      <c r="GK239" s="144"/>
      <c r="GL239" s="144"/>
      <c r="GM239" s="144"/>
      <c r="GN239" s="144"/>
      <c r="GO239" s="144"/>
      <c r="GP239" s="144"/>
      <c r="GQ239" s="144"/>
      <c r="GR239" s="144"/>
      <c r="GS239" s="144"/>
      <c r="GT239" s="144"/>
      <c r="GU239" s="144"/>
      <c r="GV239" s="144"/>
      <c r="GW239" s="144"/>
      <c r="GX239" s="144"/>
      <c r="GY239" s="144"/>
      <c r="GZ239" s="144"/>
      <c r="HA239" s="144"/>
      <c r="HB239" s="144"/>
      <c r="HC239" s="144"/>
      <c r="HD239" s="144"/>
      <c r="HE239" s="144"/>
      <c r="HF239" s="144"/>
      <c r="HG239" s="144"/>
      <c r="HH239" s="144"/>
    </row>
    <row r="240" spans="1:216" s="157" customFormat="1" ht="40" customHeight="1">
      <c r="A240" s="243" t="s">
        <v>72</v>
      </c>
      <c r="B240" s="175" t="str">
        <f t="shared" si="48"/>
        <v>Grupo de Política SectorialINFORMES DE GESTIÓN</v>
      </c>
      <c r="C240" s="183">
        <v>72101</v>
      </c>
      <c r="D240" s="183" t="s">
        <v>1186</v>
      </c>
      <c r="E240" s="135" t="s">
        <v>931</v>
      </c>
      <c r="F240" s="180" t="str">
        <f t="shared" si="59"/>
        <v>72101-24.12</v>
      </c>
      <c r="G240" s="174" t="str">
        <f t="shared" si="60"/>
        <v>AG -3--AC -8</v>
      </c>
      <c r="H240" s="239">
        <v>3</v>
      </c>
      <c r="I240" s="239">
        <v>8</v>
      </c>
      <c r="J240" s="174" t="str">
        <f t="shared" si="25"/>
        <v xml:space="preserve">- E- - </v>
      </c>
      <c r="K240" s="239"/>
      <c r="L240" s="239" t="s">
        <v>469</v>
      </c>
      <c r="M240" s="239"/>
      <c r="N240" s="239"/>
      <c r="O240" s="174"/>
      <c r="P240" s="174"/>
      <c r="Q240" s="174"/>
      <c r="R240" s="174" t="str">
        <f t="shared" si="52"/>
        <v>F/E  -  PDF</v>
      </c>
      <c r="S240" s="239" t="s">
        <v>1245</v>
      </c>
      <c r="T240" s="239" t="s">
        <v>37</v>
      </c>
      <c r="U240" s="144"/>
      <c r="V240" s="144"/>
      <c r="W240" s="144"/>
      <c r="X240" s="144"/>
      <c r="Y240" s="144"/>
      <c r="Z240" s="144"/>
      <c r="AA240" s="144"/>
      <c r="AB240" s="144"/>
      <c r="AC240" s="144"/>
      <c r="AD240" s="144"/>
      <c r="AE240" s="144"/>
      <c r="AF240" s="144"/>
      <c r="AG240" s="144"/>
      <c r="AH240" s="144"/>
      <c r="AI240" s="144"/>
      <c r="AJ240" s="144"/>
      <c r="AK240" s="144"/>
      <c r="AL240" s="144"/>
      <c r="AM240" s="144"/>
      <c r="AN240" s="144"/>
      <c r="AO240" s="144"/>
      <c r="AP240" s="144"/>
      <c r="AQ240" s="144"/>
      <c r="AR240" s="144"/>
      <c r="AS240" s="144"/>
      <c r="AT240" s="144"/>
      <c r="AU240" s="144"/>
      <c r="AV240" s="144"/>
      <c r="AW240" s="144"/>
      <c r="AX240" s="144"/>
      <c r="AY240" s="144"/>
      <c r="AZ240" s="144"/>
      <c r="BA240" s="144"/>
      <c r="BB240" s="144"/>
      <c r="BC240" s="144"/>
      <c r="BD240" s="144"/>
      <c r="BE240" s="144"/>
      <c r="BF240" s="144"/>
      <c r="BG240" s="144"/>
      <c r="BH240" s="144"/>
      <c r="BI240" s="144"/>
      <c r="BJ240" s="144"/>
      <c r="BK240" s="144"/>
      <c r="BL240" s="144"/>
      <c r="BM240" s="144"/>
      <c r="BN240" s="144"/>
      <c r="BO240" s="144"/>
      <c r="BP240" s="144"/>
      <c r="BQ240" s="144"/>
      <c r="BR240" s="144"/>
      <c r="BS240" s="144"/>
      <c r="BT240" s="144"/>
      <c r="BU240" s="144"/>
      <c r="BV240" s="144"/>
      <c r="BW240" s="144"/>
      <c r="BX240" s="144"/>
      <c r="BY240" s="144"/>
      <c r="BZ240" s="144"/>
      <c r="CA240" s="144"/>
      <c r="CB240" s="144"/>
      <c r="CC240" s="144"/>
      <c r="CD240" s="144"/>
      <c r="CE240" s="144"/>
      <c r="CF240" s="144"/>
      <c r="CG240" s="144"/>
      <c r="CH240" s="144"/>
      <c r="CI240" s="144"/>
      <c r="CJ240" s="144"/>
      <c r="CK240" s="144"/>
      <c r="CL240" s="144"/>
      <c r="CM240" s="144"/>
      <c r="CN240" s="144"/>
      <c r="CO240" s="144"/>
      <c r="CP240" s="144"/>
      <c r="CQ240" s="144"/>
      <c r="CR240" s="144"/>
      <c r="CS240" s="144"/>
      <c r="CT240" s="144"/>
      <c r="CU240" s="144"/>
      <c r="CV240" s="144"/>
      <c r="CW240" s="144"/>
      <c r="CX240" s="144"/>
      <c r="CY240" s="144"/>
      <c r="CZ240" s="144"/>
      <c r="DA240" s="144"/>
      <c r="DB240" s="144"/>
      <c r="DC240" s="144"/>
      <c r="DD240" s="144"/>
      <c r="DE240" s="144"/>
      <c r="DF240" s="144"/>
      <c r="DG240" s="144"/>
      <c r="DH240" s="144"/>
      <c r="DI240" s="144"/>
      <c r="DJ240" s="144"/>
      <c r="DK240" s="144"/>
      <c r="DL240" s="144"/>
      <c r="DM240" s="144"/>
      <c r="DN240" s="144"/>
      <c r="DO240" s="144"/>
      <c r="DP240" s="144"/>
      <c r="DQ240" s="144"/>
      <c r="DR240" s="144"/>
      <c r="DS240" s="144"/>
      <c r="DT240" s="144"/>
      <c r="DU240" s="144"/>
      <c r="DV240" s="144"/>
      <c r="DW240" s="144"/>
      <c r="DX240" s="144"/>
      <c r="DY240" s="144"/>
      <c r="DZ240" s="144"/>
      <c r="EA240" s="144"/>
      <c r="EB240" s="144"/>
      <c r="EC240" s="144"/>
      <c r="ED240" s="144"/>
      <c r="EE240" s="144"/>
      <c r="EF240" s="144"/>
      <c r="EG240" s="144"/>
      <c r="EH240" s="144"/>
      <c r="EI240" s="144"/>
      <c r="EJ240" s="144"/>
      <c r="EK240" s="144"/>
      <c r="EL240" s="144"/>
      <c r="EM240" s="144"/>
      <c r="EN240" s="144"/>
      <c r="EO240" s="144"/>
      <c r="EP240" s="144"/>
      <c r="EQ240" s="144"/>
      <c r="ER240" s="144"/>
      <c r="ES240" s="144"/>
      <c r="ET240" s="144"/>
      <c r="EU240" s="144"/>
      <c r="EV240" s="144"/>
      <c r="EW240" s="144"/>
      <c r="EX240" s="144"/>
      <c r="EY240" s="144"/>
      <c r="EZ240" s="144"/>
      <c r="FA240" s="144"/>
      <c r="FB240" s="144"/>
      <c r="FC240" s="144"/>
      <c r="FD240" s="144"/>
      <c r="FE240" s="144"/>
      <c r="FF240" s="144"/>
      <c r="FG240" s="144"/>
      <c r="FH240" s="144"/>
      <c r="FI240" s="144"/>
      <c r="FJ240" s="144"/>
      <c r="FK240" s="144"/>
      <c r="FL240" s="144"/>
      <c r="FM240" s="144"/>
      <c r="FN240" s="144"/>
      <c r="FO240" s="144"/>
      <c r="FP240" s="144"/>
      <c r="FQ240" s="144"/>
      <c r="FR240" s="144"/>
      <c r="FS240" s="144"/>
      <c r="FT240" s="144"/>
      <c r="FU240" s="144"/>
      <c r="FV240" s="144"/>
      <c r="FW240" s="144"/>
      <c r="FX240" s="144"/>
      <c r="FY240" s="144"/>
      <c r="FZ240" s="144"/>
      <c r="GA240" s="144"/>
      <c r="GB240" s="144"/>
      <c r="GC240" s="144"/>
      <c r="GD240" s="144"/>
      <c r="GE240" s="144"/>
      <c r="GF240" s="144"/>
      <c r="GG240" s="144"/>
      <c r="GH240" s="144"/>
      <c r="GI240" s="144"/>
      <c r="GJ240" s="144"/>
      <c r="GK240" s="144"/>
      <c r="GL240" s="144"/>
      <c r="GM240" s="144"/>
      <c r="GN240" s="144"/>
      <c r="GO240" s="144"/>
      <c r="GP240" s="144"/>
      <c r="GQ240" s="144"/>
      <c r="GR240" s="144"/>
      <c r="GS240" s="144"/>
      <c r="GT240" s="144"/>
      <c r="GU240" s="144"/>
      <c r="GV240" s="144"/>
      <c r="GW240" s="144"/>
      <c r="GX240" s="144"/>
      <c r="GY240" s="144"/>
      <c r="GZ240" s="144"/>
      <c r="HA240" s="144"/>
      <c r="HB240" s="144"/>
      <c r="HC240" s="144"/>
      <c r="HD240" s="144"/>
      <c r="HE240" s="144"/>
      <c r="HF240" s="144"/>
      <c r="HG240" s="144"/>
      <c r="HH240" s="144"/>
    </row>
    <row r="241" spans="1:216" s="157" customFormat="1" ht="40" customHeight="1">
      <c r="A241" s="243" t="s">
        <v>72</v>
      </c>
      <c r="B241" s="175" t="str">
        <f t="shared" si="48"/>
        <v>Grupo de Política SectorialINFORMES DE ASISTENCIA TÉCNICA</v>
      </c>
      <c r="C241" s="183">
        <v>72101</v>
      </c>
      <c r="D241" s="183" t="s">
        <v>1313</v>
      </c>
      <c r="E241" s="135" t="s">
        <v>1003</v>
      </c>
      <c r="F241" s="180" t="str">
        <f t="shared" si="59"/>
        <v>72101-42.13</v>
      </c>
      <c r="G241" s="174" t="str">
        <f t="shared" si="60"/>
        <v>AG -3--AC -8</v>
      </c>
      <c r="H241" s="239">
        <v>3</v>
      </c>
      <c r="I241" s="239">
        <v>8</v>
      </c>
      <c r="J241" s="174" t="str">
        <f t="shared" si="25"/>
        <v xml:space="preserve">CT- - MT- </v>
      </c>
      <c r="K241" s="239" t="s">
        <v>468</v>
      </c>
      <c r="L241" s="239"/>
      <c r="M241" s="239" t="s">
        <v>1612</v>
      </c>
      <c r="N241" s="239"/>
      <c r="O241" s="174"/>
      <c r="P241" s="174"/>
      <c r="Q241" s="174"/>
      <c r="R241" s="174" t="str">
        <f t="shared" si="52"/>
        <v>F/E  -  PDF</v>
      </c>
      <c r="S241" s="239" t="s">
        <v>1245</v>
      </c>
      <c r="T241" s="239" t="s">
        <v>37</v>
      </c>
      <c r="U241" s="144"/>
      <c r="V241" s="144"/>
      <c r="W241" s="144"/>
      <c r="X241" s="144"/>
      <c r="Y241" s="144"/>
      <c r="Z241" s="144"/>
      <c r="AA241" s="144"/>
      <c r="AB241" s="144"/>
      <c r="AC241" s="144"/>
      <c r="AD241" s="144"/>
      <c r="AE241" s="144"/>
      <c r="AF241" s="144"/>
      <c r="AG241" s="144"/>
      <c r="AH241" s="144"/>
      <c r="AI241" s="144"/>
      <c r="AJ241" s="144"/>
      <c r="AK241" s="144"/>
      <c r="AL241" s="144"/>
      <c r="AM241" s="144"/>
      <c r="AN241" s="144"/>
      <c r="AO241" s="144"/>
      <c r="AP241" s="144"/>
      <c r="AQ241" s="144"/>
      <c r="AR241" s="144"/>
      <c r="AS241" s="144"/>
      <c r="AT241" s="144"/>
      <c r="AU241" s="144"/>
      <c r="AV241" s="144"/>
      <c r="AW241" s="144"/>
      <c r="AX241" s="144"/>
      <c r="AY241" s="144"/>
      <c r="AZ241" s="144"/>
      <c r="BA241" s="144"/>
      <c r="BB241" s="144"/>
      <c r="BC241" s="144"/>
      <c r="BD241" s="144"/>
      <c r="BE241" s="144"/>
      <c r="BF241" s="144"/>
      <c r="BG241" s="144"/>
      <c r="BH241" s="144"/>
      <c r="BI241" s="144"/>
      <c r="BJ241" s="144"/>
      <c r="BK241" s="144"/>
      <c r="BL241" s="144"/>
      <c r="BM241" s="144"/>
      <c r="BN241" s="144"/>
      <c r="BO241" s="144"/>
      <c r="BP241" s="144"/>
      <c r="BQ241" s="144"/>
      <c r="BR241" s="144"/>
      <c r="BS241" s="144"/>
      <c r="BT241" s="144"/>
      <c r="BU241" s="144"/>
      <c r="BV241" s="144"/>
      <c r="BW241" s="144"/>
      <c r="BX241" s="144"/>
      <c r="BY241" s="144"/>
      <c r="BZ241" s="144"/>
      <c r="CA241" s="144"/>
      <c r="CB241" s="144"/>
      <c r="CC241" s="144"/>
      <c r="CD241" s="144"/>
      <c r="CE241" s="144"/>
      <c r="CF241" s="144"/>
      <c r="CG241" s="144"/>
      <c r="CH241" s="144"/>
      <c r="CI241" s="144"/>
      <c r="CJ241" s="144"/>
      <c r="CK241" s="144"/>
      <c r="CL241" s="144"/>
      <c r="CM241" s="144"/>
      <c r="CN241" s="144"/>
      <c r="CO241" s="144"/>
      <c r="CP241" s="144"/>
      <c r="CQ241" s="144"/>
      <c r="CR241" s="144"/>
      <c r="CS241" s="144"/>
      <c r="CT241" s="144"/>
      <c r="CU241" s="144"/>
      <c r="CV241" s="144"/>
      <c r="CW241" s="144"/>
      <c r="CX241" s="144"/>
      <c r="CY241" s="144"/>
      <c r="CZ241" s="144"/>
      <c r="DA241" s="144"/>
      <c r="DB241" s="144"/>
      <c r="DC241" s="144"/>
      <c r="DD241" s="144"/>
      <c r="DE241" s="144"/>
      <c r="DF241" s="144"/>
      <c r="DG241" s="144"/>
      <c r="DH241" s="144"/>
      <c r="DI241" s="144"/>
      <c r="DJ241" s="144"/>
      <c r="DK241" s="144"/>
      <c r="DL241" s="144"/>
      <c r="DM241" s="144"/>
      <c r="DN241" s="144"/>
      <c r="DO241" s="144"/>
      <c r="DP241" s="144"/>
      <c r="DQ241" s="144"/>
      <c r="DR241" s="144"/>
      <c r="DS241" s="144"/>
      <c r="DT241" s="144"/>
      <c r="DU241" s="144"/>
      <c r="DV241" s="144"/>
      <c r="DW241" s="144"/>
      <c r="DX241" s="144"/>
      <c r="DY241" s="144"/>
      <c r="DZ241" s="144"/>
      <c r="EA241" s="144"/>
      <c r="EB241" s="144"/>
      <c r="EC241" s="144"/>
      <c r="ED241" s="144"/>
      <c r="EE241" s="144"/>
      <c r="EF241" s="144"/>
      <c r="EG241" s="144"/>
      <c r="EH241" s="144"/>
      <c r="EI241" s="144"/>
      <c r="EJ241" s="144"/>
      <c r="EK241" s="144"/>
      <c r="EL241" s="144"/>
      <c r="EM241" s="144"/>
      <c r="EN241" s="144"/>
      <c r="EO241" s="144"/>
      <c r="EP241" s="144"/>
      <c r="EQ241" s="144"/>
      <c r="ER241" s="144"/>
      <c r="ES241" s="144"/>
      <c r="ET241" s="144"/>
      <c r="EU241" s="144"/>
      <c r="EV241" s="144"/>
      <c r="EW241" s="144"/>
      <c r="EX241" s="144"/>
      <c r="EY241" s="144"/>
      <c r="EZ241" s="144"/>
      <c r="FA241" s="144"/>
      <c r="FB241" s="144"/>
      <c r="FC241" s="144"/>
      <c r="FD241" s="144"/>
      <c r="FE241" s="144"/>
      <c r="FF241" s="144"/>
      <c r="FG241" s="144"/>
      <c r="FH241" s="144"/>
      <c r="FI241" s="144"/>
      <c r="FJ241" s="144"/>
      <c r="FK241" s="144"/>
      <c r="FL241" s="144"/>
      <c r="FM241" s="144"/>
      <c r="FN241" s="144"/>
      <c r="FO241" s="144"/>
      <c r="FP241" s="144"/>
      <c r="FQ241" s="144"/>
      <c r="FR241" s="144"/>
      <c r="FS241" s="144"/>
      <c r="FT241" s="144"/>
      <c r="FU241" s="144"/>
      <c r="FV241" s="144"/>
      <c r="FW241" s="144"/>
      <c r="FX241" s="144"/>
      <c r="FY241" s="144"/>
      <c r="FZ241" s="144"/>
      <c r="GA241" s="144"/>
      <c r="GB241" s="144"/>
      <c r="GC241" s="144"/>
      <c r="GD241" s="144"/>
      <c r="GE241" s="144"/>
      <c r="GF241" s="144"/>
      <c r="GG241" s="144"/>
      <c r="GH241" s="144"/>
      <c r="GI241" s="144"/>
      <c r="GJ241" s="144"/>
      <c r="GK241" s="144"/>
      <c r="GL241" s="144"/>
      <c r="GM241" s="144"/>
      <c r="GN241" s="144"/>
      <c r="GO241" s="144"/>
      <c r="GP241" s="144"/>
      <c r="GQ241" s="144"/>
      <c r="GR241" s="144"/>
      <c r="GS241" s="144"/>
      <c r="GT241" s="144"/>
      <c r="GU241" s="144"/>
      <c r="GV241" s="144"/>
      <c r="GW241" s="144"/>
      <c r="GX241" s="144"/>
      <c r="GY241" s="144"/>
      <c r="GZ241" s="144"/>
      <c r="HA241" s="144"/>
      <c r="HB241" s="144"/>
      <c r="HC241" s="144"/>
      <c r="HD241" s="144"/>
      <c r="HE241" s="144"/>
      <c r="HF241" s="144"/>
      <c r="HG241" s="144"/>
      <c r="HH241" s="144"/>
    </row>
    <row r="242" spans="1:216" s="157" customFormat="1" ht="40" customHeight="1">
      <c r="A242" s="243" t="s">
        <v>72</v>
      </c>
      <c r="B242" s="175" t="str">
        <f t="shared" si="48"/>
        <v>Grupo de Política SectorialREGLAMENTOS REGULACIÓN DE AGUA POTABLE Y SANEAMIENTO BÁSICO RAS</v>
      </c>
      <c r="C242" s="183">
        <v>72101</v>
      </c>
      <c r="D242" s="183" t="s">
        <v>1394</v>
      </c>
      <c r="E242" s="137" t="s">
        <v>1395</v>
      </c>
      <c r="F242" s="180" t="str">
        <f t="shared" si="59"/>
        <v>72101-49.01</v>
      </c>
      <c r="G242" s="174" t="str">
        <f t="shared" si="60"/>
        <v>AG -3--AC -8</v>
      </c>
      <c r="H242" s="239">
        <v>3</v>
      </c>
      <c r="I242" s="239">
        <v>8</v>
      </c>
      <c r="J242" s="174" t="str">
        <f t="shared" si="25"/>
        <v xml:space="preserve">CT- - MT- </v>
      </c>
      <c r="K242" s="239" t="s">
        <v>468</v>
      </c>
      <c r="L242" s="239"/>
      <c r="M242" s="239" t="s">
        <v>1612</v>
      </c>
      <c r="N242" s="239"/>
      <c r="O242" s="174"/>
      <c r="P242" s="174"/>
      <c r="Q242" s="174"/>
      <c r="R242" s="174" t="str">
        <f t="shared" si="52"/>
        <v>F/E  -  PDF</v>
      </c>
      <c r="S242" s="239" t="s">
        <v>1245</v>
      </c>
      <c r="T242" s="239" t="s">
        <v>37</v>
      </c>
      <c r="U242" s="144"/>
      <c r="V242" s="144"/>
      <c r="W242" s="144"/>
      <c r="X242" s="144"/>
      <c r="Y242" s="144"/>
      <c r="Z242" s="144"/>
      <c r="AA242" s="144"/>
      <c r="AB242" s="144"/>
      <c r="AC242" s="144"/>
      <c r="AD242" s="144"/>
      <c r="AE242" s="144"/>
      <c r="AF242" s="144"/>
      <c r="AG242" s="144"/>
      <c r="AH242" s="144"/>
      <c r="AI242" s="144"/>
      <c r="AJ242" s="144"/>
      <c r="AK242" s="144"/>
      <c r="AL242" s="144"/>
      <c r="AM242" s="144"/>
      <c r="AN242" s="144"/>
      <c r="AO242" s="144"/>
      <c r="AP242" s="144"/>
      <c r="AQ242" s="144"/>
      <c r="AR242" s="144"/>
      <c r="AS242" s="144"/>
      <c r="AT242" s="144"/>
      <c r="AU242" s="144"/>
      <c r="AV242" s="144"/>
      <c r="AW242" s="144"/>
      <c r="AX242" s="144"/>
      <c r="AY242" s="144"/>
      <c r="AZ242" s="144"/>
      <c r="BA242" s="144"/>
      <c r="BB242" s="144"/>
      <c r="BC242" s="144"/>
      <c r="BD242" s="144"/>
      <c r="BE242" s="144"/>
      <c r="BF242" s="144"/>
      <c r="BG242" s="144"/>
      <c r="BH242" s="144"/>
      <c r="BI242" s="144"/>
      <c r="BJ242" s="144"/>
      <c r="BK242" s="144"/>
      <c r="BL242" s="144"/>
      <c r="BM242" s="144"/>
      <c r="BN242" s="144"/>
      <c r="BO242" s="144"/>
      <c r="BP242" s="144"/>
      <c r="BQ242" s="144"/>
      <c r="BR242" s="144"/>
      <c r="BS242" s="144"/>
      <c r="BT242" s="144"/>
      <c r="BU242" s="144"/>
      <c r="BV242" s="144"/>
      <c r="BW242" s="144"/>
      <c r="BX242" s="144"/>
      <c r="BY242" s="144"/>
      <c r="BZ242" s="144"/>
      <c r="CA242" s="144"/>
      <c r="CB242" s="144"/>
      <c r="CC242" s="144"/>
      <c r="CD242" s="144"/>
      <c r="CE242" s="144"/>
      <c r="CF242" s="144"/>
      <c r="CG242" s="144"/>
      <c r="CH242" s="144"/>
      <c r="CI242" s="144"/>
      <c r="CJ242" s="144"/>
      <c r="CK242" s="144"/>
      <c r="CL242" s="144"/>
      <c r="CM242" s="144"/>
      <c r="CN242" s="144"/>
      <c r="CO242" s="144"/>
      <c r="CP242" s="144"/>
      <c r="CQ242" s="144"/>
      <c r="CR242" s="144"/>
      <c r="CS242" s="144"/>
      <c r="CT242" s="144"/>
      <c r="CU242" s="144"/>
      <c r="CV242" s="144"/>
      <c r="CW242" s="144"/>
      <c r="CX242" s="144"/>
      <c r="CY242" s="144"/>
      <c r="CZ242" s="144"/>
      <c r="DA242" s="144"/>
      <c r="DB242" s="144"/>
      <c r="DC242" s="144"/>
      <c r="DD242" s="144"/>
      <c r="DE242" s="144"/>
      <c r="DF242" s="144"/>
      <c r="DG242" s="144"/>
      <c r="DH242" s="144"/>
      <c r="DI242" s="144"/>
      <c r="DJ242" s="144"/>
      <c r="DK242" s="144"/>
      <c r="DL242" s="144"/>
      <c r="DM242" s="144"/>
      <c r="DN242" s="144"/>
      <c r="DO242" s="144"/>
      <c r="DP242" s="144"/>
      <c r="DQ242" s="144"/>
      <c r="DR242" s="144"/>
      <c r="DS242" s="144"/>
      <c r="DT242" s="144"/>
      <c r="DU242" s="144"/>
      <c r="DV242" s="144"/>
      <c r="DW242" s="144"/>
      <c r="DX242" s="144"/>
      <c r="DY242" s="144"/>
      <c r="DZ242" s="144"/>
      <c r="EA242" s="144"/>
      <c r="EB242" s="144"/>
      <c r="EC242" s="144"/>
      <c r="ED242" s="144"/>
      <c r="EE242" s="144"/>
      <c r="EF242" s="144"/>
      <c r="EG242" s="144"/>
      <c r="EH242" s="144"/>
      <c r="EI242" s="144"/>
      <c r="EJ242" s="144"/>
      <c r="EK242" s="144"/>
      <c r="EL242" s="144"/>
      <c r="EM242" s="144"/>
      <c r="EN242" s="144"/>
      <c r="EO242" s="144"/>
      <c r="EP242" s="144"/>
      <c r="EQ242" s="144"/>
      <c r="ER242" s="144"/>
      <c r="ES242" s="144"/>
      <c r="ET242" s="144"/>
      <c r="EU242" s="144"/>
      <c r="EV242" s="144"/>
      <c r="EW242" s="144"/>
      <c r="EX242" s="144"/>
      <c r="EY242" s="144"/>
      <c r="EZ242" s="144"/>
      <c r="FA242" s="144"/>
      <c r="FB242" s="144"/>
      <c r="FC242" s="144"/>
      <c r="FD242" s="144"/>
      <c r="FE242" s="144"/>
      <c r="FF242" s="144"/>
      <c r="FG242" s="144"/>
      <c r="FH242" s="144"/>
      <c r="FI242" s="144"/>
      <c r="FJ242" s="144"/>
      <c r="FK242" s="144"/>
      <c r="FL242" s="144"/>
      <c r="FM242" s="144"/>
      <c r="FN242" s="144"/>
      <c r="FO242" s="144"/>
      <c r="FP242" s="144"/>
      <c r="FQ242" s="144"/>
      <c r="FR242" s="144"/>
      <c r="FS242" s="144"/>
      <c r="FT242" s="144"/>
      <c r="FU242" s="144"/>
      <c r="FV242" s="144"/>
      <c r="FW242" s="144"/>
      <c r="FX242" s="144"/>
      <c r="FY242" s="144"/>
      <c r="FZ242" s="144"/>
      <c r="GA242" s="144"/>
      <c r="GB242" s="144"/>
      <c r="GC242" s="144"/>
      <c r="GD242" s="144"/>
      <c r="GE242" s="144"/>
      <c r="GF242" s="144"/>
      <c r="GG242" s="144"/>
      <c r="GH242" s="144"/>
      <c r="GI242" s="144"/>
      <c r="GJ242" s="144"/>
      <c r="GK242" s="144"/>
      <c r="GL242" s="144"/>
      <c r="GM242" s="144"/>
      <c r="GN242" s="144"/>
      <c r="GO242" s="144"/>
      <c r="GP242" s="144"/>
      <c r="GQ242" s="144"/>
      <c r="GR242" s="144"/>
      <c r="GS242" s="144"/>
      <c r="GT242" s="144"/>
      <c r="GU242" s="144"/>
      <c r="GV242" s="144"/>
      <c r="GW242" s="144"/>
      <c r="GX242" s="144"/>
      <c r="GY242" s="144"/>
      <c r="GZ242" s="144"/>
      <c r="HA242" s="144"/>
      <c r="HB242" s="144"/>
      <c r="HC242" s="144"/>
      <c r="HD242" s="144"/>
      <c r="HE242" s="144"/>
      <c r="HF242" s="144"/>
      <c r="HG242" s="144"/>
      <c r="HH242" s="144"/>
    </row>
    <row r="243" spans="1:216" s="157" customFormat="1" ht="40" customHeight="1">
      <c r="A243" s="243" t="s">
        <v>72</v>
      </c>
      <c r="B243" s="175" t="str">
        <f t="shared" si="48"/>
        <v>Grupo de Política SectorialPROYECTOS NORMATIVOS</v>
      </c>
      <c r="C243" s="183">
        <v>72101</v>
      </c>
      <c r="D243" s="183" t="s">
        <v>1313</v>
      </c>
      <c r="E243" s="135" t="s">
        <v>1062</v>
      </c>
      <c r="F243" s="180" t="str">
        <f t="shared" si="59"/>
        <v>72101-42.13</v>
      </c>
      <c r="G243" s="174" t="str">
        <f t="shared" si="60"/>
        <v>AG -3--AC -8</v>
      </c>
      <c r="H243" s="239">
        <v>3</v>
      </c>
      <c r="I243" s="239">
        <v>8</v>
      </c>
      <c r="J243" s="174" t="str">
        <f t="shared" si="25"/>
        <v xml:space="preserve">CT- - MT- </v>
      </c>
      <c r="K243" s="239" t="s">
        <v>468</v>
      </c>
      <c r="L243" s="239"/>
      <c r="M243" s="239" t="s">
        <v>1612</v>
      </c>
      <c r="N243" s="239"/>
      <c r="O243" s="174"/>
      <c r="P243" s="174"/>
      <c r="Q243" s="174"/>
      <c r="R243" s="174" t="str">
        <f t="shared" si="52"/>
        <v xml:space="preserve">F/E  -  </v>
      </c>
      <c r="S243" s="239" t="s">
        <v>1245</v>
      </c>
      <c r="T243" s="174"/>
      <c r="U243" s="144"/>
      <c r="V243" s="144"/>
      <c r="W243" s="144"/>
      <c r="X243" s="144"/>
      <c r="Y243" s="144"/>
      <c r="Z243" s="144"/>
      <c r="AA243" s="144"/>
      <c r="AB243" s="144"/>
      <c r="AC243" s="144"/>
      <c r="AD243" s="144"/>
      <c r="AE243" s="144"/>
      <c r="AF243" s="144"/>
      <c r="AG243" s="144"/>
      <c r="AH243" s="144"/>
      <c r="AI243" s="144"/>
      <c r="AJ243" s="144"/>
      <c r="AK243" s="144"/>
      <c r="AL243" s="144"/>
      <c r="AM243" s="144"/>
      <c r="AN243" s="144"/>
      <c r="AO243" s="144"/>
      <c r="AP243" s="144"/>
      <c r="AQ243" s="144"/>
      <c r="AR243" s="144"/>
      <c r="AS243" s="144"/>
      <c r="AT243" s="144"/>
      <c r="AU243" s="144"/>
      <c r="AV243" s="144"/>
      <c r="AW243" s="144"/>
      <c r="AX243" s="144"/>
      <c r="AY243" s="144"/>
      <c r="AZ243" s="144"/>
      <c r="BA243" s="144"/>
      <c r="BB243" s="144"/>
      <c r="BC243" s="144"/>
      <c r="BD243" s="144"/>
      <c r="BE243" s="144"/>
      <c r="BF243" s="144"/>
      <c r="BG243" s="144"/>
      <c r="BH243" s="144"/>
      <c r="BI243" s="144"/>
      <c r="BJ243" s="144"/>
      <c r="BK243" s="144"/>
      <c r="BL243" s="144"/>
      <c r="BM243" s="144"/>
      <c r="BN243" s="144"/>
      <c r="BO243" s="144"/>
      <c r="BP243" s="144"/>
      <c r="BQ243" s="144"/>
      <c r="BR243" s="144"/>
      <c r="BS243" s="144"/>
      <c r="BT243" s="144"/>
      <c r="BU243" s="144"/>
      <c r="BV243" s="144"/>
      <c r="BW243" s="144"/>
      <c r="BX243" s="144"/>
      <c r="BY243" s="144"/>
      <c r="BZ243" s="144"/>
      <c r="CA243" s="144"/>
      <c r="CB243" s="144"/>
      <c r="CC243" s="144"/>
      <c r="CD243" s="144"/>
      <c r="CE243" s="144"/>
      <c r="CF243" s="144"/>
      <c r="CG243" s="144"/>
      <c r="CH243" s="144"/>
      <c r="CI243" s="144"/>
      <c r="CJ243" s="144"/>
      <c r="CK243" s="144"/>
      <c r="CL243" s="144"/>
      <c r="CM243" s="144"/>
      <c r="CN243" s="144"/>
      <c r="CO243" s="144"/>
      <c r="CP243" s="144"/>
      <c r="CQ243" s="144"/>
      <c r="CR243" s="144"/>
      <c r="CS243" s="144"/>
      <c r="CT243" s="144"/>
      <c r="CU243" s="144"/>
      <c r="CV243" s="144"/>
      <c r="CW243" s="144"/>
      <c r="CX243" s="144"/>
      <c r="CY243" s="144"/>
      <c r="CZ243" s="144"/>
      <c r="DA243" s="144"/>
      <c r="DB243" s="144"/>
      <c r="DC243" s="144"/>
      <c r="DD243" s="144"/>
      <c r="DE243" s="144"/>
      <c r="DF243" s="144"/>
      <c r="DG243" s="144"/>
      <c r="DH243" s="144"/>
      <c r="DI243" s="144"/>
      <c r="DJ243" s="144"/>
      <c r="DK243" s="144"/>
      <c r="DL243" s="144"/>
      <c r="DM243" s="144"/>
      <c r="DN243" s="144"/>
      <c r="DO243" s="144"/>
      <c r="DP243" s="144"/>
      <c r="DQ243" s="144"/>
      <c r="DR243" s="144"/>
      <c r="DS243" s="144"/>
      <c r="DT243" s="144"/>
      <c r="DU243" s="144"/>
      <c r="DV243" s="144"/>
      <c r="DW243" s="144"/>
      <c r="DX243" s="144"/>
      <c r="DY243" s="144"/>
      <c r="DZ243" s="144"/>
      <c r="EA243" s="144"/>
      <c r="EB243" s="144"/>
      <c r="EC243" s="144"/>
      <c r="ED243" s="144"/>
      <c r="EE243" s="144"/>
      <c r="EF243" s="144"/>
      <c r="EG243" s="144"/>
      <c r="EH243" s="144"/>
      <c r="EI243" s="144"/>
      <c r="EJ243" s="144"/>
      <c r="EK243" s="144"/>
      <c r="EL243" s="144"/>
      <c r="EM243" s="144"/>
      <c r="EN243" s="144"/>
      <c r="EO243" s="144"/>
      <c r="EP243" s="144"/>
      <c r="EQ243" s="144"/>
      <c r="ER243" s="144"/>
      <c r="ES243" s="144"/>
      <c r="ET243" s="144"/>
      <c r="EU243" s="144"/>
      <c r="EV243" s="144"/>
      <c r="EW243" s="144"/>
      <c r="EX243" s="144"/>
      <c r="EY243" s="144"/>
      <c r="EZ243" s="144"/>
      <c r="FA243" s="144"/>
      <c r="FB243" s="144"/>
      <c r="FC243" s="144"/>
      <c r="FD243" s="144"/>
      <c r="FE243" s="144"/>
      <c r="FF243" s="144"/>
      <c r="FG243" s="144"/>
      <c r="FH243" s="144"/>
      <c r="FI243" s="144"/>
      <c r="FJ243" s="144"/>
      <c r="FK243" s="144"/>
      <c r="FL243" s="144"/>
      <c r="FM243" s="144"/>
      <c r="FN243" s="144"/>
      <c r="FO243" s="144"/>
      <c r="FP243" s="144"/>
      <c r="FQ243" s="144"/>
      <c r="FR243" s="144"/>
      <c r="FS243" s="144"/>
      <c r="FT243" s="144"/>
      <c r="FU243" s="144"/>
      <c r="FV243" s="144"/>
      <c r="FW243" s="144"/>
      <c r="FX243" s="144"/>
      <c r="FY243" s="144"/>
      <c r="FZ243" s="144"/>
      <c r="GA243" s="144"/>
      <c r="GB243" s="144"/>
      <c r="GC243" s="144"/>
      <c r="GD243" s="144"/>
      <c r="GE243" s="144"/>
      <c r="GF243" s="144"/>
      <c r="GG243" s="144"/>
      <c r="GH243" s="144"/>
      <c r="GI243" s="144"/>
      <c r="GJ243" s="144"/>
      <c r="GK243" s="144"/>
      <c r="GL243" s="144"/>
      <c r="GM243" s="144"/>
      <c r="GN243" s="144"/>
      <c r="GO243" s="144"/>
      <c r="GP243" s="144"/>
      <c r="GQ243" s="144"/>
      <c r="GR243" s="144"/>
      <c r="GS243" s="144"/>
      <c r="GT243" s="144"/>
      <c r="GU243" s="144"/>
      <c r="GV243" s="144"/>
      <c r="GW243" s="144"/>
      <c r="GX243" s="144"/>
      <c r="GY243" s="144"/>
      <c r="GZ243" s="144"/>
      <c r="HA243" s="144"/>
      <c r="HB243" s="144"/>
      <c r="HC243" s="144"/>
      <c r="HD243" s="144"/>
      <c r="HE243" s="144"/>
      <c r="HF243" s="144"/>
      <c r="HG243" s="144"/>
      <c r="HH243" s="144"/>
    </row>
    <row r="244" spans="1:216" s="157" customFormat="1" ht="40" customHeight="1">
      <c r="A244" s="247"/>
      <c r="B244" s="187"/>
      <c r="C244" s="182"/>
      <c r="D244" s="182"/>
      <c r="E244" s="172"/>
      <c r="F244" s="179"/>
      <c r="G244" s="169"/>
      <c r="H244" s="169"/>
      <c r="I244" s="169"/>
      <c r="J244" s="169"/>
      <c r="K244" s="169"/>
      <c r="L244" s="169"/>
      <c r="M244" s="169"/>
      <c r="N244" s="169"/>
      <c r="O244" s="169"/>
      <c r="P244" s="169"/>
      <c r="Q244" s="169"/>
      <c r="R244" s="169"/>
      <c r="S244" s="169"/>
      <c r="T244" s="169"/>
      <c r="U244" s="144"/>
      <c r="V244" s="144"/>
      <c r="W244" s="144"/>
      <c r="X244" s="144"/>
      <c r="Y244" s="144"/>
      <c r="Z244" s="144"/>
      <c r="AA244" s="144"/>
      <c r="AB244" s="144"/>
      <c r="AC244" s="144"/>
      <c r="AD244" s="144"/>
      <c r="AE244" s="144"/>
      <c r="AF244" s="144"/>
      <c r="AG244" s="144"/>
      <c r="AH244" s="144"/>
      <c r="AI244" s="144"/>
      <c r="AJ244" s="144"/>
      <c r="AK244" s="144"/>
      <c r="AL244" s="144"/>
      <c r="AM244" s="144"/>
      <c r="AN244" s="144"/>
      <c r="AO244" s="144"/>
      <c r="AP244" s="144"/>
      <c r="AQ244" s="144"/>
      <c r="AR244" s="144"/>
      <c r="AS244" s="144"/>
      <c r="AT244" s="144"/>
      <c r="AU244" s="144"/>
      <c r="AV244" s="144"/>
      <c r="AW244" s="144"/>
      <c r="AX244" s="144"/>
      <c r="AY244" s="144"/>
      <c r="AZ244" s="144"/>
      <c r="BA244" s="144"/>
      <c r="BB244" s="144"/>
      <c r="BC244" s="144"/>
      <c r="BD244" s="144"/>
      <c r="BE244" s="144"/>
      <c r="BF244" s="144"/>
      <c r="BG244" s="144"/>
      <c r="BH244" s="144"/>
      <c r="BI244" s="144"/>
      <c r="BJ244" s="144"/>
      <c r="BK244" s="144"/>
      <c r="BL244" s="144"/>
      <c r="BM244" s="144"/>
      <c r="BN244" s="144"/>
      <c r="BO244" s="144"/>
      <c r="BP244" s="144"/>
      <c r="BQ244" s="144"/>
      <c r="BR244" s="144"/>
      <c r="BS244" s="144"/>
      <c r="BT244" s="144"/>
      <c r="BU244" s="144"/>
      <c r="BV244" s="144"/>
      <c r="BW244" s="144"/>
      <c r="BX244" s="144"/>
      <c r="BY244" s="144"/>
      <c r="BZ244" s="144"/>
      <c r="CA244" s="144"/>
      <c r="CB244" s="144"/>
      <c r="CC244" s="144"/>
      <c r="CD244" s="144"/>
      <c r="CE244" s="144"/>
      <c r="CF244" s="144"/>
      <c r="CG244" s="144"/>
      <c r="CH244" s="144"/>
      <c r="CI244" s="144"/>
      <c r="CJ244" s="144"/>
      <c r="CK244" s="144"/>
      <c r="CL244" s="144"/>
      <c r="CM244" s="144"/>
      <c r="CN244" s="144"/>
      <c r="CO244" s="144"/>
      <c r="CP244" s="144"/>
      <c r="CQ244" s="144"/>
      <c r="CR244" s="144"/>
      <c r="CS244" s="144"/>
      <c r="CT244" s="144"/>
      <c r="CU244" s="144"/>
      <c r="CV244" s="144"/>
      <c r="CW244" s="144"/>
      <c r="CX244" s="144"/>
      <c r="CY244" s="144"/>
      <c r="CZ244" s="144"/>
      <c r="DA244" s="144"/>
      <c r="DB244" s="144"/>
      <c r="DC244" s="144"/>
      <c r="DD244" s="144"/>
      <c r="DE244" s="144"/>
      <c r="DF244" s="144"/>
      <c r="DG244" s="144"/>
      <c r="DH244" s="144"/>
      <c r="DI244" s="144"/>
      <c r="DJ244" s="144"/>
      <c r="DK244" s="144"/>
      <c r="DL244" s="144"/>
      <c r="DM244" s="144"/>
      <c r="DN244" s="144"/>
      <c r="DO244" s="144"/>
      <c r="DP244" s="144"/>
      <c r="DQ244" s="144"/>
      <c r="DR244" s="144"/>
      <c r="DS244" s="144"/>
      <c r="DT244" s="144"/>
      <c r="DU244" s="144"/>
      <c r="DV244" s="144"/>
      <c r="DW244" s="144"/>
      <c r="DX244" s="144"/>
      <c r="DY244" s="144"/>
      <c r="DZ244" s="144"/>
      <c r="EA244" s="144"/>
      <c r="EB244" s="144"/>
      <c r="EC244" s="144"/>
      <c r="ED244" s="144"/>
      <c r="EE244" s="144"/>
      <c r="EF244" s="144"/>
      <c r="EG244" s="144"/>
      <c r="EH244" s="144"/>
      <c r="EI244" s="144"/>
      <c r="EJ244" s="144"/>
      <c r="EK244" s="144"/>
      <c r="EL244" s="144"/>
      <c r="EM244" s="144"/>
      <c r="EN244" s="144"/>
      <c r="EO244" s="144"/>
      <c r="EP244" s="144"/>
      <c r="EQ244" s="144"/>
      <c r="ER244" s="144"/>
      <c r="ES244" s="144"/>
      <c r="ET244" s="144"/>
      <c r="EU244" s="144"/>
      <c r="EV244" s="144"/>
      <c r="EW244" s="144"/>
      <c r="EX244" s="144"/>
      <c r="EY244" s="144"/>
      <c r="EZ244" s="144"/>
      <c r="FA244" s="144"/>
      <c r="FB244" s="144"/>
      <c r="FC244" s="144"/>
      <c r="FD244" s="144"/>
      <c r="FE244" s="144"/>
      <c r="FF244" s="144"/>
      <c r="FG244" s="144"/>
      <c r="FH244" s="144"/>
      <c r="FI244" s="144"/>
      <c r="FJ244" s="144"/>
      <c r="FK244" s="144"/>
      <c r="FL244" s="144"/>
      <c r="FM244" s="144"/>
      <c r="FN244" s="144"/>
      <c r="FO244" s="144"/>
      <c r="FP244" s="144"/>
      <c r="FQ244" s="144"/>
      <c r="FR244" s="144"/>
      <c r="FS244" s="144"/>
      <c r="FT244" s="144"/>
      <c r="FU244" s="144"/>
      <c r="FV244" s="144"/>
      <c r="FW244" s="144"/>
      <c r="FX244" s="144"/>
      <c r="FY244" s="144"/>
      <c r="FZ244" s="144"/>
      <c r="GA244" s="144"/>
      <c r="GB244" s="144"/>
      <c r="GC244" s="144"/>
      <c r="GD244" s="144"/>
      <c r="GE244" s="144"/>
      <c r="GF244" s="144"/>
      <c r="GG244" s="144"/>
      <c r="GH244" s="144"/>
      <c r="GI244" s="144"/>
      <c r="GJ244" s="144"/>
      <c r="GK244" s="144"/>
      <c r="GL244" s="144"/>
      <c r="GM244" s="144"/>
      <c r="GN244" s="144"/>
      <c r="GO244" s="144"/>
      <c r="GP244" s="144"/>
      <c r="GQ244" s="144"/>
      <c r="GR244" s="144"/>
      <c r="GS244" s="144"/>
      <c r="GT244" s="144"/>
      <c r="GU244" s="144"/>
      <c r="GV244" s="144"/>
      <c r="GW244" s="144"/>
      <c r="GX244" s="144"/>
      <c r="GY244" s="144"/>
      <c r="GZ244" s="144"/>
      <c r="HA244" s="144"/>
      <c r="HB244" s="144"/>
      <c r="HC244" s="144"/>
      <c r="HD244" s="144"/>
      <c r="HE244" s="144"/>
      <c r="HF244" s="144"/>
      <c r="HG244" s="144"/>
      <c r="HH244" s="144"/>
    </row>
    <row r="245" spans="1:216" s="157" customFormat="1" ht="40" customHeight="1">
      <c r="A245" s="181" t="s">
        <v>1166</v>
      </c>
      <c r="B245" s="186" t="str">
        <f t="shared" si="48"/>
        <v>Grupo de Monitoreo del Sistema General de Participaciones de Agua Potable y Saneamiento BásicoDERECHOS DE PETICIÓN</v>
      </c>
      <c r="C245" s="143">
        <v>72102</v>
      </c>
      <c r="D245" s="227">
        <v>17</v>
      </c>
      <c r="E245" s="226" t="s">
        <v>496</v>
      </c>
      <c r="F245" s="224" t="str">
        <f t="shared" ref="F245:F252" si="61">CONCATENATE(C245,"-",D245)</f>
        <v>72102-17</v>
      </c>
      <c r="G245" s="225" t="str">
        <f t="shared" ref="G245:G252" si="62">CONCATENATE("AG"," -", H245,"--","AC -", I245)</f>
        <v>AG -3--AC -8</v>
      </c>
      <c r="H245" s="240">
        <v>3</v>
      </c>
      <c r="I245" s="240">
        <v>8</v>
      </c>
      <c r="J245" s="225" t="str">
        <f t="shared" si="25"/>
        <v>- - MT- S</v>
      </c>
      <c r="K245" s="240"/>
      <c r="L245" s="240"/>
      <c r="M245" s="240" t="s">
        <v>1612</v>
      </c>
      <c r="N245" s="240" t="s">
        <v>471</v>
      </c>
      <c r="O245" s="225"/>
      <c r="P245" s="225"/>
      <c r="Q245" s="225"/>
      <c r="R245" s="225" t="str">
        <f t="shared" si="52"/>
        <v>F/E  -  PDF</v>
      </c>
      <c r="S245" s="240" t="s">
        <v>1245</v>
      </c>
      <c r="T245" s="240" t="s">
        <v>37</v>
      </c>
      <c r="U245" s="144"/>
      <c r="V245" s="144"/>
      <c r="W245" s="144"/>
      <c r="X245" s="144"/>
      <c r="Y245" s="144"/>
      <c r="Z245" s="144"/>
      <c r="AA245" s="144"/>
      <c r="AB245" s="144"/>
      <c r="AC245" s="144"/>
      <c r="AD245" s="144"/>
      <c r="AE245" s="144"/>
      <c r="AF245" s="144"/>
      <c r="AG245" s="144"/>
      <c r="AH245" s="144"/>
      <c r="AI245" s="144"/>
      <c r="AJ245" s="144"/>
      <c r="AK245" s="144"/>
      <c r="AL245" s="144"/>
      <c r="AM245" s="144"/>
      <c r="AN245" s="144"/>
      <c r="AO245" s="144"/>
      <c r="AP245" s="144"/>
      <c r="AQ245" s="144"/>
      <c r="AR245" s="144"/>
      <c r="AS245" s="144"/>
      <c r="AT245" s="144"/>
      <c r="AU245" s="144"/>
      <c r="AV245" s="144"/>
      <c r="AW245" s="144"/>
      <c r="AX245" s="144"/>
      <c r="AY245" s="144"/>
      <c r="AZ245" s="144"/>
      <c r="BA245" s="144"/>
      <c r="BB245" s="144"/>
      <c r="BC245" s="144"/>
      <c r="BD245" s="144"/>
      <c r="BE245" s="144"/>
      <c r="BF245" s="144"/>
      <c r="BG245" s="144"/>
      <c r="BH245" s="144"/>
      <c r="BI245" s="144"/>
      <c r="BJ245" s="144"/>
      <c r="BK245" s="144"/>
      <c r="BL245" s="144"/>
      <c r="BM245" s="144"/>
      <c r="BN245" s="144"/>
      <c r="BO245" s="144"/>
      <c r="BP245" s="144"/>
      <c r="BQ245" s="144"/>
      <c r="BR245" s="144"/>
      <c r="BS245" s="144"/>
      <c r="BT245" s="144"/>
      <c r="BU245" s="144"/>
      <c r="BV245" s="144"/>
      <c r="BW245" s="144"/>
      <c r="BX245" s="144"/>
      <c r="BY245" s="144"/>
      <c r="BZ245" s="144"/>
      <c r="CA245" s="144"/>
      <c r="CB245" s="144"/>
      <c r="CC245" s="144"/>
      <c r="CD245" s="144"/>
      <c r="CE245" s="144"/>
      <c r="CF245" s="144"/>
      <c r="CG245" s="144"/>
      <c r="CH245" s="144"/>
      <c r="CI245" s="144"/>
      <c r="CJ245" s="144"/>
      <c r="CK245" s="144"/>
      <c r="CL245" s="144"/>
      <c r="CM245" s="144"/>
      <c r="CN245" s="144"/>
      <c r="CO245" s="144"/>
      <c r="CP245" s="144"/>
      <c r="CQ245" s="144"/>
      <c r="CR245" s="144"/>
      <c r="CS245" s="144"/>
      <c r="CT245" s="144"/>
      <c r="CU245" s="144"/>
      <c r="CV245" s="144"/>
      <c r="CW245" s="144"/>
      <c r="CX245" s="144"/>
      <c r="CY245" s="144"/>
      <c r="CZ245" s="144"/>
      <c r="DA245" s="144"/>
      <c r="DB245" s="144"/>
      <c r="DC245" s="144"/>
      <c r="DD245" s="144"/>
      <c r="DE245" s="144"/>
      <c r="DF245" s="144"/>
      <c r="DG245" s="144"/>
      <c r="DH245" s="144"/>
      <c r="DI245" s="144"/>
      <c r="DJ245" s="144"/>
      <c r="DK245" s="144"/>
      <c r="DL245" s="144"/>
      <c r="DM245" s="144"/>
      <c r="DN245" s="144"/>
      <c r="DO245" s="144"/>
      <c r="DP245" s="144"/>
      <c r="DQ245" s="144"/>
      <c r="DR245" s="144"/>
      <c r="DS245" s="144"/>
      <c r="DT245" s="144"/>
      <c r="DU245" s="144"/>
      <c r="DV245" s="144"/>
      <c r="DW245" s="144"/>
      <c r="DX245" s="144"/>
      <c r="DY245" s="144"/>
      <c r="DZ245" s="144"/>
      <c r="EA245" s="144"/>
      <c r="EB245" s="144"/>
      <c r="EC245" s="144"/>
      <c r="ED245" s="144"/>
      <c r="EE245" s="144"/>
      <c r="EF245" s="144"/>
      <c r="EG245" s="144"/>
      <c r="EH245" s="144"/>
      <c r="EI245" s="144"/>
      <c r="EJ245" s="144"/>
      <c r="EK245" s="144"/>
      <c r="EL245" s="144"/>
      <c r="EM245" s="144"/>
      <c r="EN245" s="144"/>
      <c r="EO245" s="144"/>
      <c r="EP245" s="144"/>
      <c r="EQ245" s="144"/>
      <c r="ER245" s="144"/>
      <c r="ES245" s="144"/>
      <c r="ET245" s="144"/>
      <c r="EU245" s="144"/>
      <c r="EV245" s="144"/>
      <c r="EW245" s="144"/>
      <c r="EX245" s="144"/>
      <c r="EY245" s="144"/>
      <c r="EZ245" s="144"/>
      <c r="FA245" s="144"/>
      <c r="FB245" s="144"/>
      <c r="FC245" s="144"/>
      <c r="FD245" s="144"/>
      <c r="FE245" s="144"/>
      <c r="FF245" s="144"/>
      <c r="FG245" s="144"/>
      <c r="FH245" s="144"/>
      <c r="FI245" s="144"/>
      <c r="FJ245" s="144"/>
      <c r="FK245" s="144"/>
      <c r="FL245" s="144"/>
      <c r="FM245" s="144"/>
      <c r="FN245" s="144"/>
      <c r="FO245" s="144"/>
      <c r="FP245" s="144"/>
      <c r="FQ245" s="144"/>
      <c r="FR245" s="144"/>
      <c r="FS245" s="144"/>
      <c r="FT245" s="144"/>
      <c r="FU245" s="144"/>
      <c r="FV245" s="144"/>
      <c r="FW245" s="144"/>
      <c r="FX245" s="144"/>
      <c r="FY245" s="144"/>
      <c r="FZ245" s="144"/>
      <c r="GA245" s="144"/>
      <c r="GB245" s="144"/>
      <c r="GC245" s="144"/>
      <c r="GD245" s="144"/>
      <c r="GE245" s="144"/>
      <c r="GF245" s="144"/>
      <c r="GG245" s="144"/>
      <c r="GH245" s="144"/>
      <c r="GI245" s="144"/>
      <c r="GJ245" s="144"/>
      <c r="GK245" s="144"/>
      <c r="GL245" s="144"/>
      <c r="GM245" s="144"/>
      <c r="GN245" s="144"/>
      <c r="GO245" s="144"/>
      <c r="GP245" s="144"/>
      <c r="GQ245" s="144"/>
      <c r="GR245" s="144"/>
      <c r="GS245" s="144"/>
      <c r="GT245" s="144"/>
      <c r="GU245" s="144"/>
      <c r="GV245" s="144"/>
      <c r="GW245" s="144"/>
      <c r="GX245" s="144"/>
      <c r="GY245" s="144"/>
      <c r="GZ245" s="144"/>
      <c r="HA245" s="144"/>
      <c r="HB245" s="144"/>
      <c r="HC245" s="144"/>
      <c r="HD245" s="144"/>
      <c r="HE245" s="144"/>
      <c r="HF245" s="144"/>
      <c r="HG245" s="144"/>
      <c r="HH245" s="144"/>
    </row>
    <row r="246" spans="1:216" s="157" customFormat="1" ht="40" customHeight="1">
      <c r="A246" s="181" t="s">
        <v>1166</v>
      </c>
      <c r="B246" s="186" t="str">
        <f t="shared" si="48"/>
        <v>Grupo de Monitoreo del Sistema General de Participaciones de Agua Potable y Saneamiento BásicoINFORMES A ENTES DE CONTROL</v>
      </c>
      <c r="C246" s="143">
        <v>72102</v>
      </c>
      <c r="D246" s="227" t="s">
        <v>1236</v>
      </c>
      <c r="E246" s="228" t="s">
        <v>928</v>
      </c>
      <c r="F246" s="224" t="str">
        <f t="shared" si="61"/>
        <v>72102-24.1</v>
      </c>
      <c r="G246" s="225" t="str">
        <f t="shared" si="62"/>
        <v>AG -4--AC -8</v>
      </c>
      <c r="H246" s="240">
        <v>4</v>
      </c>
      <c r="I246" s="240">
        <v>8</v>
      </c>
      <c r="J246" s="225" t="str">
        <f t="shared" si="25"/>
        <v xml:space="preserve">- E- - </v>
      </c>
      <c r="K246" s="240"/>
      <c r="L246" s="240" t="s">
        <v>469</v>
      </c>
      <c r="M246" s="240"/>
      <c r="N246" s="240"/>
      <c r="O246" s="225"/>
      <c r="P246" s="225"/>
      <c r="Q246" s="225"/>
      <c r="R246" s="225" t="str">
        <f t="shared" si="52"/>
        <v>F/E  -  PDF</v>
      </c>
      <c r="S246" s="240" t="s">
        <v>1245</v>
      </c>
      <c r="T246" s="240" t="s">
        <v>37</v>
      </c>
      <c r="U246" s="144"/>
      <c r="V246" s="144"/>
      <c r="W246" s="144"/>
      <c r="X246" s="144"/>
      <c r="Y246" s="144"/>
      <c r="Z246" s="144"/>
      <c r="AA246" s="144"/>
      <c r="AB246" s="144"/>
      <c r="AC246" s="144"/>
      <c r="AD246" s="144"/>
      <c r="AE246" s="144"/>
      <c r="AF246" s="144"/>
      <c r="AG246" s="144"/>
      <c r="AH246" s="144"/>
      <c r="AI246" s="144"/>
      <c r="AJ246" s="144"/>
      <c r="AK246" s="144"/>
      <c r="AL246" s="144"/>
      <c r="AM246" s="144"/>
      <c r="AN246" s="144"/>
      <c r="AO246" s="144"/>
      <c r="AP246" s="144"/>
      <c r="AQ246" s="144"/>
      <c r="AR246" s="144"/>
      <c r="AS246" s="144"/>
      <c r="AT246" s="144"/>
      <c r="AU246" s="144"/>
      <c r="AV246" s="144"/>
      <c r="AW246" s="144"/>
      <c r="AX246" s="144"/>
      <c r="AY246" s="144"/>
      <c r="AZ246" s="144"/>
      <c r="BA246" s="144"/>
      <c r="BB246" s="144"/>
      <c r="BC246" s="144"/>
      <c r="BD246" s="144"/>
      <c r="BE246" s="144"/>
      <c r="BF246" s="144"/>
      <c r="BG246" s="144"/>
      <c r="BH246" s="144"/>
      <c r="BI246" s="144"/>
      <c r="BJ246" s="144"/>
      <c r="BK246" s="144"/>
      <c r="BL246" s="144"/>
      <c r="BM246" s="144"/>
      <c r="BN246" s="144"/>
      <c r="BO246" s="144"/>
      <c r="BP246" s="144"/>
      <c r="BQ246" s="144"/>
      <c r="BR246" s="144"/>
      <c r="BS246" s="144"/>
      <c r="BT246" s="144"/>
      <c r="BU246" s="144"/>
      <c r="BV246" s="144"/>
      <c r="BW246" s="144"/>
      <c r="BX246" s="144"/>
      <c r="BY246" s="144"/>
      <c r="BZ246" s="144"/>
      <c r="CA246" s="144"/>
      <c r="CB246" s="144"/>
      <c r="CC246" s="144"/>
      <c r="CD246" s="144"/>
      <c r="CE246" s="144"/>
      <c r="CF246" s="144"/>
      <c r="CG246" s="144"/>
      <c r="CH246" s="144"/>
      <c r="CI246" s="144"/>
      <c r="CJ246" s="144"/>
      <c r="CK246" s="144"/>
      <c r="CL246" s="144"/>
      <c r="CM246" s="144"/>
      <c r="CN246" s="144"/>
      <c r="CO246" s="144"/>
      <c r="CP246" s="144"/>
      <c r="CQ246" s="144"/>
      <c r="CR246" s="144"/>
      <c r="CS246" s="144"/>
      <c r="CT246" s="144"/>
      <c r="CU246" s="144"/>
      <c r="CV246" s="144"/>
      <c r="CW246" s="144"/>
      <c r="CX246" s="144"/>
      <c r="CY246" s="144"/>
      <c r="CZ246" s="144"/>
      <c r="DA246" s="144"/>
      <c r="DB246" s="144"/>
      <c r="DC246" s="144"/>
      <c r="DD246" s="144"/>
      <c r="DE246" s="144"/>
      <c r="DF246" s="144"/>
      <c r="DG246" s="144"/>
      <c r="DH246" s="144"/>
      <c r="DI246" s="144"/>
      <c r="DJ246" s="144"/>
      <c r="DK246" s="144"/>
      <c r="DL246" s="144"/>
      <c r="DM246" s="144"/>
      <c r="DN246" s="144"/>
      <c r="DO246" s="144"/>
      <c r="DP246" s="144"/>
      <c r="DQ246" s="144"/>
      <c r="DR246" s="144"/>
      <c r="DS246" s="144"/>
      <c r="DT246" s="144"/>
      <c r="DU246" s="144"/>
      <c r="DV246" s="144"/>
      <c r="DW246" s="144"/>
      <c r="DX246" s="144"/>
      <c r="DY246" s="144"/>
      <c r="DZ246" s="144"/>
      <c r="EA246" s="144"/>
      <c r="EB246" s="144"/>
      <c r="EC246" s="144"/>
      <c r="ED246" s="144"/>
      <c r="EE246" s="144"/>
      <c r="EF246" s="144"/>
      <c r="EG246" s="144"/>
      <c r="EH246" s="144"/>
      <c r="EI246" s="144"/>
      <c r="EJ246" s="144"/>
      <c r="EK246" s="144"/>
      <c r="EL246" s="144"/>
      <c r="EM246" s="144"/>
      <c r="EN246" s="144"/>
      <c r="EO246" s="144"/>
      <c r="EP246" s="144"/>
      <c r="EQ246" s="144"/>
      <c r="ER246" s="144"/>
      <c r="ES246" s="144"/>
      <c r="ET246" s="144"/>
      <c r="EU246" s="144"/>
      <c r="EV246" s="144"/>
      <c r="EW246" s="144"/>
      <c r="EX246" s="144"/>
      <c r="EY246" s="144"/>
      <c r="EZ246" s="144"/>
      <c r="FA246" s="144"/>
      <c r="FB246" s="144"/>
      <c r="FC246" s="144"/>
      <c r="FD246" s="144"/>
      <c r="FE246" s="144"/>
      <c r="FF246" s="144"/>
      <c r="FG246" s="144"/>
      <c r="FH246" s="144"/>
      <c r="FI246" s="144"/>
      <c r="FJ246" s="144"/>
      <c r="FK246" s="144"/>
      <c r="FL246" s="144"/>
      <c r="FM246" s="144"/>
      <c r="FN246" s="144"/>
      <c r="FO246" s="144"/>
      <c r="FP246" s="144"/>
      <c r="FQ246" s="144"/>
      <c r="FR246" s="144"/>
      <c r="FS246" s="144"/>
      <c r="FT246" s="144"/>
      <c r="FU246" s="144"/>
      <c r="FV246" s="144"/>
      <c r="FW246" s="144"/>
      <c r="FX246" s="144"/>
      <c r="FY246" s="144"/>
      <c r="FZ246" s="144"/>
      <c r="GA246" s="144"/>
      <c r="GB246" s="144"/>
      <c r="GC246" s="144"/>
      <c r="GD246" s="144"/>
      <c r="GE246" s="144"/>
      <c r="GF246" s="144"/>
      <c r="GG246" s="144"/>
      <c r="GH246" s="144"/>
      <c r="GI246" s="144"/>
      <c r="GJ246" s="144"/>
      <c r="GK246" s="144"/>
      <c r="GL246" s="144"/>
      <c r="GM246" s="144"/>
      <c r="GN246" s="144"/>
      <c r="GO246" s="144"/>
      <c r="GP246" s="144"/>
      <c r="GQ246" s="144"/>
      <c r="GR246" s="144"/>
      <c r="GS246" s="144"/>
      <c r="GT246" s="144"/>
      <c r="GU246" s="144"/>
      <c r="GV246" s="144"/>
      <c r="GW246" s="144"/>
      <c r="GX246" s="144"/>
      <c r="GY246" s="144"/>
      <c r="GZ246" s="144"/>
      <c r="HA246" s="144"/>
      <c r="HB246" s="144"/>
      <c r="HC246" s="144"/>
      <c r="HD246" s="144"/>
      <c r="HE246" s="144"/>
      <c r="HF246" s="144"/>
      <c r="HG246" s="144"/>
      <c r="HH246" s="144"/>
    </row>
    <row r="247" spans="1:216" s="157" customFormat="1" ht="40" customHeight="1">
      <c r="A247" s="181" t="s">
        <v>1166</v>
      </c>
      <c r="B247" s="186" t="str">
        <f t="shared" si="48"/>
        <v>Grupo de Monitoreo del Sistema General de Participaciones de Agua Potable y Saneamiento BásicoINFORMES DE GESTIÓN</v>
      </c>
      <c r="C247" s="143">
        <v>72102</v>
      </c>
      <c r="D247" s="227" t="s">
        <v>1186</v>
      </c>
      <c r="E247" s="228" t="s">
        <v>931</v>
      </c>
      <c r="F247" s="224" t="str">
        <f t="shared" si="61"/>
        <v>72102-24.12</v>
      </c>
      <c r="G247" s="225" t="str">
        <f t="shared" si="62"/>
        <v>AG -3--AC -8</v>
      </c>
      <c r="H247" s="240">
        <v>3</v>
      </c>
      <c r="I247" s="240">
        <v>8</v>
      </c>
      <c r="J247" s="225" t="str">
        <f t="shared" si="25"/>
        <v xml:space="preserve">- E- - </v>
      </c>
      <c r="K247" s="240"/>
      <c r="L247" s="240" t="s">
        <v>469</v>
      </c>
      <c r="M247" s="240"/>
      <c r="N247" s="240"/>
      <c r="O247" s="225"/>
      <c r="P247" s="225"/>
      <c r="Q247" s="225"/>
      <c r="R247" s="225" t="str">
        <f t="shared" si="52"/>
        <v>F/E  -  PDF</v>
      </c>
      <c r="S247" s="240" t="s">
        <v>1245</v>
      </c>
      <c r="T247" s="240" t="s">
        <v>37</v>
      </c>
      <c r="U247" s="144"/>
      <c r="V247" s="144"/>
      <c r="W247" s="144"/>
      <c r="X247" s="144"/>
      <c r="Y247" s="144"/>
      <c r="Z247" s="144"/>
      <c r="AA247" s="144"/>
      <c r="AB247" s="144"/>
      <c r="AC247" s="144"/>
      <c r="AD247" s="144"/>
      <c r="AE247" s="144"/>
      <c r="AF247" s="144"/>
      <c r="AG247" s="144"/>
      <c r="AH247" s="144"/>
      <c r="AI247" s="144"/>
      <c r="AJ247" s="144"/>
      <c r="AK247" s="144"/>
      <c r="AL247" s="144"/>
      <c r="AM247" s="144"/>
      <c r="AN247" s="144"/>
      <c r="AO247" s="144"/>
      <c r="AP247" s="144"/>
      <c r="AQ247" s="144"/>
      <c r="AR247" s="144"/>
      <c r="AS247" s="144"/>
      <c r="AT247" s="144"/>
      <c r="AU247" s="144"/>
      <c r="AV247" s="144"/>
      <c r="AW247" s="144"/>
      <c r="AX247" s="144"/>
      <c r="AY247" s="144"/>
      <c r="AZ247" s="144"/>
      <c r="BA247" s="144"/>
      <c r="BB247" s="144"/>
      <c r="BC247" s="144"/>
      <c r="BD247" s="144"/>
      <c r="BE247" s="144"/>
      <c r="BF247" s="144"/>
      <c r="BG247" s="144"/>
      <c r="BH247" s="144"/>
      <c r="BI247" s="144"/>
      <c r="BJ247" s="144"/>
      <c r="BK247" s="144"/>
      <c r="BL247" s="144"/>
      <c r="BM247" s="144"/>
      <c r="BN247" s="144"/>
      <c r="BO247" s="144"/>
      <c r="BP247" s="144"/>
      <c r="BQ247" s="144"/>
      <c r="BR247" s="144"/>
      <c r="BS247" s="144"/>
      <c r="BT247" s="144"/>
      <c r="BU247" s="144"/>
      <c r="BV247" s="144"/>
      <c r="BW247" s="144"/>
      <c r="BX247" s="144"/>
      <c r="BY247" s="144"/>
      <c r="BZ247" s="144"/>
      <c r="CA247" s="144"/>
      <c r="CB247" s="144"/>
      <c r="CC247" s="144"/>
      <c r="CD247" s="144"/>
      <c r="CE247" s="144"/>
      <c r="CF247" s="144"/>
      <c r="CG247" s="144"/>
      <c r="CH247" s="144"/>
      <c r="CI247" s="144"/>
      <c r="CJ247" s="144"/>
      <c r="CK247" s="144"/>
      <c r="CL247" s="144"/>
      <c r="CM247" s="144"/>
      <c r="CN247" s="144"/>
      <c r="CO247" s="144"/>
      <c r="CP247" s="144"/>
      <c r="CQ247" s="144"/>
      <c r="CR247" s="144"/>
      <c r="CS247" s="144"/>
      <c r="CT247" s="144"/>
      <c r="CU247" s="144"/>
      <c r="CV247" s="144"/>
      <c r="CW247" s="144"/>
      <c r="CX247" s="144"/>
      <c r="CY247" s="144"/>
      <c r="CZ247" s="144"/>
      <c r="DA247" s="144"/>
      <c r="DB247" s="144"/>
      <c r="DC247" s="144"/>
      <c r="DD247" s="144"/>
      <c r="DE247" s="144"/>
      <c r="DF247" s="144"/>
      <c r="DG247" s="144"/>
      <c r="DH247" s="144"/>
      <c r="DI247" s="144"/>
      <c r="DJ247" s="144"/>
      <c r="DK247" s="144"/>
      <c r="DL247" s="144"/>
      <c r="DM247" s="144"/>
      <c r="DN247" s="144"/>
      <c r="DO247" s="144"/>
      <c r="DP247" s="144"/>
      <c r="DQ247" s="144"/>
      <c r="DR247" s="144"/>
      <c r="DS247" s="144"/>
      <c r="DT247" s="144"/>
      <c r="DU247" s="144"/>
      <c r="DV247" s="144"/>
      <c r="DW247" s="144"/>
      <c r="DX247" s="144"/>
      <c r="DY247" s="144"/>
      <c r="DZ247" s="144"/>
      <c r="EA247" s="144"/>
      <c r="EB247" s="144"/>
      <c r="EC247" s="144"/>
      <c r="ED247" s="144"/>
      <c r="EE247" s="144"/>
      <c r="EF247" s="144"/>
      <c r="EG247" s="144"/>
      <c r="EH247" s="144"/>
      <c r="EI247" s="144"/>
      <c r="EJ247" s="144"/>
      <c r="EK247" s="144"/>
      <c r="EL247" s="144"/>
      <c r="EM247" s="144"/>
      <c r="EN247" s="144"/>
      <c r="EO247" s="144"/>
      <c r="EP247" s="144"/>
      <c r="EQ247" s="144"/>
      <c r="ER247" s="144"/>
      <c r="ES247" s="144"/>
      <c r="ET247" s="144"/>
      <c r="EU247" s="144"/>
      <c r="EV247" s="144"/>
      <c r="EW247" s="144"/>
      <c r="EX247" s="144"/>
      <c r="EY247" s="144"/>
      <c r="EZ247" s="144"/>
      <c r="FA247" s="144"/>
      <c r="FB247" s="144"/>
      <c r="FC247" s="144"/>
      <c r="FD247" s="144"/>
      <c r="FE247" s="144"/>
      <c r="FF247" s="144"/>
      <c r="FG247" s="144"/>
      <c r="FH247" s="144"/>
      <c r="FI247" s="144"/>
      <c r="FJ247" s="144"/>
      <c r="FK247" s="144"/>
      <c r="FL247" s="144"/>
      <c r="FM247" s="144"/>
      <c r="FN247" s="144"/>
      <c r="FO247" s="144"/>
      <c r="FP247" s="144"/>
      <c r="FQ247" s="144"/>
      <c r="FR247" s="144"/>
      <c r="FS247" s="144"/>
      <c r="FT247" s="144"/>
      <c r="FU247" s="144"/>
      <c r="FV247" s="144"/>
      <c r="FW247" s="144"/>
      <c r="FX247" s="144"/>
      <c r="FY247" s="144"/>
      <c r="FZ247" s="144"/>
      <c r="GA247" s="144"/>
      <c r="GB247" s="144"/>
      <c r="GC247" s="144"/>
      <c r="GD247" s="144"/>
      <c r="GE247" s="144"/>
      <c r="GF247" s="144"/>
      <c r="GG247" s="144"/>
      <c r="GH247" s="144"/>
      <c r="GI247" s="144"/>
      <c r="GJ247" s="144"/>
      <c r="GK247" s="144"/>
      <c r="GL247" s="144"/>
      <c r="GM247" s="144"/>
      <c r="GN247" s="144"/>
      <c r="GO247" s="144"/>
      <c r="GP247" s="144"/>
      <c r="GQ247" s="144"/>
      <c r="GR247" s="144"/>
      <c r="GS247" s="144"/>
      <c r="GT247" s="144"/>
      <c r="GU247" s="144"/>
      <c r="GV247" s="144"/>
      <c r="GW247" s="144"/>
      <c r="GX247" s="144"/>
      <c r="GY247" s="144"/>
      <c r="GZ247" s="144"/>
      <c r="HA247" s="144"/>
      <c r="HB247" s="144"/>
      <c r="HC247" s="144"/>
      <c r="HD247" s="144"/>
      <c r="HE247" s="144"/>
      <c r="HF247" s="144"/>
      <c r="HG247" s="144"/>
      <c r="HH247" s="144"/>
    </row>
    <row r="248" spans="1:216" s="157" customFormat="1" ht="40" customHeight="1">
      <c r="A248" s="181" t="s">
        <v>1166</v>
      </c>
      <c r="B248" s="186" t="str">
        <f t="shared" si="48"/>
        <v>Grupo de Monitoreo del Sistema General de Participaciones de Agua Potable y Saneamiento BásicoINFORMES DE PARTICIPACIÓN CIUDADANA</v>
      </c>
      <c r="C248" s="143">
        <v>72102</v>
      </c>
      <c r="D248" s="227" t="s">
        <v>1396</v>
      </c>
      <c r="E248" s="228" t="s">
        <v>1400</v>
      </c>
      <c r="F248" s="224" t="str">
        <f t="shared" si="61"/>
        <v>72102-24.16</v>
      </c>
      <c r="G248" s="225" t="str">
        <f t="shared" si="62"/>
        <v>AG -3--AC -8</v>
      </c>
      <c r="H248" s="240">
        <v>3</v>
      </c>
      <c r="I248" s="240">
        <v>8</v>
      </c>
      <c r="J248" s="225" t="str">
        <f t="shared" si="25"/>
        <v xml:space="preserve">CT- - MT- </v>
      </c>
      <c r="K248" s="240" t="s">
        <v>468</v>
      </c>
      <c r="L248" s="240"/>
      <c r="M248" s="240" t="s">
        <v>1612</v>
      </c>
      <c r="N248" s="240"/>
      <c r="O248" s="225"/>
      <c r="P248" s="225"/>
      <c r="Q248" s="225"/>
      <c r="R248" s="225" t="str">
        <f t="shared" si="52"/>
        <v>F/E  -  PDF</v>
      </c>
      <c r="S248" s="240" t="s">
        <v>1245</v>
      </c>
      <c r="T248" s="240" t="s">
        <v>37</v>
      </c>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144"/>
      <c r="AR248" s="144"/>
      <c r="AS248" s="144"/>
      <c r="AT248" s="144"/>
      <c r="AU248" s="144"/>
      <c r="AV248" s="144"/>
      <c r="AW248" s="144"/>
      <c r="AX248" s="144"/>
      <c r="AY248" s="144"/>
      <c r="AZ248" s="144"/>
      <c r="BA248" s="144"/>
      <c r="BB248" s="144"/>
      <c r="BC248" s="144"/>
      <c r="BD248" s="144"/>
      <c r="BE248" s="144"/>
      <c r="BF248" s="144"/>
      <c r="BG248" s="144"/>
      <c r="BH248" s="144"/>
      <c r="BI248" s="144"/>
      <c r="BJ248" s="144"/>
      <c r="BK248" s="144"/>
      <c r="BL248" s="144"/>
      <c r="BM248" s="144"/>
      <c r="BN248" s="144"/>
      <c r="BO248" s="144"/>
      <c r="BP248" s="144"/>
      <c r="BQ248" s="144"/>
      <c r="BR248" s="144"/>
      <c r="BS248" s="144"/>
      <c r="BT248" s="144"/>
      <c r="BU248" s="144"/>
      <c r="BV248" s="144"/>
      <c r="BW248" s="144"/>
      <c r="BX248" s="144"/>
      <c r="BY248" s="144"/>
      <c r="BZ248" s="144"/>
      <c r="CA248" s="144"/>
      <c r="CB248" s="144"/>
      <c r="CC248" s="144"/>
      <c r="CD248" s="144"/>
      <c r="CE248" s="144"/>
      <c r="CF248" s="144"/>
      <c r="CG248" s="144"/>
      <c r="CH248" s="144"/>
      <c r="CI248" s="144"/>
      <c r="CJ248" s="144"/>
      <c r="CK248" s="144"/>
      <c r="CL248" s="144"/>
      <c r="CM248" s="144"/>
      <c r="CN248" s="144"/>
      <c r="CO248" s="144"/>
      <c r="CP248" s="144"/>
      <c r="CQ248" s="144"/>
      <c r="CR248" s="144"/>
      <c r="CS248" s="144"/>
      <c r="CT248" s="144"/>
      <c r="CU248" s="144"/>
      <c r="CV248" s="144"/>
      <c r="CW248" s="144"/>
      <c r="CX248" s="144"/>
      <c r="CY248" s="144"/>
      <c r="CZ248" s="144"/>
      <c r="DA248" s="144"/>
      <c r="DB248" s="144"/>
      <c r="DC248" s="144"/>
      <c r="DD248" s="144"/>
      <c r="DE248" s="144"/>
      <c r="DF248" s="144"/>
      <c r="DG248" s="144"/>
      <c r="DH248" s="144"/>
      <c r="DI248" s="144"/>
      <c r="DJ248" s="144"/>
      <c r="DK248" s="144"/>
      <c r="DL248" s="144"/>
      <c r="DM248" s="144"/>
      <c r="DN248" s="144"/>
      <c r="DO248" s="144"/>
      <c r="DP248" s="144"/>
      <c r="DQ248" s="144"/>
      <c r="DR248" s="144"/>
      <c r="DS248" s="144"/>
      <c r="DT248" s="144"/>
      <c r="DU248" s="144"/>
      <c r="DV248" s="144"/>
      <c r="DW248" s="144"/>
      <c r="DX248" s="144"/>
      <c r="DY248" s="144"/>
      <c r="DZ248" s="144"/>
      <c r="EA248" s="144"/>
      <c r="EB248" s="144"/>
      <c r="EC248" s="144"/>
      <c r="ED248" s="144"/>
      <c r="EE248" s="144"/>
      <c r="EF248" s="144"/>
      <c r="EG248" s="144"/>
      <c r="EH248" s="144"/>
      <c r="EI248" s="144"/>
      <c r="EJ248" s="144"/>
      <c r="EK248" s="144"/>
      <c r="EL248" s="144"/>
      <c r="EM248" s="144"/>
      <c r="EN248" s="144"/>
      <c r="EO248" s="144"/>
      <c r="EP248" s="144"/>
      <c r="EQ248" s="144"/>
      <c r="ER248" s="144"/>
      <c r="ES248" s="144"/>
      <c r="ET248" s="144"/>
      <c r="EU248" s="144"/>
      <c r="EV248" s="144"/>
      <c r="EW248" s="144"/>
      <c r="EX248" s="144"/>
      <c r="EY248" s="144"/>
      <c r="EZ248" s="144"/>
      <c r="FA248" s="144"/>
      <c r="FB248" s="144"/>
      <c r="FC248" s="144"/>
      <c r="FD248" s="144"/>
      <c r="FE248" s="144"/>
      <c r="FF248" s="144"/>
      <c r="FG248" s="144"/>
      <c r="FH248" s="144"/>
      <c r="FI248" s="144"/>
      <c r="FJ248" s="144"/>
      <c r="FK248" s="144"/>
      <c r="FL248" s="144"/>
      <c r="FM248" s="144"/>
      <c r="FN248" s="144"/>
      <c r="FO248" s="144"/>
      <c r="FP248" s="144"/>
      <c r="FQ248" s="144"/>
      <c r="FR248" s="144"/>
      <c r="FS248" s="144"/>
      <c r="FT248" s="144"/>
      <c r="FU248" s="144"/>
      <c r="FV248" s="144"/>
      <c r="FW248" s="144"/>
      <c r="FX248" s="144"/>
      <c r="FY248" s="144"/>
      <c r="FZ248" s="144"/>
      <c r="GA248" s="144"/>
      <c r="GB248" s="144"/>
      <c r="GC248" s="144"/>
      <c r="GD248" s="144"/>
      <c r="GE248" s="144"/>
      <c r="GF248" s="144"/>
      <c r="GG248" s="144"/>
      <c r="GH248" s="144"/>
      <c r="GI248" s="144"/>
      <c r="GJ248" s="144"/>
      <c r="GK248" s="144"/>
      <c r="GL248" s="144"/>
      <c r="GM248" s="144"/>
      <c r="GN248" s="144"/>
      <c r="GO248" s="144"/>
      <c r="GP248" s="144"/>
      <c r="GQ248" s="144"/>
      <c r="GR248" s="144"/>
      <c r="GS248" s="144"/>
      <c r="GT248" s="144"/>
      <c r="GU248" s="144"/>
      <c r="GV248" s="144"/>
      <c r="GW248" s="144"/>
      <c r="GX248" s="144"/>
      <c r="GY248" s="144"/>
      <c r="GZ248" s="144"/>
      <c r="HA248" s="144"/>
      <c r="HB248" s="144"/>
      <c r="HC248" s="144"/>
      <c r="HD248" s="144"/>
      <c r="HE248" s="144"/>
      <c r="HF248" s="144"/>
      <c r="HG248" s="144"/>
      <c r="HH248" s="144"/>
    </row>
    <row r="249" spans="1:216" s="157" customFormat="1" ht="40" customHeight="1">
      <c r="A249" s="181" t="s">
        <v>1166</v>
      </c>
      <c r="B249" s="186" t="str">
        <f t="shared" si="48"/>
        <v>Grupo de Monitoreo del Sistema General de Participaciones de Agua Potable y Saneamiento BásicoINFORMES DEL SISTEMA GENERAL DE PARTICIPACIÓN DE AGUA POTABLE Y SANEAMIENTO BÁSICO</v>
      </c>
      <c r="C249" s="143">
        <v>72102</v>
      </c>
      <c r="D249" s="227" t="s">
        <v>1397</v>
      </c>
      <c r="E249" s="228" t="s">
        <v>1039</v>
      </c>
      <c r="F249" s="224" t="str">
        <f t="shared" si="61"/>
        <v>72102-24.21</v>
      </c>
      <c r="G249" s="225" t="str">
        <f t="shared" si="62"/>
        <v>AG -3--AC -8</v>
      </c>
      <c r="H249" s="240">
        <v>3</v>
      </c>
      <c r="I249" s="240">
        <v>8</v>
      </c>
      <c r="J249" s="225" t="str">
        <f t="shared" si="25"/>
        <v xml:space="preserve">CT- - MT- </v>
      </c>
      <c r="K249" s="240" t="s">
        <v>468</v>
      </c>
      <c r="L249" s="240"/>
      <c r="M249" s="240" t="s">
        <v>1612</v>
      </c>
      <c r="N249" s="240"/>
      <c r="O249" s="225"/>
      <c r="P249" s="225"/>
      <c r="Q249" s="225"/>
      <c r="R249" s="225" t="str">
        <f t="shared" si="52"/>
        <v>F/E  -  PDF</v>
      </c>
      <c r="S249" s="240" t="s">
        <v>1245</v>
      </c>
      <c r="T249" s="240" t="s">
        <v>37</v>
      </c>
      <c r="U249" s="144"/>
      <c r="V249" s="144"/>
      <c r="W249" s="144"/>
      <c r="X249" s="144"/>
      <c r="Y249" s="144"/>
      <c r="Z249" s="144"/>
      <c r="AA249" s="144"/>
      <c r="AB249" s="144"/>
      <c r="AC249" s="144"/>
      <c r="AD249" s="144"/>
      <c r="AE249" s="144"/>
      <c r="AF249" s="144"/>
      <c r="AG249" s="144"/>
      <c r="AH249" s="144"/>
      <c r="AI249" s="144"/>
      <c r="AJ249" s="144"/>
      <c r="AK249" s="144"/>
      <c r="AL249" s="144"/>
      <c r="AM249" s="144"/>
      <c r="AN249" s="144"/>
      <c r="AO249" s="144"/>
      <c r="AP249" s="144"/>
      <c r="AQ249" s="144"/>
      <c r="AR249" s="144"/>
      <c r="AS249" s="144"/>
      <c r="AT249" s="144"/>
      <c r="AU249" s="144"/>
      <c r="AV249" s="144"/>
      <c r="AW249" s="144"/>
      <c r="AX249" s="144"/>
      <c r="AY249" s="144"/>
      <c r="AZ249" s="144"/>
      <c r="BA249" s="144"/>
      <c r="BB249" s="144"/>
      <c r="BC249" s="144"/>
      <c r="BD249" s="144"/>
      <c r="BE249" s="144"/>
      <c r="BF249" s="144"/>
      <c r="BG249" s="144"/>
      <c r="BH249" s="144"/>
      <c r="BI249" s="144"/>
      <c r="BJ249" s="144"/>
      <c r="BK249" s="144"/>
      <c r="BL249" s="144"/>
      <c r="BM249" s="144"/>
      <c r="BN249" s="144"/>
      <c r="BO249" s="144"/>
      <c r="BP249" s="144"/>
      <c r="BQ249" s="144"/>
      <c r="BR249" s="144"/>
      <c r="BS249" s="144"/>
      <c r="BT249" s="144"/>
      <c r="BU249" s="144"/>
      <c r="BV249" s="144"/>
      <c r="BW249" s="144"/>
      <c r="BX249" s="144"/>
      <c r="BY249" s="144"/>
      <c r="BZ249" s="144"/>
      <c r="CA249" s="144"/>
      <c r="CB249" s="144"/>
      <c r="CC249" s="144"/>
      <c r="CD249" s="144"/>
      <c r="CE249" s="144"/>
      <c r="CF249" s="144"/>
      <c r="CG249" s="144"/>
      <c r="CH249" s="144"/>
      <c r="CI249" s="144"/>
      <c r="CJ249" s="144"/>
      <c r="CK249" s="144"/>
      <c r="CL249" s="144"/>
      <c r="CM249" s="144"/>
      <c r="CN249" s="144"/>
      <c r="CO249" s="144"/>
      <c r="CP249" s="144"/>
      <c r="CQ249" s="144"/>
      <c r="CR249" s="144"/>
      <c r="CS249" s="144"/>
      <c r="CT249" s="144"/>
      <c r="CU249" s="144"/>
      <c r="CV249" s="144"/>
      <c r="CW249" s="144"/>
      <c r="CX249" s="144"/>
      <c r="CY249" s="144"/>
      <c r="CZ249" s="144"/>
      <c r="DA249" s="144"/>
      <c r="DB249" s="144"/>
      <c r="DC249" s="144"/>
      <c r="DD249" s="144"/>
      <c r="DE249" s="144"/>
      <c r="DF249" s="144"/>
      <c r="DG249" s="144"/>
      <c r="DH249" s="144"/>
      <c r="DI249" s="144"/>
      <c r="DJ249" s="144"/>
      <c r="DK249" s="144"/>
      <c r="DL249" s="144"/>
      <c r="DM249" s="144"/>
      <c r="DN249" s="144"/>
      <c r="DO249" s="144"/>
      <c r="DP249" s="144"/>
      <c r="DQ249" s="144"/>
      <c r="DR249" s="144"/>
      <c r="DS249" s="144"/>
      <c r="DT249" s="144"/>
      <c r="DU249" s="144"/>
      <c r="DV249" s="144"/>
      <c r="DW249" s="144"/>
      <c r="DX249" s="144"/>
      <c r="DY249" s="144"/>
      <c r="DZ249" s="144"/>
      <c r="EA249" s="144"/>
      <c r="EB249" s="144"/>
      <c r="EC249" s="144"/>
      <c r="ED249" s="144"/>
      <c r="EE249" s="144"/>
      <c r="EF249" s="144"/>
      <c r="EG249" s="144"/>
      <c r="EH249" s="144"/>
      <c r="EI249" s="144"/>
      <c r="EJ249" s="144"/>
      <c r="EK249" s="144"/>
      <c r="EL249" s="144"/>
      <c r="EM249" s="144"/>
      <c r="EN249" s="144"/>
      <c r="EO249" s="144"/>
      <c r="EP249" s="144"/>
      <c r="EQ249" s="144"/>
      <c r="ER249" s="144"/>
      <c r="ES249" s="144"/>
      <c r="ET249" s="144"/>
      <c r="EU249" s="144"/>
      <c r="EV249" s="144"/>
      <c r="EW249" s="144"/>
      <c r="EX249" s="144"/>
      <c r="EY249" s="144"/>
      <c r="EZ249" s="144"/>
      <c r="FA249" s="144"/>
      <c r="FB249" s="144"/>
      <c r="FC249" s="144"/>
      <c r="FD249" s="144"/>
      <c r="FE249" s="144"/>
      <c r="FF249" s="144"/>
      <c r="FG249" s="144"/>
      <c r="FH249" s="144"/>
      <c r="FI249" s="144"/>
      <c r="FJ249" s="144"/>
      <c r="FK249" s="144"/>
      <c r="FL249" s="144"/>
      <c r="FM249" s="144"/>
      <c r="FN249" s="144"/>
      <c r="FO249" s="144"/>
      <c r="FP249" s="144"/>
      <c r="FQ249" s="144"/>
      <c r="FR249" s="144"/>
      <c r="FS249" s="144"/>
      <c r="FT249" s="144"/>
      <c r="FU249" s="144"/>
      <c r="FV249" s="144"/>
      <c r="FW249" s="144"/>
      <c r="FX249" s="144"/>
      <c r="FY249" s="144"/>
      <c r="FZ249" s="144"/>
      <c r="GA249" s="144"/>
      <c r="GB249" s="144"/>
      <c r="GC249" s="144"/>
      <c r="GD249" s="144"/>
      <c r="GE249" s="144"/>
      <c r="GF249" s="144"/>
      <c r="GG249" s="144"/>
      <c r="GH249" s="144"/>
      <c r="GI249" s="144"/>
      <c r="GJ249" s="144"/>
      <c r="GK249" s="144"/>
      <c r="GL249" s="144"/>
      <c r="GM249" s="144"/>
      <c r="GN249" s="144"/>
      <c r="GO249" s="144"/>
      <c r="GP249" s="144"/>
      <c r="GQ249" s="144"/>
      <c r="GR249" s="144"/>
      <c r="GS249" s="144"/>
      <c r="GT249" s="144"/>
      <c r="GU249" s="144"/>
      <c r="GV249" s="144"/>
      <c r="GW249" s="144"/>
      <c r="GX249" s="144"/>
      <c r="GY249" s="144"/>
      <c r="GZ249" s="144"/>
      <c r="HA249" s="144"/>
      <c r="HB249" s="144"/>
      <c r="HC249" s="144"/>
      <c r="HD249" s="144"/>
      <c r="HE249" s="144"/>
      <c r="HF249" s="144"/>
      <c r="HG249" s="144"/>
      <c r="HH249" s="144"/>
    </row>
    <row r="250" spans="1:216" s="157" customFormat="1" ht="40" customHeight="1">
      <c r="A250" s="181" t="s">
        <v>1166</v>
      </c>
      <c r="B250" s="186" t="str">
        <f t="shared" si="48"/>
        <v>Grupo de Monitoreo del Sistema General de Participaciones de Agua Potable y Saneamiento BásicoINFORMES DE VISITA TÉCNICAS DE MONITOREO</v>
      </c>
      <c r="C250" s="143">
        <v>72102</v>
      </c>
      <c r="D250" s="227" t="s">
        <v>1620</v>
      </c>
      <c r="E250" s="245" t="s">
        <v>1401</v>
      </c>
      <c r="F250" s="224" t="str">
        <f t="shared" si="61"/>
        <v>72102-24.29</v>
      </c>
      <c r="G250" s="225" t="str">
        <f t="shared" si="62"/>
        <v>AG -3--AC -8</v>
      </c>
      <c r="H250" s="240">
        <v>3</v>
      </c>
      <c r="I250" s="240">
        <v>8</v>
      </c>
      <c r="J250" s="225" t="str">
        <f t="shared" si="25"/>
        <v xml:space="preserve">CT- - MT- </v>
      </c>
      <c r="K250" s="240" t="s">
        <v>468</v>
      </c>
      <c r="L250" s="240"/>
      <c r="M250" s="240" t="s">
        <v>1612</v>
      </c>
      <c r="N250" s="240"/>
      <c r="O250" s="225"/>
      <c r="P250" s="225"/>
      <c r="Q250" s="225"/>
      <c r="R250" s="225" t="str">
        <f t="shared" si="52"/>
        <v>F/E  -  PDF</v>
      </c>
      <c r="S250" s="240" t="s">
        <v>1245</v>
      </c>
      <c r="T250" s="240" t="s">
        <v>37</v>
      </c>
      <c r="U250" s="144"/>
      <c r="V250" s="144"/>
      <c r="W250" s="144"/>
      <c r="X250" s="144"/>
      <c r="Y250" s="144"/>
      <c r="Z250" s="144"/>
      <c r="AA250" s="144"/>
      <c r="AB250" s="144"/>
      <c r="AC250" s="144"/>
      <c r="AD250" s="144"/>
      <c r="AE250" s="144"/>
      <c r="AF250" s="144"/>
      <c r="AG250" s="144"/>
      <c r="AH250" s="144"/>
      <c r="AI250" s="144"/>
      <c r="AJ250" s="144"/>
      <c r="AK250" s="144"/>
      <c r="AL250" s="144"/>
      <c r="AM250" s="144"/>
      <c r="AN250" s="144"/>
      <c r="AO250" s="144"/>
      <c r="AP250" s="144"/>
      <c r="AQ250" s="144"/>
      <c r="AR250" s="144"/>
      <c r="AS250" s="144"/>
      <c r="AT250" s="144"/>
      <c r="AU250" s="144"/>
      <c r="AV250" s="144"/>
      <c r="AW250" s="144"/>
      <c r="AX250" s="144"/>
      <c r="AY250" s="144"/>
      <c r="AZ250" s="144"/>
      <c r="BA250" s="144"/>
      <c r="BB250" s="144"/>
      <c r="BC250" s="144"/>
      <c r="BD250" s="144"/>
      <c r="BE250" s="144"/>
      <c r="BF250" s="144"/>
      <c r="BG250" s="144"/>
      <c r="BH250" s="144"/>
      <c r="BI250" s="144"/>
      <c r="BJ250" s="144"/>
      <c r="BK250" s="144"/>
      <c r="BL250" s="144"/>
      <c r="BM250" s="144"/>
      <c r="BN250" s="144"/>
      <c r="BO250" s="144"/>
      <c r="BP250" s="144"/>
      <c r="BQ250" s="144"/>
      <c r="BR250" s="144"/>
      <c r="BS250" s="144"/>
      <c r="BT250" s="144"/>
      <c r="BU250" s="144"/>
      <c r="BV250" s="144"/>
      <c r="BW250" s="144"/>
      <c r="BX250" s="144"/>
      <c r="BY250" s="144"/>
      <c r="BZ250" s="144"/>
      <c r="CA250" s="144"/>
      <c r="CB250" s="144"/>
      <c r="CC250" s="144"/>
      <c r="CD250" s="144"/>
      <c r="CE250" s="144"/>
      <c r="CF250" s="144"/>
      <c r="CG250" s="144"/>
      <c r="CH250" s="144"/>
      <c r="CI250" s="144"/>
      <c r="CJ250" s="144"/>
      <c r="CK250" s="144"/>
      <c r="CL250" s="144"/>
      <c r="CM250" s="144"/>
      <c r="CN250" s="144"/>
      <c r="CO250" s="144"/>
      <c r="CP250" s="144"/>
      <c r="CQ250" s="144"/>
      <c r="CR250" s="144"/>
      <c r="CS250" s="144"/>
      <c r="CT250" s="144"/>
      <c r="CU250" s="144"/>
      <c r="CV250" s="144"/>
      <c r="CW250" s="144"/>
      <c r="CX250" s="144"/>
      <c r="CY250" s="144"/>
      <c r="CZ250" s="144"/>
      <c r="DA250" s="144"/>
      <c r="DB250" s="144"/>
      <c r="DC250" s="144"/>
      <c r="DD250" s="144"/>
      <c r="DE250" s="144"/>
      <c r="DF250" s="144"/>
      <c r="DG250" s="144"/>
      <c r="DH250" s="144"/>
      <c r="DI250" s="144"/>
      <c r="DJ250" s="144"/>
      <c r="DK250" s="144"/>
      <c r="DL250" s="144"/>
      <c r="DM250" s="144"/>
      <c r="DN250" s="144"/>
      <c r="DO250" s="144"/>
      <c r="DP250" s="144"/>
      <c r="DQ250" s="144"/>
      <c r="DR250" s="144"/>
      <c r="DS250" s="144"/>
      <c r="DT250" s="144"/>
      <c r="DU250" s="144"/>
      <c r="DV250" s="144"/>
      <c r="DW250" s="144"/>
      <c r="DX250" s="144"/>
      <c r="DY250" s="144"/>
      <c r="DZ250" s="144"/>
      <c r="EA250" s="144"/>
      <c r="EB250" s="144"/>
      <c r="EC250" s="144"/>
      <c r="ED250" s="144"/>
      <c r="EE250" s="144"/>
      <c r="EF250" s="144"/>
      <c r="EG250" s="144"/>
      <c r="EH250" s="144"/>
      <c r="EI250" s="144"/>
      <c r="EJ250" s="144"/>
      <c r="EK250" s="144"/>
      <c r="EL250" s="144"/>
      <c r="EM250" s="144"/>
      <c r="EN250" s="144"/>
      <c r="EO250" s="144"/>
      <c r="EP250" s="144"/>
      <c r="EQ250" s="144"/>
      <c r="ER250" s="144"/>
      <c r="ES250" s="144"/>
      <c r="ET250" s="144"/>
      <c r="EU250" s="144"/>
      <c r="EV250" s="144"/>
      <c r="EW250" s="144"/>
      <c r="EX250" s="144"/>
      <c r="EY250" s="144"/>
      <c r="EZ250" s="144"/>
      <c r="FA250" s="144"/>
      <c r="FB250" s="144"/>
      <c r="FC250" s="144"/>
      <c r="FD250" s="144"/>
      <c r="FE250" s="144"/>
      <c r="FF250" s="144"/>
      <c r="FG250" s="144"/>
      <c r="FH250" s="144"/>
      <c r="FI250" s="144"/>
      <c r="FJ250" s="144"/>
      <c r="FK250" s="144"/>
      <c r="FL250" s="144"/>
      <c r="FM250" s="144"/>
      <c r="FN250" s="144"/>
      <c r="FO250" s="144"/>
      <c r="FP250" s="144"/>
      <c r="FQ250" s="144"/>
      <c r="FR250" s="144"/>
      <c r="FS250" s="144"/>
      <c r="FT250" s="144"/>
      <c r="FU250" s="144"/>
      <c r="FV250" s="144"/>
      <c r="FW250" s="144"/>
      <c r="FX250" s="144"/>
      <c r="FY250" s="144"/>
      <c r="FZ250" s="144"/>
      <c r="GA250" s="144"/>
      <c r="GB250" s="144"/>
      <c r="GC250" s="144"/>
      <c r="GD250" s="144"/>
      <c r="GE250" s="144"/>
      <c r="GF250" s="144"/>
      <c r="GG250" s="144"/>
      <c r="GH250" s="144"/>
      <c r="GI250" s="144"/>
      <c r="GJ250" s="144"/>
      <c r="GK250" s="144"/>
      <c r="GL250" s="144"/>
      <c r="GM250" s="144"/>
      <c r="GN250" s="144"/>
      <c r="GO250" s="144"/>
      <c r="GP250" s="144"/>
      <c r="GQ250" s="144"/>
      <c r="GR250" s="144"/>
      <c r="GS250" s="144"/>
      <c r="GT250" s="144"/>
      <c r="GU250" s="144"/>
      <c r="GV250" s="144"/>
      <c r="GW250" s="144"/>
      <c r="GX250" s="144"/>
      <c r="GY250" s="144"/>
      <c r="GZ250" s="144"/>
      <c r="HA250" s="144"/>
      <c r="HB250" s="144"/>
      <c r="HC250" s="144"/>
      <c r="HD250" s="144"/>
      <c r="HE250" s="144"/>
      <c r="HF250" s="144"/>
      <c r="HG250" s="144"/>
      <c r="HH250" s="144"/>
    </row>
    <row r="251" spans="1:216" s="157" customFormat="1" ht="40" customHeight="1">
      <c r="A251" s="181" t="s">
        <v>1166</v>
      </c>
      <c r="B251" s="186" t="str">
        <f t="shared" si="48"/>
        <v>Grupo de Monitoreo del Sistema General de Participaciones de Agua Potable y Saneamiento BásicoPROGRAMAS DE CAPACITACIÓN SISTEMA GENERAL DE PARTICIPACIÓN</v>
      </c>
      <c r="C251" s="143">
        <v>72102</v>
      </c>
      <c r="D251" s="227" t="s">
        <v>1398</v>
      </c>
      <c r="E251" s="228" t="s">
        <v>1402</v>
      </c>
      <c r="F251" s="224" t="str">
        <f t="shared" si="61"/>
        <v>72102-40.11</v>
      </c>
      <c r="G251" s="225" t="str">
        <f t="shared" si="62"/>
        <v>AG -3--AC -7</v>
      </c>
      <c r="H251" s="240">
        <v>3</v>
      </c>
      <c r="I251" s="240">
        <v>7</v>
      </c>
      <c r="J251" s="225" t="str">
        <f t="shared" si="25"/>
        <v xml:space="preserve">CT- - MT- </v>
      </c>
      <c r="K251" s="240" t="s">
        <v>468</v>
      </c>
      <c r="L251" s="240"/>
      <c r="M251" s="240" t="s">
        <v>1612</v>
      </c>
      <c r="N251" s="240"/>
      <c r="O251" s="225"/>
      <c r="P251" s="225"/>
      <c r="Q251" s="225"/>
      <c r="R251" s="225" t="str">
        <f t="shared" si="52"/>
        <v>F/E  -  PDF</v>
      </c>
      <c r="S251" s="240" t="s">
        <v>1245</v>
      </c>
      <c r="T251" s="240" t="s">
        <v>37</v>
      </c>
      <c r="U251" s="144"/>
      <c r="V251" s="144"/>
      <c r="W251" s="144"/>
      <c r="X251" s="144"/>
      <c r="Y251" s="144"/>
      <c r="Z251" s="144"/>
      <c r="AA251" s="144"/>
      <c r="AB251" s="144"/>
      <c r="AC251" s="144"/>
      <c r="AD251" s="144"/>
      <c r="AE251" s="144"/>
      <c r="AF251" s="144"/>
      <c r="AG251" s="144"/>
      <c r="AH251" s="144"/>
      <c r="AI251" s="144"/>
      <c r="AJ251" s="144"/>
      <c r="AK251" s="144"/>
      <c r="AL251" s="144"/>
      <c r="AM251" s="144"/>
      <c r="AN251" s="144"/>
      <c r="AO251" s="144"/>
      <c r="AP251" s="144"/>
      <c r="AQ251" s="144"/>
      <c r="AR251" s="144"/>
      <c r="AS251" s="144"/>
      <c r="AT251" s="144"/>
      <c r="AU251" s="144"/>
      <c r="AV251" s="144"/>
      <c r="AW251" s="144"/>
      <c r="AX251" s="144"/>
      <c r="AY251" s="144"/>
      <c r="AZ251" s="144"/>
      <c r="BA251" s="144"/>
      <c r="BB251" s="144"/>
      <c r="BC251" s="144"/>
      <c r="BD251" s="144"/>
      <c r="BE251" s="144"/>
      <c r="BF251" s="144"/>
      <c r="BG251" s="144"/>
      <c r="BH251" s="144"/>
      <c r="BI251" s="144"/>
      <c r="BJ251" s="144"/>
      <c r="BK251" s="144"/>
      <c r="BL251" s="144"/>
      <c r="BM251" s="144"/>
      <c r="BN251" s="144"/>
      <c r="BO251" s="144"/>
      <c r="BP251" s="144"/>
      <c r="BQ251" s="144"/>
      <c r="BR251" s="144"/>
      <c r="BS251" s="144"/>
      <c r="BT251" s="144"/>
      <c r="BU251" s="144"/>
      <c r="BV251" s="144"/>
      <c r="BW251" s="144"/>
      <c r="BX251" s="144"/>
      <c r="BY251" s="144"/>
      <c r="BZ251" s="144"/>
      <c r="CA251" s="144"/>
      <c r="CB251" s="144"/>
      <c r="CC251" s="144"/>
      <c r="CD251" s="144"/>
      <c r="CE251" s="144"/>
      <c r="CF251" s="144"/>
      <c r="CG251" s="144"/>
      <c r="CH251" s="144"/>
      <c r="CI251" s="144"/>
      <c r="CJ251" s="144"/>
      <c r="CK251" s="144"/>
      <c r="CL251" s="144"/>
      <c r="CM251" s="144"/>
      <c r="CN251" s="144"/>
      <c r="CO251" s="144"/>
      <c r="CP251" s="144"/>
      <c r="CQ251" s="144"/>
      <c r="CR251" s="144"/>
      <c r="CS251" s="144"/>
      <c r="CT251" s="144"/>
      <c r="CU251" s="144"/>
      <c r="CV251" s="144"/>
      <c r="CW251" s="144"/>
      <c r="CX251" s="144"/>
      <c r="CY251" s="144"/>
      <c r="CZ251" s="144"/>
      <c r="DA251" s="144"/>
      <c r="DB251" s="144"/>
      <c r="DC251" s="144"/>
      <c r="DD251" s="144"/>
      <c r="DE251" s="144"/>
      <c r="DF251" s="144"/>
      <c r="DG251" s="144"/>
      <c r="DH251" s="144"/>
      <c r="DI251" s="144"/>
      <c r="DJ251" s="144"/>
      <c r="DK251" s="144"/>
      <c r="DL251" s="144"/>
      <c r="DM251" s="144"/>
      <c r="DN251" s="144"/>
      <c r="DO251" s="144"/>
      <c r="DP251" s="144"/>
      <c r="DQ251" s="144"/>
      <c r="DR251" s="144"/>
      <c r="DS251" s="144"/>
      <c r="DT251" s="144"/>
      <c r="DU251" s="144"/>
      <c r="DV251" s="144"/>
      <c r="DW251" s="144"/>
      <c r="DX251" s="144"/>
      <c r="DY251" s="144"/>
      <c r="DZ251" s="144"/>
      <c r="EA251" s="144"/>
      <c r="EB251" s="144"/>
      <c r="EC251" s="144"/>
      <c r="ED251" s="144"/>
      <c r="EE251" s="144"/>
      <c r="EF251" s="144"/>
      <c r="EG251" s="144"/>
      <c r="EH251" s="144"/>
      <c r="EI251" s="144"/>
      <c r="EJ251" s="144"/>
      <c r="EK251" s="144"/>
      <c r="EL251" s="144"/>
      <c r="EM251" s="144"/>
      <c r="EN251" s="144"/>
      <c r="EO251" s="144"/>
      <c r="EP251" s="144"/>
      <c r="EQ251" s="144"/>
      <c r="ER251" s="144"/>
      <c r="ES251" s="144"/>
      <c r="ET251" s="144"/>
      <c r="EU251" s="144"/>
      <c r="EV251" s="144"/>
      <c r="EW251" s="144"/>
      <c r="EX251" s="144"/>
      <c r="EY251" s="144"/>
      <c r="EZ251" s="144"/>
      <c r="FA251" s="144"/>
      <c r="FB251" s="144"/>
      <c r="FC251" s="144"/>
      <c r="FD251" s="144"/>
      <c r="FE251" s="144"/>
      <c r="FF251" s="144"/>
      <c r="FG251" s="144"/>
      <c r="FH251" s="144"/>
      <c r="FI251" s="144"/>
      <c r="FJ251" s="144"/>
      <c r="FK251" s="144"/>
      <c r="FL251" s="144"/>
      <c r="FM251" s="144"/>
      <c r="FN251" s="144"/>
      <c r="FO251" s="144"/>
      <c r="FP251" s="144"/>
      <c r="FQ251" s="144"/>
      <c r="FR251" s="144"/>
      <c r="FS251" s="144"/>
      <c r="FT251" s="144"/>
      <c r="FU251" s="144"/>
      <c r="FV251" s="144"/>
      <c r="FW251" s="144"/>
      <c r="FX251" s="144"/>
      <c r="FY251" s="144"/>
      <c r="FZ251" s="144"/>
      <c r="GA251" s="144"/>
      <c r="GB251" s="144"/>
      <c r="GC251" s="144"/>
      <c r="GD251" s="144"/>
      <c r="GE251" s="144"/>
      <c r="GF251" s="144"/>
      <c r="GG251" s="144"/>
      <c r="GH251" s="144"/>
      <c r="GI251" s="144"/>
      <c r="GJ251" s="144"/>
      <c r="GK251" s="144"/>
      <c r="GL251" s="144"/>
      <c r="GM251" s="144"/>
      <c r="GN251" s="144"/>
      <c r="GO251" s="144"/>
      <c r="GP251" s="144"/>
      <c r="GQ251" s="144"/>
      <c r="GR251" s="144"/>
      <c r="GS251" s="144"/>
      <c r="GT251" s="144"/>
      <c r="GU251" s="144"/>
      <c r="GV251" s="144"/>
      <c r="GW251" s="144"/>
      <c r="GX251" s="144"/>
      <c r="GY251" s="144"/>
      <c r="GZ251" s="144"/>
      <c r="HA251" s="144"/>
      <c r="HB251" s="144"/>
      <c r="HC251" s="144"/>
      <c r="HD251" s="144"/>
      <c r="HE251" s="144"/>
      <c r="HF251" s="144"/>
      <c r="HG251" s="144"/>
      <c r="HH251" s="144"/>
    </row>
    <row r="252" spans="1:216" s="157" customFormat="1" ht="40" customHeight="1">
      <c r="A252" s="181" t="s">
        <v>1166</v>
      </c>
      <c r="B252" s="186" t="str">
        <f t="shared" si="48"/>
        <v>Grupo de Monitoreo del Sistema General de Participaciones de Agua Potable y Saneamiento BásicoPROYECTOS DE PARTICIPACIÓN DE AGUA POTABLE Y SANEAMIENTO BÁSICO</v>
      </c>
      <c r="C252" s="143">
        <v>72102</v>
      </c>
      <c r="D252" s="227" t="s">
        <v>1399</v>
      </c>
      <c r="E252" s="228" t="s">
        <v>1403</v>
      </c>
      <c r="F252" s="224" t="str">
        <f t="shared" si="61"/>
        <v>72102-42.7</v>
      </c>
      <c r="G252" s="225" t="str">
        <f t="shared" si="62"/>
        <v>AG -3--AC -8</v>
      </c>
      <c r="H252" s="240">
        <v>3</v>
      </c>
      <c r="I252" s="240">
        <v>8</v>
      </c>
      <c r="J252" s="225" t="str">
        <f t="shared" si="25"/>
        <v>- - MT- S</v>
      </c>
      <c r="K252" s="240"/>
      <c r="L252" s="240"/>
      <c r="M252" s="240" t="s">
        <v>1612</v>
      </c>
      <c r="N252" s="240" t="s">
        <v>471</v>
      </c>
      <c r="O252" s="225"/>
      <c r="P252" s="225"/>
      <c r="Q252" s="225"/>
      <c r="R252" s="225" t="str">
        <f t="shared" si="52"/>
        <v>F/E  -  PDF</v>
      </c>
      <c r="S252" s="240" t="s">
        <v>1245</v>
      </c>
      <c r="T252" s="240" t="s">
        <v>37</v>
      </c>
      <c r="U252" s="144"/>
      <c r="V252" s="144"/>
      <c r="W252" s="144"/>
      <c r="X252" s="144"/>
      <c r="Y252" s="144"/>
      <c r="Z252" s="144"/>
      <c r="AA252" s="144"/>
      <c r="AB252" s="144"/>
      <c r="AC252" s="144"/>
      <c r="AD252" s="144"/>
      <c r="AE252" s="144"/>
      <c r="AF252" s="144"/>
      <c r="AG252" s="144"/>
      <c r="AH252" s="144"/>
      <c r="AI252" s="144"/>
      <c r="AJ252" s="144"/>
      <c r="AK252" s="144"/>
      <c r="AL252" s="144"/>
      <c r="AM252" s="144"/>
      <c r="AN252" s="144"/>
      <c r="AO252" s="144"/>
      <c r="AP252" s="144"/>
      <c r="AQ252" s="144"/>
      <c r="AR252" s="144"/>
      <c r="AS252" s="144"/>
      <c r="AT252" s="144"/>
      <c r="AU252" s="144"/>
      <c r="AV252" s="144"/>
      <c r="AW252" s="144"/>
      <c r="AX252" s="144"/>
      <c r="AY252" s="144"/>
      <c r="AZ252" s="144"/>
      <c r="BA252" s="144"/>
      <c r="BB252" s="144"/>
      <c r="BC252" s="144"/>
      <c r="BD252" s="144"/>
      <c r="BE252" s="144"/>
      <c r="BF252" s="144"/>
      <c r="BG252" s="144"/>
      <c r="BH252" s="144"/>
      <c r="BI252" s="144"/>
      <c r="BJ252" s="144"/>
      <c r="BK252" s="144"/>
      <c r="BL252" s="144"/>
      <c r="BM252" s="144"/>
      <c r="BN252" s="144"/>
      <c r="BO252" s="144"/>
      <c r="BP252" s="144"/>
      <c r="BQ252" s="144"/>
      <c r="BR252" s="144"/>
      <c r="BS252" s="144"/>
      <c r="BT252" s="144"/>
      <c r="BU252" s="144"/>
      <c r="BV252" s="144"/>
      <c r="BW252" s="144"/>
      <c r="BX252" s="144"/>
      <c r="BY252" s="144"/>
      <c r="BZ252" s="144"/>
      <c r="CA252" s="144"/>
      <c r="CB252" s="144"/>
      <c r="CC252" s="144"/>
      <c r="CD252" s="144"/>
      <c r="CE252" s="144"/>
      <c r="CF252" s="144"/>
      <c r="CG252" s="144"/>
      <c r="CH252" s="144"/>
      <c r="CI252" s="144"/>
      <c r="CJ252" s="144"/>
      <c r="CK252" s="144"/>
      <c r="CL252" s="144"/>
      <c r="CM252" s="144"/>
      <c r="CN252" s="144"/>
      <c r="CO252" s="144"/>
      <c r="CP252" s="144"/>
      <c r="CQ252" s="144"/>
      <c r="CR252" s="144"/>
      <c r="CS252" s="144"/>
      <c r="CT252" s="144"/>
      <c r="CU252" s="144"/>
      <c r="CV252" s="144"/>
      <c r="CW252" s="144"/>
      <c r="CX252" s="144"/>
      <c r="CY252" s="144"/>
      <c r="CZ252" s="144"/>
      <c r="DA252" s="144"/>
      <c r="DB252" s="144"/>
      <c r="DC252" s="144"/>
      <c r="DD252" s="144"/>
      <c r="DE252" s="144"/>
      <c r="DF252" s="144"/>
      <c r="DG252" s="144"/>
      <c r="DH252" s="144"/>
      <c r="DI252" s="144"/>
      <c r="DJ252" s="144"/>
      <c r="DK252" s="144"/>
      <c r="DL252" s="144"/>
      <c r="DM252" s="144"/>
      <c r="DN252" s="144"/>
      <c r="DO252" s="144"/>
      <c r="DP252" s="144"/>
      <c r="DQ252" s="144"/>
      <c r="DR252" s="144"/>
      <c r="DS252" s="144"/>
      <c r="DT252" s="144"/>
      <c r="DU252" s="144"/>
      <c r="DV252" s="144"/>
      <c r="DW252" s="144"/>
      <c r="DX252" s="144"/>
      <c r="DY252" s="144"/>
      <c r="DZ252" s="144"/>
      <c r="EA252" s="144"/>
      <c r="EB252" s="144"/>
      <c r="EC252" s="144"/>
      <c r="ED252" s="144"/>
      <c r="EE252" s="144"/>
      <c r="EF252" s="144"/>
      <c r="EG252" s="144"/>
      <c r="EH252" s="144"/>
      <c r="EI252" s="144"/>
      <c r="EJ252" s="144"/>
      <c r="EK252" s="144"/>
      <c r="EL252" s="144"/>
      <c r="EM252" s="144"/>
      <c r="EN252" s="144"/>
      <c r="EO252" s="144"/>
      <c r="EP252" s="144"/>
      <c r="EQ252" s="144"/>
      <c r="ER252" s="144"/>
      <c r="ES252" s="144"/>
      <c r="ET252" s="144"/>
      <c r="EU252" s="144"/>
      <c r="EV252" s="144"/>
      <c r="EW252" s="144"/>
      <c r="EX252" s="144"/>
      <c r="EY252" s="144"/>
      <c r="EZ252" s="144"/>
      <c r="FA252" s="144"/>
      <c r="FB252" s="144"/>
      <c r="FC252" s="144"/>
      <c r="FD252" s="144"/>
      <c r="FE252" s="144"/>
      <c r="FF252" s="144"/>
      <c r="FG252" s="144"/>
      <c r="FH252" s="144"/>
      <c r="FI252" s="144"/>
      <c r="FJ252" s="144"/>
      <c r="FK252" s="144"/>
      <c r="FL252" s="144"/>
      <c r="FM252" s="144"/>
      <c r="FN252" s="144"/>
      <c r="FO252" s="144"/>
      <c r="FP252" s="144"/>
      <c r="FQ252" s="144"/>
      <c r="FR252" s="144"/>
      <c r="FS252" s="144"/>
      <c r="FT252" s="144"/>
      <c r="FU252" s="144"/>
      <c r="FV252" s="144"/>
      <c r="FW252" s="144"/>
      <c r="FX252" s="144"/>
      <c r="FY252" s="144"/>
      <c r="FZ252" s="144"/>
      <c r="GA252" s="144"/>
      <c r="GB252" s="144"/>
      <c r="GC252" s="144"/>
      <c r="GD252" s="144"/>
      <c r="GE252" s="144"/>
      <c r="GF252" s="144"/>
      <c r="GG252" s="144"/>
      <c r="GH252" s="144"/>
      <c r="GI252" s="144"/>
      <c r="GJ252" s="144"/>
      <c r="GK252" s="144"/>
      <c r="GL252" s="144"/>
      <c r="GM252" s="144"/>
      <c r="GN252" s="144"/>
      <c r="GO252" s="144"/>
      <c r="GP252" s="144"/>
      <c r="GQ252" s="144"/>
      <c r="GR252" s="144"/>
      <c r="GS252" s="144"/>
      <c r="GT252" s="144"/>
      <c r="GU252" s="144"/>
      <c r="GV252" s="144"/>
      <c r="GW252" s="144"/>
      <c r="GX252" s="144"/>
      <c r="GY252" s="144"/>
      <c r="GZ252" s="144"/>
      <c r="HA252" s="144"/>
      <c r="HB252" s="144"/>
      <c r="HC252" s="144"/>
      <c r="HD252" s="144"/>
      <c r="HE252" s="144"/>
      <c r="HF252" s="144"/>
      <c r="HG252" s="144"/>
      <c r="HH252" s="144"/>
    </row>
    <row r="253" spans="1:216" s="157" customFormat="1" ht="40" customHeight="1">
      <c r="A253" s="247"/>
      <c r="B253" s="187"/>
      <c r="C253" s="182"/>
      <c r="D253" s="182"/>
      <c r="E253" s="172"/>
      <c r="F253" s="179"/>
      <c r="G253" s="169"/>
      <c r="H253" s="169"/>
      <c r="I253" s="169"/>
      <c r="J253" s="169"/>
      <c r="K253" s="169"/>
      <c r="L253" s="169"/>
      <c r="M253" s="169"/>
      <c r="N253" s="169"/>
      <c r="O253" s="169"/>
      <c r="P253" s="169"/>
      <c r="Q253" s="169"/>
      <c r="R253" s="169"/>
      <c r="S253" s="169"/>
      <c r="T253" s="169"/>
      <c r="U253" s="144"/>
      <c r="V253" s="144"/>
      <c r="W253" s="144"/>
      <c r="X253" s="144"/>
      <c r="Y253" s="144"/>
      <c r="Z253" s="144"/>
      <c r="AA253" s="144"/>
      <c r="AB253" s="144"/>
      <c r="AC253" s="144"/>
      <c r="AD253" s="144"/>
      <c r="AE253" s="144"/>
      <c r="AF253" s="144"/>
      <c r="AG253" s="144"/>
      <c r="AH253" s="144"/>
      <c r="AI253" s="144"/>
      <c r="AJ253" s="144"/>
      <c r="AK253" s="144"/>
      <c r="AL253" s="144"/>
      <c r="AM253" s="144"/>
      <c r="AN253" s="144"/>
      <c r="AO253" s="144"/>
      <c r="AP253" s="144"/>
      <c r="AQ253" s="144"/>
      <c r="AR253" s="144"/>
      <c r="AS253" s="144"/>
      <c r="AT253" s="144"/>
      <c r="AU253" s="144"/>
      <c r="AV253" s="144"/>
      <c r="AW253" s="144"/>
      <c r="AX253" s="144"/>
      <c r="AY253" s="144"/>
      <c r="AZ253" s="144"/>
      <c r="BA253" s="144"/>
      <c r="BB253" s="144"/>
      <c r="BC253" s="144"/>
      <c r="BD253" s="144"/>
      <c r="BE253" s="144"/>
      <c r="BF253" s="144"/>
      <c r="BG253" s="144"/>
      <c r="BH253" s="144"/>
      <c r="BI253" s="144"/>
      <c r="BJ253" s="144"/>
      <c r="BK253" s="144"/>
      <c r="BL253" s="144"/>
      <c r="BM253" s="144"/>
      <c r="BN253" s="144"/>
      <c r="BO253" s="144"/>
      <c r="BP253" s="144"/>
      <c r="BQ253" s="144"/>
      <c r="BR253" s="144"/>
      <c r="BS253" s="144"/>
      <c r="BT253" s="144"/>
      <c r="BU253" s="144"/>
      <c r="BV253" s="144"/>
      <c r="BW253" s="144"/>
      <c r="BX253" s="144"/>
      <c r="BY253" s="144"/>
      <c r="BZ253" s="144"/>
      <c r="CA253" s="144"/>
      <c r="CB253" s="144"/>
      <c r="CC253" s="144"/>
      <c r="CD253" s="144"/>
      <c r="CE253" s="144"/>
      <c r="CF253" s="144"/>
      <c r="CG253" s="144"/>
      <c r="CH253" s="144"/>
      <c r="CI253" s="144"/>
      <c r="CJ253" s="144"/>
      <c r="CK253" s="144"/>
      <c r="CL253" s="144"/>
      <c r="CM253" s="144"/>
      <c r="CN253" s="144"/>
      <c r="CO253" s="144"/>
      <c r="CP253" s="144"/>
      <c r="CQ253" s="144"/>
      <c r="CR253" s="144"/>
      <c r="CS253" s="144"/>
      <c r="CT253" s="144"/>
      <c r="CU253" s="144"/>
      <c r="CV253" s="144"/>
      <c r="CW253" s="144"/>
      <c r="CX253" s="144"/>
      <c r="CY253" s="144"/>
      <c r="CZ253" s="144"/>
      <c r="DA253" s="144"/>
      <c r="DB253" s="144"/>
      <c r="DC253" s="144"/>
      <c r="DD253" s="144"/>
      <c r="DE253" s="144"/>
      <c r="DF253" s="144"/>
      <c r="DG253" s="144"/>
      <c r="DH253" s="144"/>
      <c r="DI253" s="144"/>
      <c r="DJ253" s="144"/>
      <c r="DK253" s="144"/>
      <c r="DL253" s="144"/>
      <c r="DM253" s="144"/>
      <c r="DN253" s="144"/>
      <c r="DO253" s="144"/>
      <c r="DP253" s="144"/>
      <c r="DQ253" s="144"/>
      <c r="DR253" s="144"/>
      <c r="DS253" s="144"/>
      <c r="DT253" s="144"/>
      <c r="DU253" s="144"/>
      <c r="DV253" s="144"/>
      <c r="DW253" s="144"/>
      <c r="DX253" s="144"/>
      <c r="DY253" s="144"/>
      <c r="DZ253" s="144"/>
      <c r="EA253" s="144"/>
      <c r="EB253" s="144"/>
      <c r="EC253" s="144"/>
      <c r="ED253" s="144"/>
      <c r="EE253" s="144"/>
      <c r="EF253" s="144"/>
      <c r="EG253" s="144"/>
      <c r="EH253" s="144"/>
      <c r="EI253" s="144"/>
      <c r="EJ253" s="144"/>
      <c r="EK253" s="144"/>
      <c r="EL253" s="144"/>
      <c r="EM253" s="144"/>
      <c r="EN253" s="144"/>
      <c r="EO253" s="144"/>
      <c r="EP253" s="144"/>
      <c r="EQ253" s="144"/>
      <c r="ER253" s="144"/>
      <c r="ES253" s="144"/>
      <c r="ET253" s="144"/>
      <c r="EU253" s="144"/>
      <c r="EV253" s="144"/>
      <c r="EW253" s="144"/>
      <c r="EX253" s="144"/>
      <c r="EY253" s="144"/>
      <c r="EZ253" s="144"/>
      <c r="FA253" s="144"/>
      <c r="FB253" s="144"/>
      <c r="FC253" s="144"/>
      <c r="FD253" s="144"/>
      <c r="FE253" s="144"/>
      <c r="FF253" s="144"/>
      <c r="FG253" s="144"/>
      <c r="FH253" s="144"/>
      <c r="FI253" s="144"/>
      <c r="FJ253" s="144"/>
      <c r="FK253" s="144"/>
      <c r="FL253" s="144"/>
      <c r="FM253" s="144"/>
      <c r="FN253" s="144"/>
      <c r="FO253" s="144"/>
      <c r="FP253" s="144"/>
      <c r="FQ253" s="144"/>
      <c r="FR253" s="144"/>
      <c r="FS253" s="144"/>
      <c r="FT253" s="144"/>
      <c r="FU253" s="144"/>
      <c r="FV253" s="144"/>
      <c r="FW253" s="144"/>
      <c r="FX253" s="144"/>
      <c r="FY253" s="144"/>
      <c r="FZ253" s="144"/>
      <c r="GA253" s="144"/>
      <c r="GB253" s="144"/>
      <c r="GC253" s="144"/>
      <c r="GD253" s="144"/>
      <c r="GE253" s="144"/>
      <c r="GF253" s="144"/>
      <c r="GG253" s="144"/>
      <c r="GH253" s="144"/>
      <c r="GI253" s="144"/>
      <c r="GJ253" s="144"/>
      <c r="GK253" s="144"/>
      <c r="GL253" s="144"/>
      <c r="GM253" s="144"/>
      <c r="GN253" s="144"/>
      <c r="GO253" s="144"/>
      <c r="GP253" s="144"/>
      <c r="GQ253" s="144"/>
      <c r="GR253" s="144"/>
      <c r="GS253" s="144"/>
      <c r="GT253" s="144"/>
      <c r="GU253" s="144"/>
      <c r="GV253" s="144"/>
      <c r="GW253" s="144"/>
      <c r="GX253" s="144"/>
      <c r="GY253" s="144"/>
      <c r="GZ253" s="144"/>
      <c r="HA253" s="144"/>
      <c r="HB253" s="144"/>
      <c r="HC253" s="144"/>
      <c r="HD253" s="144"/>
      <c r="HE253" s="144"/>
      <c r="HF253" s="144"/>
      <c r="HG253" s="144"/>
      <c r="HH253" s="144"/>
    </row>
    <row r="254" spans="1:216" s="157" customFormat="1" ht="40" customHeight="1">
      <c r="A254" s="197" t="s">
        <v>256</v>
      </c>
      <c r="B254" s="175" t="str">
        <f t="shared" si="48"/>
        <v>Grupo de Desarrollo SostenibleDERECHOS DE PETICIÓN</v>
      </c>
      <c r="C254" s="183">
        <v>72103</v>
      </c>
      <c r="D254" s="183">
        <v>17</v>
      </c>
      <c r="E254" s="216" t="s">
        <v>496</v>
      </c>
      <c r="F254" s="180" t="str">
        <f t="shared" si="38"/>
        <v>72103-17</v>
      </c>
      <c r="G254" s="174" t="str">
        <f t="shared" si="24"/>
        <v>AG -3--AC -8</v>
      </c>
      <c r="H254" s="239">
        <v>3</v>
      </c>
      <c r="I254" s="239">
        <v>8</v>
      </c>
      <c r="J254" s="174" t="str">
        <f t="shared" si="25"/>
        <v>- - MT- S</v>
      </c>
      <c r="K254" s="239"/>
      <c r="L254" s="239"/>
      <c r="M254" s="239" t="s">
        <v>1612</v>
      </c>
      <c r="N254" s="239" t="s">
        <v>471</v>
      </c>
      <c r="O254" s="174" t="str">
        <f t="shared" si="26"/>
        <v xml:space="preserve">  </v>
      </c>
      <c r="P254" s="174"/>
      <c r="Q254" s="174"/>
      <c r="R254" s="174" t="str">
        <f t="shared" si="49"/>
        <v>F/E  -  PDF</v>
      </c>
      <c r="S254" s="239" t="s">
        <v>1245</v>
      </c>
      <c r="T254" s="185" t="s">
        <v>37</v>
      </c>
      <c r="U254" s="144"/>
      <c r="V254" s="144"/>
      <c r="W254" s="144"/>
      <c r="X254" s="144"/>
      <c r="Y254" s="144"/>
      <c r="Z254" s="144"/>
      <c r="AA254" s="144"/>
      <c r="AB254" s="144"/>
      <c r="AC254" s="144"/>
      <c r="AD254" s="144"/>
      <c r="AE254" s="144"/>
      <c r="AF254" s="144"/>
      <c r="AG254" s="144"/>
      <c r="AH254" s="144"/>
      <c r="AI254" s="144"/>
      <c r="AJ254" s="144"/>
      <c r="AK254" s="144"/>
      <c r="AL254" s="144"/>
      <c r="AM254" s="144"/>
      <c r="AN254" s="144"/>
      <c r="AO254" s="144"/>
      <c r="AP254" s="144"/>
      <c r="AQ254" s="144"/>
      <c r="AR254" s="144"/>
      <c r="AS254" s="144"/>
      <c r="AT254" s="144"/>
      <c r="AU254" s="144"/>
      <c r="AV254" s="144"/>
      <c r="AW254" s="144"/>
      <c r="AX254" s="144"/>
      <c r="AY254" s="144"/>
      <c r="AZ254" s="144"/>
      <c r="BA254" s="144"/>
      <c r="BB254" s="144"/>
      <c r="BC254" s="144"/>
      <c r="BD254" s="144"/>
      <c r="BE254" s="144"/>
      <c r="BF254" s="144"/>
      <c r="BG254" s="144"/>
      <c r="BH254" s="144"/>
      <c r="BI254" s="144"/>
      <c r="BJ254" s="144"/>
      <c r="BK254" s="144"/>
      <c r="BL254" s="144"/>
      <c r="BM254" s="144"/>
      <c r="BN254" s="144"/>
      <c r="BO254" s="144"/>
      <c r="BP254" s="144"/>
      <c r="BQ254" s="144"/>
      <c r="BR254" s="144"/>
      <c r="BS254" s="144"/>
      <c r="BT254" s="144"/>
      <c r="BU254" s="144"/>
      <c r="BV254" s="144"/>
      <c r="BW254" s="144"/>
      <c r="BX254" s="144"/>
      <c r="BY254" s="144"/>
      <c r="BZ254" s="144"/>
      <c r="CA254" s="144"/>
      <c r="CB254" s="144"/>
      <c r="CC254" s="144"/>
      <c r="CD254" s="144"/>
      <c r="CE254" s="144"/>
      <c r="CF254" s="144"/>
      <c r="CG254" s="144"/>
      <c r="CH254" s="144"/>
      <c r="CI254" s="144"/>
      <c r="CJ254" s="144"/>
      <c r="CK254" s="144"/>
      <c r="CL254" s="144"/>
      <c r="CM254" s="144"/>
      <c r="CN254" s="144"/>
      <c r="CO254" s="144"/>
      <c r="CP254" s="144"/>
      <c r="CQ254" s="144"/>
      <c r="CR254" s="144"/>
      <c r="CS254" s="144"/>
      <c r="CT254" s="144"/>
      <c r="CU254" s="144"/>
      <c r="CV254" s="144"/>
      <c r="CW254" s="144"/>
      <c r="CX254" s="144"/>
      <c r="CY254" s="144"/>
      <c r="CZ254" s="144"/>
      <c r="DA254" s="144"/>
      <c r="DB254" s="144"/>
      <c r="DC254" s="144"/>
      <c r="DD254" s="144"/>
      <c r="DE254" s="144"/>
      <c r="DF254" s="144"/>
      <c r="DG254" s="144"/>
      <c r="DH254" s="144"/>
      <c r="DI254" s="144"/>
      <c r="DJ254" s="144"/>
      <c r="DK254" s="144"/>
      <c r="DL254" s="144"/>
      <c r="DM254" s="144"/>
      <c r="DN254" s="144"/>
      <c r="DO254" s="144"/>
      <c r="DP254" s="144"/>
      <c r="DQ254" s="144"/>
      <c r="DR254" s="144"/>
      <c r="DS254" s="144"/>
      <c r="DT254" s="144"/>
      <c r="DU254" s="144"/>
      <c r="DV254" s="144"/>
      <c r="DW254" s="144"/>
      <c r="DX254" s="144"/>
      <c r="DY254" s="144"/>
      <c r="DZ254" s="144"/>
      <c r="EA254" s="144"/>
      <c r="EB254" s="144"/>
      <c r="EC254" s="144"/>
      <c r="ED254" s="144"/>
      <c r="EE254" s="144"/>
      <c r="EF254" s="144"/>
      <c r="EG254" s="144"/>
      <c r="EH254" s="144"/>
      <c r="EI254" s="144"/>
      <c r="EJ254" s="144"/>
      <c r="EK254" s="144"/>
      <c r="EL254" s="144"/>
      <c r="EM254" s="144"/>
      <c r="EN254" s="144"/>
      <c r="EO254" s="144"/>
      <c r="EP254" s="144"/>
      <c r="EQ254" s="144"/>
      <c r="ER254" s="144"/>
      <c r="ES254" s="144"/>
      <c r="ET254" s="144"/>
      <c r="EU254" s="144"/>
      <c r="EV254" s="144"/>
      <c r="EW254" s="144"/>
      <c r="EX254" s="144"/>
      <c r="EY254" s="144"/>
      <c r="EZ254" s="144"/>
      <c r="FA254" s="144"/>
      <c r="FB254" s="144"/>
      <c r="FC254" s="144"/>
      <c r="FD254" s="144"/>
      <c r="FE254" s="144"/>
      <c r="FF254" s="144"/>
      <c r="FG254" s="144"/>
      <c r="FH254" s="144"/>
      <c r="FI254" s="144"/>
      <c r="FJ254" s="144"/>
      <c r="FK254" s="144"/>
      <c r="FL254" s="144"/>
      <c r="FM254" s="144"/>
      <c r="FN254" s="144"/>
      <c r="FO254" s="144"/>
      <c r="FP254" s="144"/>
      <c r="FQ254" s="144"/>
      <c r="FR254" s="144"/>
      <c r="FS254" s="144"/>
      <c r="FT254" s="144"/>
      <c r="FU254" s="144"/>
      <c r="FV254" s="144"/>
      <c r="FW254" s="144"/>
      <c r="FX254" s="144"/>
      <c r="FY254" s="144"/>
      <c r="FZ254" s="144"/>
      <c r="GA254" s="144"/>
      <c r="GB254" s="144"/>
      <c r="GC254" s="144"/>
      <c r="GD254" s="144"/>
      <c r="GE254" s="144"/>
      <c r="GF254" s="144"/>
      <c r="GG254" s="144"/>
      <c r="GH254" s="144"/>
      <c r="GI254" s="144"/>
      <c r="GJ254" s="144"/>
      <c r="GK254" s="144"/>
      <c r="GL254" s="144"/>
      <c r="GM254" s="144"/>
      <c r="GN254" s="144"/>
      <c r="GO254" s="144"/>
      <c r="GP254" s="144"/>
      <c r="GQ254" s="144"/>
      <c r="GR254" s="144"/>
      <c r="GS254" s="144"/>
      <c r="GT254" s="144"/>
      <c r="GU254" s="144"/>
      <c r="GV254" s="144"/>
      <c r="GW254" s="144"/>
      <c r="GX254" s="144"/>
      <c r="GY254" s="144"/>
      <c r="GZ254" s="144"/>
      <c r="HA254" s="144"/>
      <c r="HB254" s="144"/>
      <c r="HC254" s="144"/>
      <c r="HD254" s="144"/>
      <c r="HE254" s="144"/>
      <c r="HF254" s="144"/>
      <c r="HG254" s="144"/>
      <c r="HH254" s="144"/>
    </row>
    <row r="255" spans="1:216" s="157" customFormat="1" ht="40" customHeight="1">
      <c r="A255" s="197" t="s">
        <v>256</v>
      </c>
      <c r="B255" s="175" t="str">
        <f t="shared" si="48"/>
        <v>Grupo de Desarrollo SostenibleINFORMES DE ASISTENCIA TÉCNICA A PROGRAMAS DE GESTIÓN DEL RIESGO</v>
      </c>
      <c r="C255" s="183">
        <v>72103</v>
      </c>
      <c r="D255" s="183" t="s">
        <v>1404</v>
      </c>
      <c r="E255" s="135" t="s">
        <v>1043</v>
      </c>
      <c r="F255" s="180" t="str">
        <f t="shared" si="38"/>
        <v>72103-24.7</v>
      </c>
      <c r="G255" s="174" t="str">
        <f t="shared" si="24"/>
        <v>AG -3--AC -8</v>
      </c>
      <c r="H255" s="239">
        <v>3</v>
      </c>
      <c r="I255" s="239">
        <v>8</v>
      </c>
      <c r="J255" s="174" t="str">
        <f t="shared" si="25"/>
        <v xml:space="preserve">CT- - MT- </v>
      </c>
      <c r="K255" s="239" t="s">
        <v>468</v>
      </c>
      <c r="L255" s="239"/>
      <c r="M255" s="239" t="s">
        <v>1612</v>
      </c>
      <c r="N255" s="239"/>
      <c r="O255" s="174" t="str">
        <f t="shared" si="26"/>
        <v xml:space="preserve">  </v>
      </c>
      <c r="P255" s="174"/>
      <c r="Q255" s="174"/>
      <c r="R255" s="174" t="str">
        <f t="shared" si="49"/>
        <v>F/E  -  PDF</v>
      </c>
      <c r="S255" s="239" t="s">
        <v>1245</v>
      </c>
      <c r="T255" s="185" t="s">
        <v>37</v>
      </c>
      <c r="U255" s="144"/>
      <c r="V255" s="144"/>
      <c r="W255" s="144"/>
      <c r="X255" s="144"/>
      <c r="Y255" s="144"/>
      <c r="Z255" s="144"/>
      <c r="AA255" s="144"/>
      <c r="AB255" s="144"/>
      <c r="AC255" s="144"/>
      <c r="AD255" s="144"/>
      <c r="AE255" s="144"/>
      <c r="AF255" s="144"/>
      <c r="AG255" s="144"/>
      <c r="AH255" s="144"/>
      <c r="AI255" s="144"/>
      <c r="AJ255" s="144"/>
      <c r="AK255" s="144"/>
      <c r="AL255" s="144"/>
      <c r="AM255" s="144"/>
      <c r="AN255" s="144"/>
      <c r="AO255" s="144"/>
      <c r="AP255" s="144"/>
      <c r="AQ255" s="144"/>
      <c r="AR255" s="144"/>
      <c r="AS255" s="144"/>
      <c r="AT255" s="144"/>
      <c r="AU255" s="144"/>
      <c r="AV255" s="144"/>
      <c r="AW255" s="144"/>
      <c r="AX255" s="144"/>
      <c r="AY255" s="144"/>
      <c r="AZ255" s="144"/>
      <c r="BA255" s="144"/>
      <c r="BB255" s="144"/>
      <c r="BC255" s="144"/>
      <c r="BD255" s="144"/>
      <c r="BE255" s="144"/>
      <c r="BF255" s="144"/>
      <c r="BG255" s="144"/>
      <c r="BH255" s="144"/>
      <c r="BI255" s="144"/>
      <c r="BJ255" s="144"/>
      <c r="BK255" s="144"/>
      <c r="BL255" s="144"/>
      <c r="BM255" s="144"/>
      <c r="BN255" s="144"/>
      <c r="BO255" s="144"/>
      <c r="BP255" s="144"/>
      <c r="BQ255" s="144"/>
      <c r="BR255" s="144"/>
      <c r="BS255" s="144"/>
      <c r="BT255" s="144"/>
      <c r="BU255" s="144"/>
      <c r="BV255" s="144"/>
      <c r="BW255" s="144"/>
      <c r="BX255" s="144"/>
      <c r="BY255" s="144"/>
      <c r="BZ255" s="144"/>
      <c r="CA255" s="144"/>
      <c r="CB255" s="144"/>
      <c r="CC255" s="144"/>
      <c r="CD255" s="144"/>
      <c r="CE255" s="144"/>
      <c r="CF255" s="144"/>
      <c r="CG255" s="144"/>
      <c r="CH255" s="144"/>
      <c r="CI255" s="144"/>
      <c r="CJ255" s="144"/>
      <c r="CK255" s="144"/>
      <c r="CL255" s="144"/>
      <c r="CM255" s="144"/>
      <c r="CN255" s="144"/>
      <c r="CO255" s="144"/>
      <c r="CP255" s="144"/>
      <c r="CQ255" s="144"/>
      <c r="CR255" s="144"/>
      <c r="CS255" s="144"/>
      <c r="CT255" s="144"/>
      <c r="CU255" s="144"/>
      <c r="CV255" s="144"/>
      <c r="CW255" s="144"/>
      <c r="CX255" s="144"/>
      <c r="CY255" s="144"/>
      <c r="CZ255" s="144"/>
      <c r="DA255" s="144"/>
      <c r="DB255" s="144"/>
      <c r="DC255" s="144"/>
      <c r="DD255" s="144"/>
      <c r="DE255" s="144"/>
      <c r="DF255" s="144"/>
      <c r="DG255" s="144"/>
      <c r="DH255" s="144"/>
      <c r="DI255" s="144"/>
      <c r="DJ255" s="144"/>
      <c r="DK255" s="144"/>
      <c r="DL255" s="144"/>
      <c r="DM255" s="144"/>
      <c r="DN255" s="144"/>
      <c r="DO255" s="144"/>
      <c r="DP255" s="144"/>
      <c r="DQ255" s="144"/>
      <c r="DR255" s="144"/>
      <c r="DS255" s="144"/>
      <c r="DT255" s="144"/>
      <c r="DU255" s="144"/>
      <c r="DV255" s="144"/>
      <c r="DW255" s="144"/>
      <c r="DX255" s="144"/>
      <c r="DY255" s="144"/>
      <c r="DZ255" s="144"/>
      <c r="EA255" s="144"/>
      <c r="EB255" s="144"/>
      <c r="EC255" s="144"/>
      <c r="ED255" s="144"/>
      <c r="EE255" s="144"/>
      <c r="EF255" s="144"/>
      <c r="EG255" s="144"/>
      <c r="EH255" s="144"/>
      <c r="EI255" s="144"/>
      <c r="EJ255" s="144"/>
      <c r="EK255" s="144"/>
      <c r="EL255" s="144"/>
      <c r="EM255" s="144"/>
      <c r="EN255" s="144"/>
      <c r="EO255" s="144"/>
      <c r="EP255" s="144"/>
      <c r="EQ255" s="144"/>
      <c r="ER255" s="144"/>
      <c r="ES255" s="144"/>
      <c r="ET255" s="144"/>
      <c r="EU255" s="144"/>
      <c r="EV255" s="144"/>
      <c r="EW255" s="144"/>
      <c r="EX255" s="144"/>
      <c r="EY255" s="144"/>
      <c r="EZ255" s="144"/>
      <c r="FA255" s="144"/>
      <c r="FB255" s="144"/>
      <c r="FC255" s="144"/>
      <c r="FD255" s="144"/>
      <c r="FE255" s="144"/>
      <c r="FF255" s="144"/>
      <c r="FG255" s="144"/>
      <c r="FH255" s="144"/>
      <c r="FI255" s="144"/>
      <c r="FJ255" s="144"/>
      <c r="FK255" s="144"/>
      <c r="FL255" s="144"/>
      <c r="FM255" s="144"/>
      <c r="FN255" s="144"/>
      <c r="FO255" s="144"/>
      <c r="FP255" s="144"/>
      <c r="FQ255" s="144"/>
      <c r="FR255" s="144"/>
      <c r="FS255" s="144"/>
      <c r="FT255" s="144"/>
      <c r="FU255" s="144"/>
      <c r="FV255" s="144"/>
      <c r="FW255" s="144"/>
      <c r="FX255" s="144"/>
      <c r="FY255" s="144"/>
      <c r="FZ255" s="144"/>
      <c r="GA255" s="144"/>
      <c r="GB255" s="144"/>
      <c r="GC255" s="144"/>
      <c r="GD255" s="144"/>
      <c r="GE255" s="144"/>
      <c r="GF255" s="144"/>
      <c r="GG255" s="144"/>
      <c r="GH255" s="144"/>
      <c r="GI255" s="144"/>
      <c r="GJ255" s="144"/>
      <c r="GK255" s="144"/>
      <c r="GL255" s="144"/>
      <c r="GM255" s="144"/>
      <c r="GN255" s="144"/>
      <c r="GO255" s="144"/>
      <c r="GP255" s="144"/>
      <c r="GQ255" s="144"/>
      <c r="GR255" s="144"/>
      <c r="GS255" s="144"/>
      <c r="GT255" s="144"/>
      <c r="GU255" s="144"/>
      <c r="GV255" s="144"/>
      <c r="GW255" s="144"/>
      <c r="GX255" s="144"/>
      <c r="GY255" s="144"/>
      <c r="GZ255" s="144"/>
      <c r="HA255" s="144"/>
      <c r="HB255" s="144"/>
      <c r="HC255" s="144"/>
      <c r="HD255" s="144"/>
      <c r="HE255" s="144"/>
      <c r="HF255" s="144"/>
      <c r="HG255" s="144"/>
      <c r="HH255" s="144"/>
    </row>
    <row r="256" spans="1:216" s="157" customFormat="1" ht="40" customHeight="1">
      <c r="A256" s="197" t="s">
        <v>256</v>
      </c>
      <c r="B256" s="175" t="str">
        <f t="shared" si="48"/>
        <v>Grupo de Desarrollo SostenibleINFORMES DE GESTIÓN</v>
      </c>
      <c r="C256" s="183">
        <v>72103</v>
      </c>
      <c r="D256" s="183" t="s">
        <v>1186</v>
      </c>
      <c r="E256" s="135" t="s">
        <v>931</v>
      </c>
      <c r="F256" s="180" t="str">
        <f t="shared" si="38"/>
        <v>72103-24.12</v>
      </c>
      <c r="G256" s="174" t="str">
        <f t="shared" si="24"/>
        <v>AG -3--AC -8</v>
      </c>
      <c r="H256" s="239">
        <v>3</v>
      </c>
      <c r="I256" s="239">
        <v>8</v>
      </c>
      <c r="J256" s="174" t="str">
        <f t="shared" si="25"/>
        <v xml:space="preserve">- E- - </v>
      </c>
      <c r="K256" s="239"/>
      <c r="L256" s="239" t="s">
        <v>469</v>
      </c>
      <c r="M256" s="239"/>
      <c r="N256" s="239"/>
      <c r="O256" s="174" t="str">
        <f t="shared" si="26"/>
        <v xml:space="preserve">  </v>
      </c>
      <c r="P256" s="174"/>
      <c r="Q256" s="174"/>
      <c r="R256" s="174" t="str">
        <f t="shared" si="49"/>
        <v>F/E  -  PDF</v>
      </c>
      <c r="S256" s="239" t="s">
        <v>1245</v>
      </c>
      <c r="T256" s="185" t="s">
        <v>37</v>
      </c>
      <c r="U256" s="144"/>
      <c r="V256" s="144"/>
      <c r="W256" s="144"/>
      <c r="X256" s="144"/>
      <c r="Y256" s="144"/>
      <c r="Z256" s="144"/>
      <c r="AA256" s="144"/>
      <c r="AB256" s="144"/>
      <c r="AC256" s="144"/>
      <c r="AD256" s="144"/>
      <c r="AE256" s="144"/>
      <c r="AF256" s="144"/>
      <c r="AG256" s="144"/>
      <c r="AH256" s="144"/>
      <c r="AI256" s="144"/>
      <c r="AJ256" s="144"/>
      <c r="AK256" s="144"/>
      <c r="AL256" s="144"/>
      <c r="AM256" s="144"/>
      <c r="AN256" s="144"/>
      <c r="AO256" s="144"/>
      <c r="AP256" s="144"/>
      <c r="AQ256" s="144"/>
      <c r="AR256" s="144"/>
      <c r="AS256" s="144"/>
      <c r="AT256" s="144"/>
      <c r="AU256" s="144"/>
      <c r="AV256" s="144"/>
      <c r="AW256" s="144"/>
      <c r="AX256" s="144"/>
      <c r="AY256" s="144"/>
      <c r="AZ256" s="144"/>
      <c r="BA256" s="144"/>
      <c r="BB256" s="144"/>
      <c r="BC256" s="144"/>
      <c r="BD256" s="144"/>
      <c r="BE256" s="144"/>
      <c r="BF256" s="144"/>
      <c r="BG256" s="144"/>
      <c r="BH256" s="144"/>
      <c r="BI256" s="144"/>
      <c r="BJ256" s="144"/>
      <c r="BK256" s="144"/>
      <c r="BL256" s="144"/>
      <c r="BM256" s="144"/>
      <c r="BN256" s="144"/>
      <c r="BO256" s="144"/>
      <c r="BP256" s="144"/>
      <c r="BQ256" s="144"/>
      <c r="BR256" s="144"/>
      <c r="BS256" s="144"/>
      <c r="BT256" s="144"/>
      <c r="BU256" s="144"/>
      <c r="BV256" s="144"/>
      <c r="BW256" s="144"/>
      <c r="BX256" s="144"/>
      <c r="BY256" s="144"/>
      <c r="BZ256" s="144"/>
      <c r="CA256" s="144"/>
      <c r="CB256" s="144"/>
      <c r="CC256" s="144"/>
      <c r="CD256" s="144"/>
      <c r="CE256" s="144"/>
      <c r="CF256" s="144"/>
      <c r="CG256" s="144"/>
      <c r="CH256" s="144"/>
      <c r="CI256" s="144"/>
      <c r="CJ256" s="144"/>
      <c r="CK256" s="144"/>
      <c r="CL256" s="144"/>
      <c r="CM256" s="144"/>
      <c r="CN256" s="144"/>
      <c r="CO256" s="144"/>
      <c r="CP256" s="144"/>
      <c r="CQ256" s="144"/>
      <c r="CR256" s="144"/>
      <c r="CS256" s="144"/>
      <c r="CT256" s="144"/>
      <c r="CU256" s="144"/>
      <c r="CV256" s="144"/>
      <c r="CW256" s="144"/>
      <c r="CX256" s="144"/>
      <c r="CY256" s="144"/>
      <c r="CZ256" s="144"/>
      <c r="DA256" s="144"/>
      <c r="DB256" s="144"/>
      <c r="DC256" s="144"/>
      <c r="DD256" s="144"/>
      <c r="DE256" s="144"/>
      <c r="DF256" s="144"/>
      <c r="DG256" s="144"/>
      <c r="DH256" s="144"/>
      <c r="DI256" s="144"/>
      <c r="DJ256" s="144"/>
      <c r="DK256" s="144"/>
      <c r="DL256" s="144"/>
      <c r="DM256" s="144"/>
      <c r="DN256" s="144"/>
      <c r="DO256" s="144"/>
      <c r="DP256" s="144"/>
      <c r="DQ256" s="144"/>
      <c r="DR256" s="144"/>
      <c r="DS256" s="144"/>
      <c r="DT256" s="144"/>
      <c r="DU256" s="144"/>
      <c r="DV256" s="144"/>
      <c r="DW256" s="144"/>
      <c r="DX256" s="144"/>
      <c r="DY256" s="144"/>
      <c r="DZ256" s="144"/>
      <c r="EA256" s="144"/>
      <c r="EB256" s="144"/>
      <c r="EC256" s="144"/>
      <c r="ED256" s="144"/>
      <c r="EE256" s="144"/>
      <c r="EF256" s="144"/>
      <c r="EG256" s="144"/>
      <c r="EH256" s="144"/>
      <c r="EI256" s="144"/>
      <c r="EJ256" s="144"/>
      <c r="EK256" s="144"/>
      <c r="EL256" s="144"/>
      <c r="EM256" s="144"/>
      <c r="EN256" s="144"/>
      <c r="EO256" s="144"/>
      <c r="EP256" s="144"/>
      <c r="EQ256" s="144"/>
      <c r="ER256" s="144"/>
      <c r="ES256" s="144"/>
      <c r="ET256" s="144"/>
      <c r="EU256" s="144"/>
      <c r="EV256" s="144"/>
      <c r="EW256" s="144"/>
      <c r="EX256" s="144"/>
      <c r="EY256" s="144"/>
      <c r="EZ256" s="144"/>
      <c r="FA256" s="144"/>
      <c r="FB256" s="144"/>
      <c r="FC256" s="144"/>
      <c r="FD256" s="144"/>
      <c r="FE256" s="144"/>
      <c r="FF256" s="144"/>
      <c r="FG256" s="144"/>
      <c r="FH256" s="144"/>
      <c r="FI256" s="144"/>
      <c r="FJ256" s="144"/>
      <c r="FK256" s="144"/>
      <c r="FL256" s="144"/>
      <c r="FM256" s="144"/>
      <c r="FN256" s="144"/>
      <c r="FO256" s="144"/>
      <c r="FP256" s="144"/>
      <c r="FQ256" s="144"/>
      <c r="FR256" s="144"/>
      <c r="FS256" s="144"/>
      <c r="FT256" s="144"/>
      <c r="FU256" s="144"/>
      <c r="FV256" s="144"/>
      <c r="FW256" s="144"/>
      <c r="FX256" s="144"/>
      <c r="FY256" s="144"/>
      <c r="FZ256" s="144"/>
      <c r="GA256" s="144"/>
      <c r="GB256" s="144"/>
      <c r="GC256" s="144"/>
      <c r="GD256" s="144"/>
      <c r="GE256" s="144"/>
      <c r="GF256" s="144"/>
      <c r="GG256" s="144"/>
      <c r="GH256" s="144"/>
      <c r="GI256" s="144"/>
      <c r="GJ256" s="144"/>
      <c r="GK256" s="144"/>
      <c r="GL256" s="144"/>
      <c r="GM256" s="144"/>
      <c r="GN256" s="144"/>
      <c r="GO256" s="144"/>
      <c r="GP256" s="144"/>
      <c r="GQ256" s="144"/>
      <c r="GR256" s="144"/>
      <c r="GS256" s="144"/>
      <c r="GT256" s="144"/>
      <c r="GU256" s="144"/>
      <c r="GV256" s="144"/>
      <c r="GW256" s="144"/>
      <c r="GX256" s="144"/>
      <c r="GY256" s="144"/>
      <c r="GZ256" s="144"/>
      <c r="HA256" s="144"/>
      <c r="HB256" s="144"/>
      <c r="HC256" s="144"/>
      <c r="HD256" s="144"/>
      <c r="HE256" s="144"/>
      <c r="HF256" s="144"/>
      <c r="HG256" s="144"/>
      <c r="HH256" s="144"/>
    </row>
    <row r="257" spans="1:216" s="157" customFormat="1" ht="40" customHeight="1">
      <c r="A257" s="197" t="s">
        <v>256</v>
      </c>
      <c r="B257" s="175" t="str">
        <f t="shared" si="48"/>
        <v>Grupo de Desarrollo SosteniblePLANES INTEGRALES DE GESTIÓN DEL CAMBIO CLIMÁTICO SECTORIAL</v>
      </c>
      <c r="C257" s="183">
        <v>72103</v>
      </c>
      <c r="D257" s="183" t="s">
        <v>1405</v>
      </c>
      <c r="E257" s="135" t="s">
        <v>1407</v>
      </c>
      <c r="F257" s="180" t="str">
        <f t="shared" si="38"/>
        <v>72103-34.26</v>
      </c>
      <c r="G257" s="174" t="str">
        <f t="shared" si="24"/>
        <v>AG -3--AC -17</v>
      </c>
      <c r="H257" s="239">
        <v>3</v>
      </c>
      <c r="I257" s="239">
        <v>17</v>
      </c>
      <c r="J257" s="174" t="str">
        <f t="shared" si="25"/>
        <v xml:space="preserve">CT- - MT- </v>
      </c>
      <c r="K257" s="239" t="s">
        <v>468</v>
      </c>
      <c r="L257" s="239"/>
      <c r="M257" s="239" t="s">
        <v>1612</v>
      </c>
      <c r="N257" s="239"/>
      <c r="O257" s="174" t="str">
        <f t="shared" si="26"/>
        <v xml:space="preserve">  </v>
      </c>
      <c r="P257" s="174"/>
      <c r="Q257" s="174"/>
      <c r="R257" s="174" t="str">
        <f t="shared" si="49"/>
        <v>F/E  -  PDF</v>
      </c>
      <c r="S257" s="239" t="s">
        <v>1245</v>
      </c>
      <c r="T257" s="185" t="s">
        <v>37</v>
      </c>
      <c r="U257" s="144"/>
      <c r="V257" s="144"/>
      <c r="W257" s="144"/>
      <c r="X257" s="144"/>
      <c r="Y257" s="144"/>
      <c r="Z257" s="144"/>
      <c r="AA257" s="144"/>
      <c r="AB257" s="144"/>
      <c r="AC257" s="144"/>
      <c r="AD257" s="144"/>
      <c r="AE257" s="144"/>
      <c r="AF257" s="144"/>
      <c r="AG257" s="144"/>
      <c r="AH257" s="144"/>
      <c r="AI257" s="144"/>
      <c r="AJ257" s="144"/>
      <c r="AK257" s="144"/>
      <c r="AL257" s="144"/>
      <c r="AM257" s="144"/>
      <c r="AN257" s="144"/>
      <c r="AO257" s="144"/>
      <c r="AP257" s="144"/>
      <c r="AQ257" s="144"/>
      <c r="AR257" s="144"/>
      <c r="AS257" s="144"/>
      <c r="AT257" s="144"/>
      <c r="AU257" s="144"/>
      <c r="AV257" s="144"/>
      <c r="AW257" s="144"/>
      <c r="AX257" s="144"/>
      <c r="AY257" s="144"/>
      <c r="AZ257" s="144"/>
      <c r="BA257" s="144"/>
      <c r="BB257" s="144"/>
      <c r="BC257" s="144"/>
      <c r="BD257" s="144"/>
      <c r="BE257" s="144"/>
      <c r="BF257" s="144"/>
      <c r="BG257" s="144"/>
      <c r="BH257" s="144"/>
      <c r="BI257" s="144"/>
      <c r="BJ257" s="144"/>
      <c r="BK257" s="144"/>
      <c r="BL257" s="144"/>
      <c r="BM257" s="144"/>
      <c r="BN257" s="144"/>
      <c r="BO257" s="144"/>
      <c r="BP257" s="144"/>
      <c r="BQ257" s="144"/>
      <c r="BR257" s="144"/>
      <c r="BS257" s="144"/>
      <c r="BT257" s="144"/>
      <c r="BU257" s="144"/>
      <c r="BV257" s="144"/>
      <c r="BW257" s="144"/>
      <c r="BX257" s="144"/>
      <c r="BY257" s="144"/>
      <c r="BZ257" s="144"/>
      <c r="CA257" s="144"/>
      <c r="CB257" s="144"/>
      <c r="CC257" s="144"/>
      <c r="CD257" s="144"/>
      <c r="CE257" s="144"/>
      <c r="CF257" s="144"/>
      <c r="CG257" s="144"/>
      <c r="CH257" s="144"/>
      <c r="CI257" s="144"/>
      <c r="CJ257" s="144"/>
      <c r="CK257" s="144"/>
      <c r="CL257" s="144"/>
      <c r="CM257" s="144"/>
      <c r="CN257" s="144"/>
      <c r="CO257" s="144"/>
      <c r="CP257" s="144"/>
      <c r="CQ257" s="144"/>
      <c r="CR257" s="144"/>
      <c r="CS257" s="144"/>
      <c r="CT257" s="144"/>
      <c r="CU257" s="144"/>
      <c r="CV257" s="144"/>
      <c r="CW257" s="144"/>
      <c r="CX257" s="144"/>
      <c r="CY257" s="144"/>
      <c r="CZ257" s="144"/>
      <c r="DA257" s="144"/>
      <c r="DB257" s="144"/>
      <c r="DC257" s="144"/>
      <c r="DD257" s="144"/>
      <c r="DE257" s="144"/>
      <c r="DF257" s="144"/>
      <c r="DG257" s="144"/>
      <c r="DH257" s="144"/>
      <c r="DI257" s="144"/>
      <c r="DJ257" s="144"/>
      <c r="DK257" s="144"/>
      <c r="DL257" s="144"/>
      <c r="DM257" s="144"/>
      <c r="DN257" s="144"/>
      <c r="DO257" s="144"/>
      <c r="DP257" s="144"/>
      <c r="DQ257" s="144"/>
      <c r="DR257" s="144"/>
      <c r="DS257" s="144"/>
      <c r="DT257" s="144"/>
      <c r="DU257" s="144"/>
      <c r="DV257" s="144"/>
      <c r="DW257" s="144"/>
      <c r="DX257" s="144"/>
      <c r="DY257" s="144"/>
      <c r="DZ257" s="144"/>
      <c r="EA257" s="144"/>
      <c r="EB257" s="144"/>
      <c r="EC257" s="144"/>
      <c r="ED257" s="144"/>
      <c r="EE257" s="144"/>
      <c r="EF257" s="144"/>
      <c r="EG257" s="144"/>
      <c r="EH257" s="144"/>
      <c r="EI257" s="144"/>
      <c r="EJ257" s="144"/>
      <c r="EK257" s="144"/>
      <c r="EL257" s="144"/>
      <c r="EM257" s="144"/>
      <c r="EN257" s="144"/>
      <c r="EO257" s="144"/>
      <c r="EP257" s="144"/>
      <c r="EQ257" s="144"/>
      <c r="ER257" s="144"/>
      <c r="ES257" s="144"/>
      <c r="ET257" s="144"/>
      <c r="EU257" s="144"/>
      <c r="EV257" s="144"/>
      <c r="EW257" s="144"/>
      <c r="EX257" s="144"/>
      <c r="EY257" s="144"/>
      <c r="EZ257" s="144"/>
      <c r="FA257" s="144"/>
      <c r="FB257" s="144"/>
      <c r="FC257" s="144"/>
      <c r="FD257" s="144"/>
      <c r="FE257" s="144"/>
      <c r="FF257" s="144"/>
      <c r="FG257" s="144"/>
      <c r="FH257" s="144"/>
      <c r="FI257" s="144"/>
      <c r="FJ257" s="144"/>
      <c r="FK257" s="144"/>
      <c r="FL257" s="144"/>
      <c r="FM257" s="144"/>
      <c r="FN257" s="144"/>
      <c r="FO257" s="144"/>
      <c r="FP257" s="144"/>
      <c r="FQ257" s="144"/>
      <c r="FR257" s="144"/>
      <c r="FS257" s="144"/>
      <c r="FT257" s="144"/>
      <c r="FU257" s="144"/>
      <c r="FV257" s="144"/>
      <c r="FW257" s="144"/>
      <c r="FX257" s="144"/>
      <c r="FY257" s="144"/>
      <c r="FZ257" s="144"/>
      <c r="GA257" s="144"/>
      <c r="GB257" s="144"/>
      <c r="GC257" s="144"/>
      <c r="GD257" s="144"/>
      <c r="GE257" s="144"/>
      <c r="GF257" s="144"/>
      <c r="GG257" s="144"/>
      <c r="GH257" s="144"/>
      <c r="GI257" s="144"/>
      <c r="GJ257" s="144"/>
      <c r="GK257" s="144"/>
      <c r="GL257" s="144"/>
      <c r="GM257" s="144"/>
      <c r="GN257" s="144"/>
      <c r="GO257" s="144"/>
      <c r="GP257" s="144"/>
      <c r="GQ257" s="144"/>
      <c r="GR257" s="144"/>
      <c r="GS257" s="144"/>
      <c r="GT257" s="144"/>
      <c r="GU257" s="144"/>
      <c r="GV257" s="144"/>
      <c r="GW257" s="144"/>
      <c r="GX257" s="144"/>
      <c r="GY257" s="144"/>
      <c r="GZ257" s="144"/>
      <c r="HA257" s="144"/>
      <c r="HB257" s="144"/>
      <c r="HC257" s="144"/>
      <c r="HD257" s="144"/>
      <c r="HE257" s="144"/>
      <c r="HF257" s="144"/>
      <c r="HG257" s="144"/>
      <c r="HH257" s="144"/>
    </row>
    <row r="258" spans="1:216" s="157" customFormat="1" ht="40" customHeight="1">
      <c r="A258" s="197" t="s">
        <v>256</v>
      </c>
      <c r="B258" s="175" t="str">
        <f t="shared" si="48"/>
        <v>Grupo de Desarrollo SosteniblePROGRAMAS DE SANEAMIENTO Y MANEJO DE VERTIMIENTOS Y CUENCAS HIDROGRÁFICAS CONTAMINADAS (SAVER)</v>
      </c>
      <c r="C258" s="183">
        <v>72103</v>
      </c>
      <c r="D258" s="183" t="s">
        <v>1406</v>
      </c>
      <c r="E258" s="135" t="s">
        <v>1050</v>
      </c>
      <c r="F258" s="180" t="str">
        <f t="shared" si="38"/>
        <v>72103-40.17</v>
      </c>
      <c r="G258" s="174" t="str">
        <f t="shared" si="24"/>
        <v>AG -3--AC -17</v>
      </c>
      <c r="H258" s="239">
        <v>3</v>
      </c>
      <c r="I258" s="239">
        <v>17</v>
      </c>
      <c r="J258" s="174" t="str">
        <f t="shared" si="25"/>
        <v xml:space="preserve">CT- - MT- </v>
      </c>
      <c r="K258" s="239" t="s">
        <v>468</v>
      </c>
      <c r="L258" s="239"/>
      <c r="M258" s="239" t="s">
        <v>1612</v>
      </c>
      <c r="N258" s="239"/>
      <c r="O258" s="174" t="str">
        <f t="shared" si="26"/>
        <v xml:space="preserve">  </v>
      </c>
      <c r="P258" s="174"/>
      <c r="Q258" s="174"/>
      <c r="R258" s="174" t="str">
        <f t="shared" si="49"/>
        <v>F/E  -  PDF</v>
      </c>
      <c r="S258" s="239" t="s">
        <v>1245</v>
      </c>
      <c r="T258" s="185" t="s">
        <v>37</v>
      </c>
      <c r="U258" s="144"/>
      <c r="V258" s="144"/>
      <c r="W258" s="144"/>
      <c r="X258" s="144"/>
      <c r="Y258" s="144"/>
      <c r="Z258" s="144"/>
      <c r="AA258" s="144"/>
      <c r="AB258" s="144"/>
      <c r="AC258" s="144"/>
      <c r="AD258" s="144"/>
      <c r="AE258" s="144"/>
      <c r="AF258" s="144"/>
      <c r="AG258" s="144"/>
      <c r="AH258" s="144"/>
      <c r="AI258" s="144"/>
      <c r="AJ258" s="144"/>
      <c r="AK258" s="144"/>
      <c r="AL258" s="144"/>
      <c r="AM258" s="144"/>
      <c r="AN258" s="144"/>
      <c r="AO258" s="144"/>
      <c r="AP258" s="144"/>
      <c r="AQ258" s="144"/>
      <c r="AR258" s="144"/>
      <c r="AS258" s="144"/>
      <c r="AT258" s="144"/>
      <c r="AU258" s="144"/>
      <c r="AV258" s="144"/>
      <c r="AW258" s="144"/>
      <c r="AX258" s="144"/>
      <c r="AY258" s="144"/>
      <c r="AZ258" s="144"/>
      <c r="BA258" s="144"/>
      <c r="BB258" s="144"/>
      <c r="BC258" s="144"/>
      <c r="BD258" s="144"/>
      <c r="BE258" s="144"/>
      <c r="BF258" s="144"/>
      <c r="BG258" s="144"/>
      <c r="BH258" s="144"/>
      <c r="BI258" s="144"/>
      <c r="BJ258" s="144"/>
      <c r="BK258" s="144"/>
      <c r="BL258" s="144"/>
      <c r="BM258" s="144"/>
      <c r="BN258" s="144"/>
      <c r="BO258" s="144"/>
      <c r="BP258" s="144"/>
      <c r="BQ258" s="144"/>
      <c r="BR258" s="144"/>
      <c r="BS258" s="144"/>
      <c r="BT258" s="144"/>
      <c r="BU258" s="144"/>
      <c r="BV258" s="144"/>
      <c r="BW258" s="144"/>
      <c r="BX258" s="144"/>
      <c r="BY258" s="144"/>
      <c r="BZ258" s="144"/>
      <c r="CA258" s="144"/>
      <c r="CB258" s="144"/>
      <c r="CC258" s="144"/>
      <c r="CD258" s="144"/>
      <c r="CE258" s="144"/>
      <c r="CF258" s="144"/>
      <c r="CG258" s="144"/>
      <c r="CH258" s="144"/>
      <c r="CI258" s="144"/>
      <c r="CJ258" s="144"/>
      <c r="CK258" s="144"/>
      <c r="CL258" s="144"/>
      <c r="CM258" s="144"/>
      <c r="CN258" s="144"/>
      <c r="CO258" s="144"/>
      <c r="CP258" s="144"/>
      <c r="CQ258" s="144"/>
      <c r="CR258" s="144"/>
      <c r="CS258" s="144"/>
      <c r="CT258" s="144"/>
      <c r="CU258" s="144"/>
      <c r="CV258" s="144"/>
      <c r="CW258" s="144"/>
      <c r="CX258" s="144"/>
      <c r="CY258" s="144"/>
      <c r="CZ258" s="144"/>
      <c r="DA258" s="144"/>
      <c r="DB258" s="144"/>
      <c r="DC258" s="144"/>
      <c r="DD258" s="144"/>
      <c r="DE258" s="144"/>
      <c r="DF258" s="144"/>
      <c r="DG258" s="144"/>
      <c r="DH258" s="144"/>
      <c r="DI258" s="144"/>
      <c r="DJ258" s="144"/>
      <c r="DK258" s="144"/>
      <c r="DL258" s="144"/>
      <c r="DM258" s="144"/>
      <c r="DN258" s="144"/>
      <c r="DO258" s="144"/>
      <c r="DP258" s="144"/>
      <c r="DQ258" s="144"/>
      <c r="DR258" s="144"/>
      <c r="DS258" s="144"/>
      <c r="DT258" s="144"/>
      <c r="DU258" s="144"/>
      <c r="DV258" s="144"/>
      <c r="DW258" s="144"/>
      <c r="DX258" s="144"/>
      <c r="DY258" s="144"/>
      <c r="DZ258" s="144"/>
      <c r="EA258" s="144"/>
      <c r="EB258" s="144"/>
      <c r="EC258" s="144"/>
      <c r="ED258" s="144"/>
      <c r="EE258" s="144"/>
      <c r="EF258" s="144"/>
      <c r="EG258" s="144"/>
      <c r="EH258" s="144"/>
      <c r="EI258" s="144"/>
      <c r="EJ258" s="144"/>
      <c r="EK258" s="144"/>
      <c r="EL258" s="144"/>
      <c r="EM258" s="144"/>
      <c r="EN258" s="144"/>
      <c r="EO258" s="144"/>
      <c r="EP258" s="144"/>
      <c r="EQ258" s="144"/>
      <c r="ER258" s="144"/>
      <c r="ES258" s="144"/>
      <c r="ET258" s="144"/>
      <c r="EU258" s="144"/>
      <c r="EV258" s="144"/>
      <c r="EW258" s="144"/>
      <c r="EX258" s="144"/>
      <c r="EY258" s="144"/>
      <c r="EZ258" s="144"/>
      <c r="FA258" s="144"/>
      <c r="FB258" s="144"/>
      <c r="FC258" s="144"/>
      <c r="FD258" s="144"/>
      <c r="FE258" s="144"/>
      <c r="FF258" s="144"/>
      <c r="FG258" s="144"/>
      <c r="FH258" s="144"/>
      <c r="FI258" s="144"/>
      <c r="FJ258" s="144"/>
      <c r="FK258" s="144"/>
      <c r="FL258" s="144"/>
      <c r="FM258" s="144"/>
      <c r="FN258" s="144"/>
      <c r="FO258" s="144"/>
      <c r="FP258" s="144"/>
      <c r="FQ258" s="144"/>
      <c r="FR258" s="144"/>
      <c r="FS258" s="144"/>
      <c r="FT258" s="144"/>
      <c r="FU258" s="144"/>
      <c r="FV258" s="144"/>
      <c r="FW258" s="144"/>
      <c r="FX258" s="144"/>
      <c r="FY258" s="144"/>
      <c r="FZ258" s="144"/>
      <c r="GA258" s="144"/>
      <c r="GB258" s="144"/>
      <c r="GC258" s="144"/>
      <c r="GD258" s="144"/>
      <c r="GE258" s="144"/>
      <c r="GF258" s="144"/>
      <c r="GG258" s="144"/>
      <c r="GH258" s="144"/>
      <c r="GI258" s="144"/>
      <c r="GJ258" s="144"/>
      <c r="GK258" s="144"/>
      <c r="GL258" s="144"/>
      <c r="GM258" s="144"/>
      <c r="GN258" s="144"/>
      <c r="GO258" s="144"/>
      <c r="GP258" s="144"/>
      <c r="GQ258" s="144"/>
      <c r="GR258" s="144"/>
      <c r="GS258" s="144"/>
      <c r="GT258" s="144"/>
      <c r="GU258" s="144"/>
      <c r="GV258" s="144"/>
      <c r="GW258" s="144"/>
      <c r="GX258" s="144"/>
      <c r="GY258" s="144"/>
      <c r="GZ258" s="144"/>
      <c r="HA258" s="144"/>
      <c r="HB258" s="144"/>
      <c r="HC258" s="144"/>
      <c r="HD258" s="144"/>
      <c r="HE258" s="144"/>
      <c r="HF258" s="144"/>
      <c r="HG258" s="144"/>
      <c r="HH258" s="144"/>
    </row>
    <row r="259" spans="1:216" s="171" customFormat="1" ht="40" customHeight="1">
      <c r="A259" s="196"/>
      <c r="B259" s="187"/>
      <c r="C259" s="182"/>
      <c r="D259" s="182"/>
      <c r="E259" s="172"/>
      <c r="F259" s="179"/>
      <c r="G259" s="169"/>
      <c r="H259" s="169"/>
      <c r="I259" s="169"/>
      <c r="J259" s="169"/>
      <c r="K259" s="169"/>
      <c r="L259" s="169"/>
      <c r="M259" s="169"/>
      <c r="N259" s="169"/>
      <c r="O259" s="169"/>
      <c r="P259" s="169"/>
      <c r="Q259" s="169"/>
      <c r="R259" s="169"/>
      <c r="S259" s="169"/>
      <c r="T259" s="169"/>
      <c r="U259" s="144"/>
      <c r="V259" s="144"/>
      <c r="W259" s="144"/>
      <c r="X259" s="144"/>
      <c r="Y259" s="144"/>
      <c r="Z259" s="144"/>
      <c r="AA259" s="144"/>
      <c r="AB259" s="144"/>
      <c r="AC259" s="144"/>
      <c r="AD259" s="144"/>
      <c r="AE259" s="144"/>
      <c r="AF259" s="144"/>
      <c r="AG259" s="144"/>
      <c r="AH259" s="144"/>
      <c r="AI259" s="144"/>
      <c r="AJ259" s="144"/>
      <c r="AK259" s="144"/>
      <c r="AL259" s="144"/>
      <c r="AM259" s="144"/>
      <c r="AN259" s="144"/>
      <c r="AO259" s="144"/>
      <c r="AP259" s="144"/>
      <c r="AQ259" s="144"/>
      <c r="AR259" s="144"/>
      <c r="AS259" s="144"/>
      <c r="AT259" s="144"/>
      <c r="AU259" s="144"/>
      <c r="AV259" s="144"/>
      <c r="AW259" s="144"/>
      <c r="AX259" s="144"/>
      <c r="AY259" s="144"/>
      <c r="AZ259" s="144"/>
      <c r="BA259" s="144"/>
      <c r="BB259" s="144"/>
      <c r="BC259" s="144"/>
      <c r="BD259" s="144"/>
      <c r="BE259" s="144"/>
      <c r="BF259" s="144"/>
      <c r="BG259" s="144"/>
      <c r="BH259" s="144"/>
      <c r="BI259" s="144"/>
      <c r="BJ259" s="144"/>
      <c r="BK259" s="144"/>
      <c r="BL259" s="144"/>
      <c r="BM259" s="144"/>
      <c r="BN259" s="144"/>
      <c r="BO259" s="144"/>
      <c r="BP259" s="144"/>
      <c r="BQ259" s="144"/>
      <c r="BR259" s="144"/>
      <c r="BS259" s="144"/>
      <c r="BT259" s="144"/>
      <c r="BU259" s="144"/>
      <c r="BV259" s="144"/>
      <c r="BW259" s="144"/>
      <c r="BX259" s="144"/>
      <c r="BY259" s="144"/>
      <c r="BZ259" s="144"/>
      <c r="CA259" s="144"/>
      <c r="CB259" s="144"/>
      <c r="CC259" s="144"/>
      <c r="CD259" s="144"/>
      <c r="CE259" s="144"/>
      <c r="CF259" s="144"/>
      <c r="CG259" s="144"/>
      <c r="CH259" s="144"/>
      <c r="CI259" s="144"/>
      <c r="CJ259" s="144"/>
      <c r="CK259" s="144"/>
      <c r="CL259" s="144"/>
      <c r="CM259" s="144"/>
      <c r="CN259" s="144"/>
      <c r="CO259" s="144"/>
      <c r="CP259" s="144"/>
      <c r="CQ259" s="144"/>
      <c r="CR259" s="144"/>
      <c r="CS259" s="144"/>
      <c r="CT259" s="144"/>
      <c r="CU259" s="144"/>
      <c r="CV259" s="144"/>
      <c r="CW259" s="144"/>
      <c r="CX259" s="144"/>
      <c r="CY259" s="144"/>
      <c r="CZ259" s="144"/>
      <c r="DA259" s="144"/>
      <c r="DB259" s="144"/>
      <c r="DC259" s="144"/>
      <c r="DD259" s="144"/>
      <c r="DE259" s="144"/>
      <c r="DF259" s="144"/>
      <c r="DG259" s="144"/>
      <c r="DH259" s="144"/>
      <c r="DI259" s="144"/>
      <c r="DJ259" s="144"/>
      <c r="DK259" s="144"/>
      <c r="DL259" s="144"/>
      <c r="DM259" s="144"/>
      <c r="DN259" s="144"/>
      <c r="DO259" s="144"/>
      <c r="DP259" s="144"/>
      <c r="DQ259" s="144"/>
      <c r="DR259" s="144"/>
      <c r="DS259" s="144"/>
      <c r="DT259" s="144"/>
      <c r="DU259" s="144"/>
      <c r="DV259" s="144"/>
      <c r="DW259" s="144"/>
      <c r="DX259" s="144"/>
      <c r="DY259" s="144"/>
      <c r="DZ259" s="144"/>
      <c r="EA259" s="144"/>
      <c r="EB259" s="144"/>
      <c r="EC259" s="144"/>
      <c r="ED259" s="144"/>
      <c r="EE259" s="144"/>
      <c r="EF259" s="144"/>
      <c r="EG259" s="144"/>
      <c r="EH259" s="144"/>
      <c r="EI259" s="144"/>
      <c r="EJ259" s="144"/>
      <c r="EK259" s="144"/>
      <c r="EL259" s="144"/>
      <c r="EM259" s="144"/>
      <c r="EN259" s="144"/>
      <c r="EO259" s="144"/>
      <c r="EP259" s="144"/>
      <c r="EQ259" s="144"/>
      <c r="ER259" s="144"/>
      <c r="ES259" s="144"/>
      <c r="ET259" s="144"/>
      <c r="EU259" s="144"/>
      <c r="EV259" s="144"/>
      <c r="EW259" s="144"/>
      <c r="EX259" s="144"/>
      <c r="EY259" s="144"/>
      <c r="EZ259" s="144"/>
      <c r="FA259" s="144"/>
      <c r="FB259" s="144"/>
      <c r="FC259" s="144"/>
      <c r="FD259" s="144"/>
      <c r="FE259" s="144"/>
      <c r="FF259" s="144"/>
      <c r="FG259" s="144"/>
      <c r="FH259" s="144"/>
      <c r="FI259" s="144"/>
      <c r="FJ259" s="144"/>
      <c r="FK259" s="144"/>
      <c r="FL259" s="144"/>
      <c r="FM259" s="144"/>
      <c r="FN259" s="144"/>
      <c r="FO259" s="144"/>
      <c r="FP259" s="144"/>
      <c r="FQ259" s="144"/>
      <c r="FR259" s="144"/>
      <c r="FS259" s="144"/>
      <c r="FT259" s="144"/>
      <c r="FU259" s="144"/>
      <c r="FV259" s="144"/>
      <c r="FW259" s="144"/>
      <c r="FX259" s="144"/>
      <c r="FY259" s="144"/>
      <c r="FZ259" s="144"/>
      <c r="GA259" s="144"/>
      <c r="GB259" s="144"/>
      <c r="GC259" s="144"/>
      <c r="GD259" s="144"/>
      <c r="GE259" s="144"/>
      <c r="GF259" s="144"/>
      <c r="GG259" s="144"/>
      <c r="GH259" s="144"/>
      <c r="GI259" s="144"/>
      <c r="GJ259" s="144"/>
      <c r="GK259" s="144"/>
      <c r="GL259" s="144"/>
      <c r="GM259" s="144"/>
      <c r="GN259" s="144"/>
      <c r="GO259" s="144"/>
      <c r="GP259" s="144"/>
      <c r="GQ259" s="144"/>
      <c r="GR259" s="144"/>
      <c r="GS259" s="144"/>
      <c r="GT259" s="144"/>
      <c r="GU259" s="144"/>
      <c r="GV259" s="144"/>
      <c r="GW259" s="144"/>
      <c r="GX259" s="144"/>
      <c r="GY259" s="144"/>
      <c r="GZ259" s="144"/>
      <c r="HA259" s="144"/>
      <c r="HB259" s="144"/>
      <c r="HC259" s="144"/>
      <c r="HD259" s="144"/>
      <c r="HE259" s="144"/>
      <c r="HF259" s="144"/>
      <c r="HG259" s="144"/>
      <c r="HH259" s="144"/>
    </row>
    <row r="260" spans="1:216" s="157" customFormat="1" ht="40" customHeight="1">
      <c r="A260" s="246" t="s">
        <v>1181</v>
      </c>
      <c r="B260" s="186" t="str">
        <f t="shared" si="48"/>
        <v>Dirección de Infraestructura y Desarrollo EmpresarialDERECHOS DE PETICIÓN</v>
      </c>
      <c r="C260" s="143">
        <v>72200</v>
      </c>
      <c r="D260" s="227">
        <v>17</v>
      </c>
      <c r="E260" s="226" t="s">
        <v>496</v>
      </c>
      <c r="F260" s="224" t="str">
        <f t="shared" si="38"/>
        <v>72200-17</v>
      </c>
      <c r="G260" s="225" t="str">
        <f t="shared" si="24"/>
        <v>AG -3--AC -8</v>
      </c>
      <c r="H260" s="240">
        <v>3</v>
      </c>
      <c r="I260" s="240">
        <v>8</v>
      </c>
      <c r="J260" s="225" t="str">
        <f t="shared" si="25"/>
        <v>- - MT- S</v>
      </c>
      <c r="K260" s="240"/>
      <c r="L260" s="240"/>
      <c r="M260" s="240" t="s">
        <v>1612</v>
      </c>
      <c r="N260" s="240" t="s">
        <v>471</v>
      </c>
      <c r="O260" s="225" t="str">
        <f t="shared" si="26"/>
        <v xml:space="preserve">  </v>
      </c>
      <c r="P260" s="225"/>
      <c r="Q260" s="225"/>
      <c r="R260" s="225" t="str">
        <f t="shared" si="49"/>
        <v>F/E  -  PDF</v>
      </c>
      <c r="S260" s="240" t="s">
        <v>1245</v>
      </c>
      <c r="T260" s="237" t="s">
        <v>37</v>
      </c>
      <c r="U260" s="144"/>
      <c r="V260" s="144"/>
      <c r="W260" s="144"/>
      <c r="X260" s="144"/>
      <c r="Y260" s="144"/>
      <c r="Z260" s="144"/>
      <c r="AA260" s="144"/>
      <c r="AB260" s="144"/>
      <c r="AC260" s="144"/>
      <c r="AD260" s="144"/>
      <c r="AE260" s="144"/>
      <c r="AF260" s="144"/>
      <c r="AG260" s="144"/>
      <c r="AH260" s="144"/>
      <c r="AI260" s="144"/>
      <c r="AJ260" s="144"/>
      <c r="AK260" s="144"/>
      <c r="AL260" s="144"/>
      <c r="AM260" s="144"/>
      <c r="AN260" s="144"/>
      <c r="AO260" s="144"/>
      <c r="AP260" s="144"/>
      <c r="AQ260" s="144"/>
      <c r="AR260" s="144"/>
      <c r="AS260" s="144"/>
      <c r="AT260" s="144"/>
      <c r="AU260" s="144"/>
      <c r="AV260" s="144"/>
      <c r="AW260" s="144"/>
      <c r="AX260" s="144"/>
      <c r="AY260" s="144"/>
      <c r="AZ260" s="144"/>
      <c r="BA260" s="144"/>
      <c r="BB260" s="144"/>
      <c r="BC260" s="144"/>
      <c r="BD260" s="144"/>
      <c r="BE260" s="144"/>
      <c r="BF260" s="144"/>
      <c r="BG260" s="144"/>
      <c r="BH260" s="144"/>
      <c r="BI260" s="144"/>
      <c r="BJ260" s="144"/>
      <c r="BK260" s="144"/>
      <c r="BL260" s="144"/>
      <c r="BM260" s="144"/>
      <c r="BN260" s="144"/>
      <c r="BO260" s="144"/>
      <c r="BP260" s="144"/>
      <c r="BQ260" s="144"/>
      <c r="BR260" s="144"/>
      <c r="BS260" s="144"/>
      <c r="BT260" s="144"/>
      <c r="BU260" s="144"/>
      <c r="BV260" s="144"/>
      <c r="BW260" s="144"/>
      <c r="BX260" s="144"/>
      <c r="BY260" s="144"/>
      <c r="BZ260" s="144"/>
      <c r="CA260" s="144"/>
      <c r="CB260" s="144"/>
      <c r="CC260" s="144"/>
      <c r="CD260" s="144"/>
      <c r="CE260" s="144"/>
      <c r="CF260" s="144"/>
      <c r="CG260" s="144"/>
      <c r="CH260" s="144"/>
      <c r="CI260" s="144"/>
      <c r="CJ260" s="144"/>
      <c r="CK260" s="144"/>
      <c r="CL260" s="144"/>
      <c r="CM260" s="144"/>
      <c r="CN260" s="144"/>
      <c r="CO260" s="144"/>
      <c r="CP260" s="144"/>
      <c r="CQ260" s="144"/>
      <c r="CR260" s="144"/>
      <c r="CS260" s="144"/>
      <c r="CT260" s="144"/>
      <c r="CU260" s="144"/>
      <c r="CV260" s="144"/>
      <c r="CW260" s="144"/>
      <c r="CX260" s="144"/>
      <c r="CY260" s="144"/>
      <c r="CZ260" s="144"/>
      <c r="DA260" s="144"/>
      <c r="DB260" s="144"/>
      <c r="DC260" s="144"/>
      <c r="DD260" s="144"/>
      <c r="DE260" s="144"/>
      <c r="DF260" s="144"/>
      <c r="DG260" s="144"/>
      <c r="DH260" s="144"/>
      <c r="DI260" s="144"/>
      <c r="DJ260" s="144"/>
      <c r="DK260" s="144"/>
      <c r="DL260" s="144"/>
      <c r="DM260" s="144"/>
      <c r="DN260" s="144"/>
      <c r="DO260" s="144"/>
      <c r="DP260" s="144"/>
      <c r="DQ260" s="144"/>
      <c r="DR260" s="144"/>
      <c r="DS260" s="144"/>
      <c r="DT260" s="144"/>
      <c r="DU260" s="144"/>
      <c r="DV260" s="144"/>
      <c r="DW260" s="144"/>
      <c r="DX260" s="144"/>
      <c r="DY260" s="144"/>
      <c r="DZ260" s="144"/>
      <c r="EA260" s="144"/>
      <c r="EB260" s="144"/>
      <c r="EC260" s="144"/>
      <c r="ED260" s="144"/>
      <c r="EE260" s="144"/>
      <c r="EF260" s="144"/>
      <c r="EG260" s="144"/>
      <c r="EH260" s="144"/>
      <c r="EI260" s="144"/>
      <c r="EJ260" s="144"/>
      <c r="EK260" s="144"/>
      <c r="EL260" s="144"/>
      <c r="EM260" s="144"/>
      <c r="EN260" s="144"/>
      <c r="EO260" s="144"/>
      <c r="EP260" s="144"/>
      <c r="EQ260" s="144"/>
      <c r="ER260" s="144"/>
      <c r="ES260" s="144"/>
      <c r="ET260" s="144"/>
      <c r="EU260" s="144"/>
      <c r="EV260" s="144"/>
      <c r="EW260" s="144"/>
      <c r="EX260" s="144"/>
      <c r="EY260" s="144"/>
      <c r="EZ260" s="144"/>
      <c r="FA260" s="144"/>
      <c r="FB260" s="144"/>
      <c r="FC260" s="144"/>
      <c r="FD260" s="144"/>
      <c r="FE260" s="144"/>
      <c r="FF260" s="144"/>
      <c r="FG260" s="144"/>
      <c r="FH260" s="144"/>
      <c r="FI260" s="144"/>
      <c r="FJ260" s="144"/>
      <c r="FK260" s="144"/>
      <c r="FL260" s="144"/>
      <c r="FM260" s="144"/>
      <c r="FN260" s="144"/>
      <c r="FO260" s="144"/>
      <c r="FP260" s="144"/>
      <c r="FQ260" s="144"/>
      <c r="FR260" s="144"/>
      <c r="FS260" s="144"/>
      <c r="FT260" s="144"/>
      <c r="FU260" s="144"/>
      <c r="FV260" s="144"/>
      <c r="FW260" s="144"/>
      <c r="FX260" s="144"/>
      <c r="FY260" s="144"/>
      <c r="FZ260" s="144"/>
      <c r="GA260" s="144"/>
      <c r="GB260" s="144"/>
      <c r="GC260" s="144"/>
      <c r="GD260" s="144"/>
      <c r="GE260" s="144"/>
      <c r="GF260" s="144"/>
      <c r="GG260" s="144"/>
      <c r="GH260" s="144"/>
      <c r="GI260" s="144"/>
      <c r="GJ260" s="144"/>
      <c r="GK260" s="144"/>
      <c r="GL260" s="144"/>
      <c r="GM260" s="144"/>
      <c r="GN260" s="144"/>
      <c r="GO260" s="144"/>
      <c r="GP260" s="144"/>
      <c r="GQ260" s="144"/>
      <c r="GR260" s="144"/>
      <c r="GS260" s="144"/>
      <c r="GT260" s="144"/>
      <c r="GU260" s="144"/>
      <c r="GV260" s="144"/>
      <c r="GW260" s="144"/>
      <c r="GX260" s="144"/>
      <c r="GY260" s="144"/>
      <c r="GZ260" s="144"/>
      <c r="HA260" s="144"/>
      <c r="HB260" s="144"/>
      <c r="HC260" s="144"/>
      <c r="HD260" s="144"/>
      <c r="HE260" s="144"/>
      <c r="HF260" s="144"/>
      <c r="HG260" s="144"/>
      <c r="HH260" s="144"/>
    </row>
    <row r="261" spans="1:216" s="157" customFormat="1" ht="40" customHeight="1">
      <c r="A261" s="246" t="s">
        <v>1181</v>
      </c>
      <c r="B261" s="186" t="str">
        <f t="shared" si="48"/>
        <v>Dirección de Infraestructura y Desarrollo EmpresarialINFORMES A ENTES DE CONTROL</v>
      </c>
      <c r="C261" s="143">
        <v>72200</v>
      </c>
      <c r="D261" s="227" t="s">
        <v>1236</v>
      </c>
      <c r="E261" s="228" t="s">
        <v>928</v>
      </c>
      <c r="F261" s="224" t="str">
        <f t="shared" si="38"/>
        <v>72200-24.1</v>
      </c>
      <c r="G261" s="225" t="str">
        <f t="shared" si="24"/>
        <v>AG -4--AC -8</v>
      </c>
      <c r="H261" s="240">
        <v>4</v>
      </c>
      <c r="I261" s="240">
        <v>8</v>
      </c>
      <c r="J261" s="225" t="str">
        <f t="shared" si="25"/>
        <v xml:space="preserve">- E- - </v>
      </c>
      <c r="K261" s="240"/>
      <c r="L261" s="240" t="s">
        <v>469</v>
      </c>
      <c r="M261" s="240"/>
      <c r="N261" s="240"/>
      <c r="O261" s="225" t="str">
        <f t="shared" si="26"/>
        <v xml:space="preserve">  </v>
      </c>
      <c r="P261" s="225"/>
      <c r="Q261" s="225"/>
      <c r="R261" s="225" t="str">
        <f t="shared" si="49"/>
        <v>F/E  -  PDF</v>
      </c>
      <c r="S261" s="240" t="s">
        <v>1245</v>
      </c>
      <c r="T261" s="237" t="s">
        <v>37</v>
      </c>
      <c r="U261" s="144"/>
      <c r="V261" s="144"/>
      <c r="W261" s="144"/>
      <c r="X261" s="144"/>
      <c r="Y261" s="144"/>
      <c r="Z261" s="144"/>
      <c r="AA261" s="144"/>
      <c r="AB261" s="144"/>
      <c r="AC261" s="144"/>
      <c r="AD261" s="144"/>
      <c r="AE261" s="144"/>
      <c r="AF261" s="144"/>
      <c r="AG261" s="144"/>
      <c r="AH261" s="144"/>
      <c r="AI261" s="144"/>
      <c r="AJ261" s="144"/>
      <c r="AK261" s="144"/>
      <c r="AL261" s="144"/>
      <c r="AM261" s="144"/>
      <c r="AN261" s="144"/>
      <c r="AO261" s="144"/>
      <c r="AP261" s="144"/>
      <c r="AQ261" s="144"/>
      <c r="AR261" s="144"/>
      <c r="AS261" s="144"/>
      <c r="AT261" s="144"/>
      <c r="AU261" s="144"/>
      <c r="AV261" s="144"/>
      <c r="AW261" s="144"/>
      <c r="AX261" s="144"/>
      <c r="AY261" s="144"/>
      <c r="AZ261" s="144"/>
      <c r="BA261" s="144"/>
      <c r="BB261" s="144"/>
      <c r="BC261" s="144"/>
      <c r="BD261" s="144"/>
      <c r="BE261" s="144"/>
      <c r="BF261" s="144"/>
      <c r="BG261" s="144"/>
      <c r="BH261" s="144"/>
      <c r="BI261" s="144"/>
      <c r="BJ261" s="144"/>
      <c r="BK261" s="144"/>
      <c r="BL261" s="144"/>
      <c r="BM261" s="144"/>
      <c r="BN261" s="144"/>
      <c r="BO261" s="144"/>
      <c r="BP261" s="144"/>
      <c r="BQ261" s="144"/>
      <c r="BR261" s="144"/>
      <c r="BS261" s="144"/>
      <c r="BT261" s="144"/>
      <c r="BU261" s="144"/>
      <c r="BV261" s="144"/>
      <c r="BW261" s="144"/>
      <c r="BX261" s="144"/>
      <c r="BY261" s="144"/>
      <c r="BZ261" s="144"/>
      <c r="CA261" s="144"/>
      <c r="CB261" s="144"/>
      <c r="CC261" s="144"/>
      <c r="CD261" s="144"/>
      <c r="CE261" s="144"/>
      <c r="CF261" s="144"/>
      <c r="CG261" s="144"/>
      <c r="CH261" s="144"/>
      <c r="CI261" s="144"/>
      <c r="CJ261" s="144"/>
      <c r="CK261" s="144"/>
      <c r="CL261" s="144"/>
      <c r="CM261" s="144"/>
      <c r="CN261" s="144"/>
      <c r="CO261" s="144"/>
      <c r="CP261" s="144"/>
      <c r="CQ261" s="144"/>
      <c r="CR261" s="144"/>
      <c r="CS261" s="144"/>
      <c r="CT261" s="144"/>
      <c r="CU261" s="144"/>
      <c r="CV261" s="144"/>
      <c r="CW261" s="144"/>
      <c r="CX261" s="144"/>
      <c r="CY261" s="144"/>
      <c r="CZ261" s="144"/>
      <c r="DA261" s="144"/>
      <c r="DB261" s="144"/>
      <c r="DC261" s="144"/>
      <c r="DD261" s="144"/>
      <c r="DE261" s="144"/>
      <c r="DF261" s="144"/>
      <c r="DG261" s="144"/>
      <c r="DH261" s="144"/>
      <c r="DI261" s="144"/>
      <c r="DJ261" s="144"/>
      <c r="DK261" s="144"/>
      <c r="DL261" s="144"/>
      <c r="DM261" s="144"/>
      <c r="DN261" s="144"/>
      <c r="DO261" s="144"/>
      <c r="DP261" s="144"/>
      <c r="DQ261" s="144"/>
      <c r="DR261" s="144"/>
      <c r="DS261" s="144"/>
      <c r="DT261" s="144"/>
      <c r="DU261" s="144"/>
      <c r="DV261" s="144"/>
      <c r="DW261" s="144"/>
      <c r="DX261" s="144"/>
      <c r="DY261" s="144"/>
      <c r="DZ261" s="144"/>
      <c r="EA261" s="144"/>
      <c r="EB261" s="144"/>
      <c r="EC261" s="144"/>
      <c r="ED261" s="144"/>
      <c r="EE261" s="144"/>
      <c r="EF261" s="144"/>
      <c r="EG261" s="144"/>
      <c r="EH261" s="144"/>
      <c r="EI261" s="144"/>
      <c r="EJ261" s="144"/>
      <c r="EK261" s="144"/>
      <c r="EL261" s="144"/>
      <c r="EM261" s="144"/>
      <c r="EN261" s="144"/>
      <c r="EO261" s="144"/>
      <c r="EP261" s="144"/>
      <c r="EQ261" s="144"/>
      <c r="ER261" s="144"/>
      <c r="ES261" s="144"/>
      <c r="ET261" s="144"/>
      <c r="EU261" s="144"/>
      <c r="EV261" s="144"/>
      <c r="EW261" s="144"/>
      <c r="EX261" s="144"/>
      <c r="EY261" s="144"/>
      <c r="EZ261" s="144"/>
      <c r="FA261" s="144"/>
      <c r="FB261" s="144"/>
      <c r="FC261" s="144"/>
      <c r="FD261" s="144"/>
      <c r="FE261" s="144"/>
      <c r="FF261" s="144"/>
      <c r="FG261" s="144"/>
      <c r="FH261" s="144"/>
      <c r="FI261" s="144"/>
      <c r="FJ261" s="144"/>
      <c r="FK261" s="144"/>
      <c r="FL261" s="144"/>
      <c r="FM261" s="144"/>
      <c r="FN261" s="144"/>
      <c r="FO261" s="144"/>
      <c r="FP261" s="144"/>
      <c r="FQ261" s="144"/>
      <c r="FR261" s="144"/>
      <c r="FS261" s="144"/>
      <c r="FT261" s="144"/>
      <c r="FU261" s="144"/>
      <c r="FV261" s="144"/>
      <c r="FW261" s="144"/>
      <c r="FX261" s="144"/>
      <c r="FY261" s="144"/>
      <c r="FZ261" s="144"/>
      <c r="GA261" s="144"/>
      <c r="GB261" s="144"/>
      <c r="GC261" s="144"/>
      <c r="GD261" s="144"/>
      <c r="GE261" s="144"/>
      <c r="GF261" s="144"/>
      <c r="GG261" s="144"/>
      <c r="GH261" s="144"/>
      <c r="GI261" s="144"/>
      <c r="GJ261" s="144"/>
      <c r="GK261" s="144"/>
      <c r="GL261" s="144"/>
      <c r="GM261" s="144"/>
      <c r="GN261" s="144"/>
      <c r="GO261" s="144"/>
      <c r="GP261" s="144"/>
      <c r="GQ261" s="144"/>
      <c r="GR261" s="144"/>
      <c r="GS261" s="144"/>
      <c r="GT261" s="144"/>
      <c r="GU261" s="144"/>
      <c r="GV261" s="144"/>
      <c r="GW261" s="144"/>
      <c r="GX261" s="144"/>
      <c r="GY261" s="144"/>
      <c r="GZ261" s="144"/>
      <c r="HA261" s="144"/>
      <c r="HB261" s="144"/>
      <c r="HC261" s="144"/>
      <c r="HD261" s="144"/>
      <c r="HE261" s="144"/>
      <c r="HF261" s="144"/>
      <c r="HG261" s="144"/>
      <c r="HH261" s="144"/>
    </row>
    <row r="262" spans="1:216" s="157" customFormat="1" ht="40" customHeight="1">
      <c r="A262" s="246" t="s">
        <v>1181</v>
      </c>
      <c r="B262" s="186" t="str">
        <f t="shared" si="48"/>
        <v>Dirección de Infraestructura y Desarrollo EmpresarialINFORMES AL PLAN NACIONAL DE DESARROLLO</v>
      </c>
      <c r="C262" s="143">
        <v>72200</v>
      </c>
      <c r="D262" s="227" t="s">
        <v>1621</v>
      </c>
      <c r="E262" s="228" t="s">
        <v>1051</v>
      </c>
      <c r="F262" s="224" t="str">
        <f t="shared" si="38"/>
        <v>72200-24.4</v>
      </c>
      <c r="G262" s="225" t="str">
        <f t="shared" si="24"/>
        <v>AG -3--AC -8</v>
      </c>
      <c r="H262" s="240">
        <v>3</v>
      </c>
      <c r="I262" s="240">
        <v>8</v>
      </c>
      <c r="J262" s="225" t="str">
        <f t="shared" si="25"/>
        <v xml:space="preserve">CT- - MT- </v>
      </c>
      <c r="K262" s="240" t="s">
        <v>468</v>
      </c>
      <c r="L262" s="240"/>
      <c r="M262" s="240" t="s">
        <v>1612</v>
      </c>
      <c r="N262" s="240"/>
      <c r="O262" s="225" t="str">
        <f t="shared" si="26"/>
        <v xml:space="preserve">  </v>
      </c>
      <c r="P262" s="225"/>
      <c r="Q262" s="225"/>
      <c r="R262" s="225" t="str">
        <f t="shared" si="49"/>
        <v>F/E  -  PDF</v>
      </c>
      <c r="S262" s="240" t="s">
        <v>1245</v>
      </c>
      <c r="T262" s="237" t="s">
        <v>37</v>
      </c>
      <c r="U262" s="144"/>
      <c r="V262" s="144"/>
      <c r="W262" s="144"/>
      <c r="X262" s="144"/>
      <c r="Y262" s="144"/>
      <c r="Z262" s="144"/>
      <c r="AA262" s="144"/>
      <c r="AB262" s="144"/>
      <c r="AC262" s="144"/>
      <c r="AD262" s="144"/>
      <c r="AE262" s="144"/>
      <c r="AF262" s="144"/>
      <c r="AG262" s="144"/>
      <c r="AH262" s="144"/>
      <c r="AI262" s="144"/>
      <c r="AJ262" s="144"/>
      <c r="AK262" s="144"/>
      <c r="AL262" s="144"/>
      <c r="AM262" s="144"/>
      <c r="AN262" s="144"/>
      <c r="AO262" s="144"/>
      <c r="AP262" s="144"/>
      <c r="AQ262" s="144"/>
      <c r="AR262" s="144"/>
      <c r="AS262" s="144"/>
      <c r="AT262" s="144"/>
      <c r="AU262" s="144"/>
      <c r="AV262" s="144"/>
      <c r="AW262" s="144"/>
      <c r="AX262" s="144"/>
      <c r="AY262" s="144"/>
      <c r="AZ262" s="144"/>
      <c r="BA262" s="144"/>
      <c r="BB262" s="144"/>
      <c r="BC262" s="144"/>
      <c r="BD262" s="144"/>
      <c r="BE262" s="144"/>
      <c r="BF262" s="144"/>
      <c r="BG262" s="144"/>
      <c r="BH262" s="144"/>
      <c r="BI262" s="144"/>
      <c r="BJ262" s="144"/>
      <c r="BK262" s="144"/>
      <c r="BL262" s="144"/>
      <c r="BM262" s="144"/>
      <c r="BN262" s="144"/>
      <c r="BO262" s="144"/>
      <c r="BP262" s="144"/>
      <c r="BQ262" s="144"/>
      <c r="BR262" s="144"/>
      <c r="BS262" s="144"/>
      <c r="BT262" s="144"/>
      <c r="BU262" s="144"/>
      <c r="BV262" s="144"/>
      <c r="BW262" s="144"/>
      <c r="BX262" s="144"/>
      <c r="BY262" s="144"/>
      <c r="BZ262" s="144"/>
      <c r="CA262" s="144"/>
      <c r="CB262" s="144"/>
      <c r="CC262" s="144"/>
      <c r="CD262" s="144"/>
      <c r="CE262" s="144"/>
      <c r="CF262" s="144"/>
      <c r="CG262" s="144"/>
      <c r="CH262" s="144"/>
      <c r="CI262" s="144"/>
      <c r="CJ262" s="144"/>
      <c r="CK262" s="144"/>
      <c r="CL262" s="144"/>
      <c r="CM262" s="144"/>
      <c r="CN262" s="144"/>
      <c r="CO262" s="144"/>
      <c r="CP262" s="144"/>
      <c r="CQ262" s="144"/>
      <c r="CR262" s="144"/>
      <c r="CS262" s="144"/>
      <c r="CT262" s="144"/>
      <c r="CU262" s="144"/>
      <c r="CV262" s="144"/>
      <c r="CW262" s="144"/>
      <c r="CX262" s="144"/>
      <c r="CY262" s="144"/>
      <c r="CZ262" s="144"/>
      <c r="DA262" s="144"/>
      <c r="DB262" s="144"/>
      <c r="DC262" s="144"/>
      <c r="DD262" s="144"/>
      <c r="DE262" s="144"/>
      <c r="DF262" s="144"/>
      <c r="DG262" s="144"/>
      <c r="DH262" s="144"/>
      <c r="DI262" s="144"/>
      <c r="DJ262" s="144"/>
      <c r="DK262" s="144"/>
      <c r="DL262" s="144"/>
      <c r="DM262" s="144"/>
      <c r="DN262" s="144"/>
      <c r="DO262" s="144"/>
      <c r="DP262" s="144"/>
      <c r="DQ262" s="144"/>
      <c r="DR262" s="144"/>
      <c r="DS262" s="144"/>
      <c r="DT262" s="144"/>
      <c r="DU262" s="144"/>
      <c r="DV262" s="144"/>
      <c r="DW262" s="144"/>
      <c r="DX262" s="144"/>
      <c r="DY262" s="144"/>
      <c r="DZ262" s="144"/>
      <c r="EA262" s="144"/>
      <c r="EB262" s="144"/>
      <c r="EC262" s="144"/>
      <c r="ED262" s="144"/>
      <c r="EE262" s="144"/>
      <c r="EF262" s="144"/>
      <c r="EG262" s="144"/>
      <c r="EH262" s="144"/>
      <c r="EI262" s="144"/>
      <c r="EJ262" s="144"/>
      <c r="EK262" s="144"/>
      <c r="EL262" s="144"/>
      <c r="EM262" s="144"/>
      <c r="EN262" s="144"/>
      <c r="EO262" s="144"/>
      <c r="EP262" s="144"/>
      <c r="EQ262" s="144"/>
      <c r="ER262" s="144"/>
      <c r="ES262" s="144"/>
      <c r="ET262" s="144"/>
      <c r="EU262" s="144"/>
      <c r="EV262" s="144"/>
      <c r="EW262" s="144"/>
      <c r="EX262" s="144"/>
      <c r="EY262" s="144"/>
      <c r="EZ262" s="144"/>
      <c r="FA262" s="144"/>
      <c r="FB262" s="144"/>
      <c r="FC262" s="144"/>
      <c r="FD262" s="144"/>
      <c r="FE262" s="144"/>
      <c r="FF262" s="144"/>
      <c r="FG262" s="144"/>
      <c r="FH262" s="144"/>
      <c r="FI262" s="144"/>
      <c r="FJ262" s="144"/>
      <c r="FK262" s="144"/>
      <c r="FL262" s="144"/>
      <c r="FM262" s="144"/>
      <c r="FN262" s="144"/>
      <c r="FO262" s="144"/>
      <c r="FP262" s="144"/>
      <c r="FQ262" s="144"/>
      <c r="FR262" s="144"/>
      <c r="FS262" s="144"/>
      <c r="FT262" s="144"/>
      <c r="FU262" s="144"/>
      <c r="FV262" s="144"/>
      <c r="FW262" s="144"/>
      <c r="FX262" s="144"/>
      <c r="FY262" s="144"/>
      <c r="FZ262" s="144"/>
      <c r="GA262" s="144"/>
      <c r="GB262" s="144"/>
      <c r="GC262" s="144"/>
      <c r="GD262" s="144"/>
      <c r="GE262" s="144"/>
      <c r="GF262" s="144"/>
      <c r="GG262" s="144"/>
      <c r="GH262" s="144"/>
      <c r="GI262" s="144"/>
      <c r="GJ262" s="144"/>
      <c r="GK262" s="144"/>
      <c r="GL262" s="144"/>
      <c r="GM262" s="144"/>
      <c r="GN262" s="144"/>
      <c r="GO262" s="144"/>
      <c r="GP262" s="144"/>
      <c r="GQ262" s="144"/>
      <c r="GR262" s="144"/>
      <c r="GS262" s="144"/>
      <c r="GT262" s="144"/>
      <c r="GU262" s="144"/>
      <c r="GV262" s="144"/>
      <c r="GW262" s="144"/>
      <c r="GX262" s="144"/>
      <c r="GY262" s="144"/>
      <c r="GZ262" s="144"/>
      <c r="HA262" s="144"/>
      <c r="HB262" s="144"/>
      <c r="HC262" s="144"/>
      <c r="HD262" s="144"/>
      <c r="HE262" s="144"/>
      <c r="HF262" s="144"/>
      <c r="HG262" s="144"/>
      <c r="HH262" s="144"/>
    </row>
    <row r="263" spans="1:216" s="157" customFormat="1" ht="40" customHeight="1">
      <c r="A263" s="246" t="s">
        <v>1181</v>
      </c>
      <c r="B263" s="186" t="str">
        <f t="shared" si="48"/>
        <v>Dirección de Infraestructura y Desarrollo EmpresarialINFORMES DE GESTIÓN</v>
      </c>
      <c r="C263" s="143">
        <v>72200</v>
      </c>
      <c r="D263" s="227" t="s">
        <v>1186</v>
      </c>
      <c r="E263" s="228" t="s">
        <v>931</v>
      </c>
      <c r="F263" s="224" t="str">
        <f t="shared" si="38"/>
        <v>72200-24.12</v>
      </c>
      <c r="G263" s="225" t="str">
        <f t="shared" si="24"/>
        <v>AG -3--AC -8</v>
      </c>
      <c r="H263" s="240">
        <v>3</v>
      </c>
      <c r="I263" s="240">
        <v>8</v>
      </c>
      <c r="J263" s="225" t="str">
        <f t="shared" si="25"/>
        <v xml:space="preserve">- E- - </v>
      </c>
      <c r="K263" s="240"/>
      <c r="L263" s="240" t="s">
        <v>469</v>
      </c>
      <c r="M263" s="240"/>
      <c r="N263" s="240"/>
      <c r="O263" s="225" t="str">
        <f t="shared" si="26"/>
        <v xml:space="preserve">  </v>
      </c>
      <c r="P263" s="225"/>
      <c r="Q263" s="225"/>
      <c r="R263" s="225" t="str">
        <f t="shared" si="49"/>
        <v>F/E  -  PDF</v>
      </c>
      <c r="S263" s="240" t="s">
        <v>1245</v>
      </c>
      <c r="T263" s="237" t="s">
        <v>37</v>
      </c>
      <c r="U263" s="144"/>
      <c r="V263" s="144"/>
      <c r="W263" s="144"/>
      <c r="X263" s="144"/>
      <c r="Y263" s="144"/>
      <c r="Z263" s="144"/>
      <c r="AA263" s="144"/>
      <c r="AB263" s="144"/>
      <c r="AC263" s="144"/>
      <c r="AD263" s="144"/>
      <c r="AE263" s="144"/>
      <c r="AF263" s="144"/>
      <c r="AG263" s="144"/>
      <c r="AH263" s="144"/>
      <c r="AI263" s="144"/>
      <c r="AJ263" s="144"/>
      <c r="AK263" s="144"/>
      <c r="AL263" s="144"/>
      <c r="AM263" s="144"/>
      <c r="AN263" s="144"/>
      <c r="AO263" s="144"/>
      <c r="AP263" s="144"/>
      <c r="AQ263" s="144"/>
      <c r="AR263" s="144"/>
      <c r="AS263" s="144"/>
      <c r="AT263" s="144"/>
      <c r="AU263" s="144"/>
      <c r="AV263" s="144"/>
      <c r="AW263" s="144"/>
      <c r="AX263" s="144"/>
      <c r="AY263" s="144"/>
      <c r="AZ263" s="144"/>
      <c r="BA263" s="144"/>
      <c r="BB263" s="144"/>
      <c r="BC263" s="144"/>
      <c r="BD263" s="144"/>
      <c r="BE263" s="144"/>
      <c r="BF263" s="144"/>
      <c r="BG263" s="144"/>
      <c r="BH263" s="144"/>
      <c r="BI263" s="144"/>
      <c r="BJ263" s="144"/>
      <c r="BK263" s="144"/>
      <c r="BL263" s="144"/>
      <c r="BM263" s="144"/>
      <c r="BN263" s="144"/>
      <c r="BO263" s="144"/>
      <c r="BP263" s="144"/>
      <c r="BQ263" s="144"/>
      <c r="BR263" s="144"/>
      <c r="BS263" s="144"/>
      <c r="BT263" s="144"/>
      <c r="BU263" s="144"/>
      <c r="BV263" s="144"/>
      <c r="BW263" s="144"/>
      <c r="BX263" s="144"/>
      <c r="BY263" s="144"/>
      <c r="BZ263" s="144"/>
      <c r="CA263" s="144"/>
      <c r="CB263" s="144"/>
      <c r="CC263" s="144"/>
      <c r="CD263" s="144"/>
      <c r="CE263" s="144"/>
      <c r="CF263" s="144"/>
      <c r="CG263" s="144"/>
      <c r="CH263" s="144"/>
      <c r="CI263" s="144"/>
      <c r="CJ263" s="144"/>
      <c r="CK263" s="144"/>
      <c r="CL263" s="144"/>
      <c r="CM263" s="144"/>
      <c r="CN263" s="144"/>
      <c r="CO263" s="144"/>
      <c r="CP263" s="144"/>
      <c r="CQ263" s="144"/>
      <c r="CR263" s="144"/>
      <c r="CS263" s="144"/>
      <c r="CT263" s="144"/>
      <c r="CU263" s="144"/>
      <c r="CV263" s="144"/>
      <c r="CW263" s="144"/>
      <c r="CX263" s="144"/>
      <c r="CY263" s="144"/>
      <c r="CZ263" s="144"/>
      <c r="DA263" s="144"/>
      <c r="DB263" s="144"/>
      <c r="DC263" s="144"/>
      <c r="DD263" s="144"/>
      <c r="DE263" s="144"/>
      <c r="DF263" s="144"/>
      <c r="DG263" s="144"/>
      <c r="DH263" s="144"/>
      <c r="DI263" s="144"/>
      <c r="DJ263" s="144"/>
      <c r="DK263" s="144"/>
      <c r="DL263" s="144"/>
      <c r="DM263" s="144"/>
      <c r="DN263" s="144"/>
      <c r="DO263" s="144"/>
      <c r="DP263" s="144"/>
      <c r="DQ263" s="144"/>
      <c r="DR263" s="144"/>
      <c r="DS263" s="144"/>
      <c r="DT263" s="144"/>
      <c r="DU263" s="144"/>
      <c r="DV263" s="144"/>
      <c r="DW263" s="144"/>
      <c r="DX263" s="144"/>
      <c r="DY263" s="144"/>
      <c r="DZ263" s="144"/>
      <c r="EA263" s="144"/>
      <c r="EB263" s="144"/>
      <c r="EC263" s="144"/>
      <c r="ED263" s="144"/>
      <c r="EE263" s="144"/>
      <c r="EF263" s="144"/>
      <c r="EG263" s="144"/>
      <c r="EH263" s="144"/>
      <c r="EI263" s="144"/>
      <c r="EJ263" s="144"/>
      <c r="EK263" s="144"/>
      <c r="EL263" s="144"/>
      <c r="EM263" s="144"/>
      <c r="EN263" s="144"/>
      <c r="EO263" s="144"/>
      <c r="EP263" s="144"/>
      <c r="EQ263" s="144"/>
      <c r="ER263" s="144"/>
      <c r="ES263" s="144"/>
      <c r="ET263" s="144"/>
      <c r="EU263" s="144"/>
      <c r="EV263" s="144"/>
      <c r="EW263" s="144"/>
      <c r="EX263" s="144"/>
      <c r="EY263" s="144"/>
      <c r="EZ263" s="144"/>
      <c r="FA263" s="144"/>
      <c r="FB263" s="144"/>
      <c r="FC263" s="144"/>
      <c r="FD263" s="144"/>
      <c r="FE263" s="144"/>
      <c r="FF263" s="144"/>
      <c r="FG263" s="144"/>
      <c r="FH263" s="144"/>
      <c r="FI263" s="144"/>
      <c r="FJ263" s="144"/>
      <c r="FK263" s="144"/>
      <c r="FL263" s="144"/>
      <c r="FM263" s="144"/>
      <c r="FN263" s="144"/>
      <c r="FO263" s="144"/>
      <c r="FP263" s="144"/>
      <c r="FQ263" s="144"/>
      <c r="FR263" s="144"/>
      <c r="FS263" s="144"/>
      <c r="FT263" s="144"/>
      <c r="FU263" s="144"/>
      <c r="FV263" s="144"/>
      <c r="FW263" s="144"/>
      <c r="FX263" s="144"/>
      <c r="FY263" s="144"/>
      <c r="FZ263" s="144"/>
      <c r="GA263" s="144"/>
      <c r="GB263" s="144"/>
      <c r="GC263" s="144"/>
      <c r="GD263" s="144"/>
      <c r="GE263" s="144"/>
      <c r="GF263" s="144"/>
      <c r="GG263" s="144"/>
      <c r="GH263" s="144"/>
      <c r="GI263" s="144"/>
      <c r="GJ263" s="144"/>
      <c r="GK263" s="144"/>
      <c r="GL263" s="144"/>
      <c r="GM263" s="144"/>
      <c r="GN263" s="144"/>
      <c r="GO263" s="144"/>
      <c r="GP263" s="144"/>
      <c r="GQ263" s="144"/>
      <c r="GR263" s="144"/>
      <c r="GS263" s="144"/>
      <c r="GT263" s="144"/>
      <c r="GU263" s="144"/>
      <c r="GV263" s="144"/>
      <c r="GW263" s="144"/>
      <c r="GX263" s="144"/>
      <c r="GY263" s="144"/>
      <c r="GZ263" s="144"/>
      <c r="HA263" s="144"/>
      <c r="HB263" s="144"/>
      <c r="HC263" s="144"/>
      <c r="HD263" s="144"/>
      <c r="HE263" s="144"/>
      <c r="HF263" s="144"/>
      <c r="HG263" s="144"/>
      <c r="HH263" s="144"/>
    </row>
    <row r="264" spans="1:216" s="157" customFormat="1" ht="40" customHeight="1">
      <c r="A264" s="196"/>
      <c r="B264" s="187"/>
      <c r="C264" s="182"/>
      <c r="D264" s="182"/>
      <c r="E264" s="172"/>
      <c r="F264" s="179"/>
      <c r="G264" s="169"/>
      <c r="H264" s="169"/>
      <c r="I264" s="169"/>
      <c r="J264" s="169"/>
      <c r="K264" s="169"/>
      <c r="L264" s="169"/>
      <c r="M264" s="169"/>
      <c r="N264" s="169"/>
      <c r="O264" s="169"/>
      <c r="P264" s="169"/>
      <c r="Q264" s="169"/>
      <c r="R264" s="169"/>
      <c r="S264" s="169"/>
      <c r="T264" s="169"/>
      <c r="U264" s="144"/>
      <c r="V264" s="144"/>
      <c r="W264" s="144"/>
      <c r="X264" s="144"/>
      <c r="Y264" s="144"/>
      <c r="Z264" s="144"/>
      <c r="AA264" s="144"/>
      <c r="AB264" s="144"/>
      <c r="AC264" s="144"/>
      <c r="AD264" s="144"/>
      <c r="AE264" s="144"/>
      <c r="AF264" s="144"/>
      <c r="AG264" s="144"/>
      <c r="AH264" s="144"/>
      <c r="AI264" s="144"/>
      <c r="AJ264" s="144"/>
      <c r="AK264" s="144"/>
      <c r="AL264" s="144"/>
      <c r="AM264" s="144"/>
      <c r="AN264" s="144"/>
      <c r="AO264" s="144"/>
      <c r="AP264" s="144"/>
      <c r="AQ264" s="144"/>
      <c r="AR264" s="144"/>
      <c r="AS264" s="144"/>
      <c r="AT264" s="144"/>
      <c r="AU264" s="144"/>
      <c r="AV264" s="144"/>
      <c r="AW264" s="144"/>
      <c r="AX264" s="144"/>
      <c r="AY264" s="144"/>
      <c r="AZ264" s="144"/>
      <c r="BA264" s="144"/>
      <c r="BB264" s="144"/>
      <c r="BC264" s="144"/>
      <c r="BD264" s="144"/>
      <c r="BE264" s="144"/>
      <c r="BF264" s="144"/>
      <c r="BG264" s="144"/>
      <c r="BH264" s="144"/>
      <c r="BI264" s="144"/>
      <c r="BJ264" s="144"/>
      <c r="BK264" s="144"/>
      <c r="BL264" s="144"/>
      <c r="BM264" s="144"/>
      <c r="BN264" s="144"/>
      <c r="BO264" s="144"/>
      <c r="BP264" s="144"/>
      <c r="BQ264" s="144"/>
      <c r="BR264" s="144"/>
      <c r="BS264" s="144"/>
      <c r="BT264" s="144"/>
      <c r="BU264" s="144"/>
      <c r="BV264" s="144"/>
      <c r="BW264" s="144"/>
      <c r="BX264" s="144"/>
      <c r="BY264" s="144"/>
      <c r="BZ264" s="144"/>
      <c r="CA264" s="144"/>
      <c r="CB264" s="144"/>
      <c r="CC264" s="144"/>
      <c r="CD264" s="144"/>
      <c r="CE264" s="144"/>
      <c r="CF264" s="144"/>
      <c r="CG264" s="144"/>
      <c r="CH264" s="144"/>
      <c r="CI264" s="144"/>
      <c r="CJ264" s="144"/>
      <c r="CK264" s="144"/>
      <c r="CL264" s="144"/>
      <c r="CM264" s="144"/>
      <c r="CN264" s="144"/>
      <c r="CO264" s="144"/>
      <c r="CP264" s="144"/>
      <c r="CQ264" s="144"/>
      <c r="CR264" s="144"/>
      <c r="CS264" s="144"/>
      <c r="CT264" s="144"/>
      <c r="CU264" s="144"/>
      <c r="CV264" s="144"/>
      <c r="CW264" s="144"/>
      <c r="CX264" s="144"/>
      <c r="CY264" s="144"/>
      <c r="CZ264" s="144"/>
      <c r="DA264" s="144"/>
      <c r="DB264" s="144"/>
      <c r="DC264" s="144"/>
      <c r="DD264" s="144"/>
      <c r="DE264" s="144"/>
      <c r="DF264" s="144"/>
      <c r="DG264" s="144"/>
      <c r="DH264" s="144"/>
      <c r="DI264" s="144"/>
      <c r="DJ264" s="144"/>
      <c r="DK264" s="144"/>
      <c r="DL264" s="144"/>
      <c r="DM264" s="144"/>
      <c r="DN264" s="144"/>
      <c r="DO264" s="144"/>
      <c r="DP264" s="144"/>
      <c r="DQ264" s="144"/>
      <c r="DR264" s="144"/>
      <c r="DS264" s="144"/>
      <c r="DT264" s="144"/>
      <c r="DU264" s="144"/>
      <c r="DV264" s="144"/>
      <c r="DW264" s="144"/>
      <c r="DX264" s="144"/>
      <c r="DY264" s="144"/>
      <c r="DZ264" s="144"/>
      <c r="EA264" s="144"/>
      <c r="EB264" s="144"/>
      <c r="EC264" s="144"/>
      <c r="ED264" s="144"/>
      <c r="EE264" s="144"/>
      <c r="EF264" s="144"/>
      <c r="EG264" s="144"/>
      <c r="EH264" s="144"/>
      <c r="EI264" s="144"/>
      <c r="EJ264" s="144"/>
      <c r="EK264" s="144"/>
      <c r="EL264" s="144"/>
      <c r="EM264" s="144"/>
      <c r="EN264" s="144"/>
      <c r="EO264" s="144"/>
      <c r="EP264" s="144"/>
      <c r="EQ264" s="144"/>
      <c r="ER264" s="144"/>
      <c r="ES264" s="144"/>
      <c r="ET264" s="144"/>
      <c r="EU264" s="144"/>
      <c r="EV264" s="144"/>
      <c r="EW264" s="144"/>
      <c r="EX264" s="144"/>
      <c r="EY264" s="144"/>
      <c r="EZ264" s="144"/>
      <c r="FA264" s="144"/>
      <c r="FB264" s="144"/>
      <c r="FC264" s="144"/>
      <c r="FD264" s="144"/>
      <c r="FE264" s="144"/>
      <c r="FF264" s="144"/>
      <c r="FG264" s="144"/>
      <c r="FH264" s="144"/>
      <c r="FI264" s="144"/>
      <c r="FJ264" s="144"/>
      <c r="FK264" s="144"/>
      <c r="FL264" s="144"/>
      <c r="FM264" s="144"/>
      <c r="FN264" s="144"/>
      <c r="FO264" s="144"/>
      <c r="FP264" s="144"/>
      <c r="FQ264" s="144"/>
      <c r="FR264" s="144"/>
      <c r="FS264" s="144"/>
      <c r="FT264" s="144"/>
      <c r="FU264" s="144"/>
      <c r="FV264" s="144"/>
      <c r="FW264" s="144"/>
      <c r="FX264" s="144"/>
      <c r="FY264" s="144"/>
      <c r="FZ264" s="144"/>
      <c r="GA264" s="144"/>
      <c r="GB264" s="144"/>
      <c r="GC264" s="144"/>
      <c r="GD264" s="144"/>
      <c r="GE264" s="144"/>
      <c r="GF264" s="144"/>
      <c r="GG264" s="144"/>
      <c r="GH264" s="144"/>
      <c r="GI264" s="144"/>
      <c r="GJ264" s="144"/>
      <c r="GK264" s="144"/>
      <c r="GL264" s="144"/>
      <c r="GM264" s="144"/>
      <c r="GN264" s="144"/>
      <c r="GO264" s="144"/>
      <c r="GP264" s="144"/>
      <c r="GQ264" s="144"/>
      <c r="GR264" s="144"/>
      <c r="GS264" s="144"/>
      <c r="GT264" s="144"/>
      <c r="GU264" s="144"/>
      <c r="GV264" s="144"/>
      <c r="GW264" s="144"/>
      <c r="GX264" s="144"/>
      <c r="GY264" s="144"/>
      <c r="GZ264" s="144"/>
      <c r="HA264" s="144"/>
      <c r="HB264" s="144"/>
      <c r="HC264" s="144"/>
      <c r="HD264" s="144"/>
      <c r="HE264" s="144"/>
      <c r="HF264" s="144"/>
      <c r="HG264" s="144"/>
      <c r="HH264" s="144"/>
    </row>
    <row r="265" spans="1:216" s="157" customFormat="1" ht="40" customHeight="1">
      <c r="A265" s="243" t="s">
        <v>1184</v>
      </c>
      <c r="B265" s="175" t="str">
        <f t="shared" si="48"/>
        <v>Subdirección de ProgramasDERECHOS DE PETICIÓN</v>
      </c>
      <c r="C265" s="183">
        <v>72210</v>
      </c>
      <c r="D265" s="183">
        <v>17</v>
      </c>
      <c r="E265" s="216" t="s">
        <v>496</v>
      </c>
      <c r="F265" s="180" t="str">
        <f t="shared" si="38"/>
        <v>72210-17</v>
      </c>
      <c r="G265" s="174" t="str">
        <f t="shared" si="24"/>
        <v>AG -3--AC -8</v>
      </c>
      <c r="H265" s="239">
        <v>3</v>
      </c>
      <c r="I265" s="239">
        <v>8</v>
      </c>
      <c r="J265" s="174" t="str">
        <f t="shared" si="25"/>
        <v>- - MT- S</v>
      </c>
      <c r="K265" s="239"/>
      <c r="L265" s="239"/>
      <c r="M265" s="239" t="s">
        <v>1612</v>
      </c>
      <c r="N265" s="239" t="s">
        <v>471</v>
      </c>
      <c r="O265" s="174" t="str">
        <f t="shared" si="26"/>
        <v xml:space="preserve">  </v>
      </c>
      <c r="P265" s="174"/>
      <c r="Q265" s="174"/>
      <c r="R265" s="174" t="str">
        <f t="shared" si="49"/>
        <v>F/E  -  PDF</v>
      </c>
      <c r="S265" s="239" t="s">
        <v>1245</v>
      </c>
      <c r="T265" s="239" t="s">
        <v>37</v>
      </c>
      <c r="U265" s="144"/>
      <c r="V265" s="144"/>
      <c r="W265" s="144"/>
      <c r="X265" s="144"/>
      <c r="Y265" s="144"/>
      <c r="Z265" s="144"/>
      <c r="AA265" s="144"/>
      <c r="AB265" s="144"/>
      <c r="AC265" s="144"/>
      <c r="AD265" s="144"/>
      <c r="AE265" s="144"/>
      <c r="AF265" s="144"/>
      <c r="AG265" s="144"/>
      <c r="AH265" s="144"/>
      <c r="AI265" s="144"/>
      <c r="AJ265" s="144"/>
      <c r="AK265" s="144"/>
      <c r="AL265" s="144"/>
      <c r="AM265" s="144"/>
      <c r="AN265" s="144"/>
      <c r="AO265" s="144"/>
      <c r="AP265" s="144"/>
      <c r="AQ265" s="144"/>
      <c r="AR265" s="144"/>
      <c r="AS265" s="144"/>
      <c r="AT265" s="144"/>
      <c r="AU265" s="144"/>
      <c r="AV265" s="144"/>
      <c r="AW265" s="144"/>
      <c r="AX265" s="144"/>
      <c r="AY265" s="144"/>
      <c r="AZ265" s="144"/>
      <c r="BA265" s="144"/>
      <c r="BB265" s="144"/>
      <c r="BC265" s="144"/>
      <c r="BD265" s="144"/>
      <c r="BE265" s="144"/>
      <c r="BF265" s="144"/>
      <c r="BG265" s="144"/>
      <c r="BH265" s="144"/>
      <c r="BI265" s="144"/>
      <c r="BJ265" s="144"/>
      <c r="BK265" s="144"/>
      <c r="BL265" s="144"/>
      <c r="BM265" s="144"/>
      <c r="BN265" s="144"/>
      <c r="BO265" s="144"/>
      <c r="BP265" s="144"/>
      <c r="BQ265" s="144"/>
      <c r="BR265" s="144"/>
      <c r="BS265" s="144"/>
      <c r="BT265" s="144"/>
      <c r="BU265" s="144"/>
      <c r="BV265" s="144"/>
      <c r="BW265" s="144"/>
      <c r="BX265" s="144"/>
      <c r="BY265" s="144"/>
      <c r="BZ265" s="144"/>
      <c r="CA265" s="144"/>
      <c r="CB265" s="144"/>
      <c r="CC265" s="144"/>
      <c r="CD265" s="144"/>
      <c r="CE265" s="144"/>
      <c r="CF265" s="144"/>
      <c r="CG265" s="144"/>
      <c r="CH265" s="144"/>
      <c r="CI265" s="144"/>
      <c r="CJ265" s="144"/>
      <c r="CK265" s="144"/>
      <c r="CL265" s="144"/>
      <c r="CM265" s="144"/>
      <c r="CN265" s="144"/>
      <c r="CO265" s="144"/>
      <c r="CP265" s="144"/>
      <c r="CQ265" s="144"/>
      <c r="CR265" s="144"/>
      <c r="CS265" s="144"/>
      <c r="CT265" s="144"/>
      <c r="CU265" s="144"/>
      <c r="CV265" s="144"/>
      <c r="CW265" s="144"/>
      <c r="CX265" s="144"/>
      <c r="CY265" s="144"/>
      <c r="CZ265" s="144"/>
      <c r="DA265" s="144"/>
      <c r="DB265" s="144"/>
      <c r="DC265" s="144"/>
      <c r="DD265" s="144"/>
      <c r="DE265" s="144"/>
      <c r="DF265" s="144"/>
      <c r="DG265" s="144"/>
      <c r="DH265" s="144"/>
      <c r="DI265" s="144"/>
      <c r="DJ265" s="144"/>
      <c r="DK265" s="144"/>
      <c r="DL265" s="144"/>
      <c r="DM265" s="144"/>
      <c r="DN265" s="144"/>
      <c r="DO265" s="144"/>
      <c r="DP265" s="144"/>
      <c r="DQ265" s="144"/>
      <c r="DR265" s="144"/>
      <c r="DS265" s="144"/>
      <c r="DT265" s="144"/>
      <c r="DU265" s="144"/>
      <c r="DV265" s="144"/>
      <c r="DW265" s="144"/>
      <c r="DX265" s="144"/>
      <c r="DY265" s="144"/>
      <c r="DZ265" s="144"/>
      <c r="EA265" s="144"/>
      <c r="EB265" s="144"/>
      <c r="EC265" s="144"/>
      <c r="ED265" s="144"/>
      <c r="EE265" s="144"/>
      <c r="EF265" s="144"/>
      <c r="EG265" s="144"/>
      <c r="EH265" s="144"/>
      <c r="EI265" s="144"/>
      <c r="EJ265" s="144"/>
      <c r="EK265" s="144"/>
      <c r="EL265" s="144"/>
      <c r="EM265" s="144"/>
      <c r="EN265" s="144"/>
      <c r="EO265" s="144"/>
      <c r="EP265" s="144"/>
      <c r="EQ265" s="144"/>
      <c r="ER265" s="144"/>
      <c r="ES265" s="144"/>
      <c r="ET265" s="144"/>
      <c r="EU265" s="144"/>
      <c r="EV265" s="144"/>
      <c r="EW265" s="144"/>
      <c r="EX265" s="144"/>
      <c r="EY265" s="144"/>
      <c r="EZ265" s="144"/>
      <c r="FA265" s="144"/>
      <c r="FB265" s="144"/>
      <c r="FC265" s="144"/>
      <c r="FD265" s="144"/>
      <c r="FE265" s="144"/>
      <c r="FF265" s="144"/>
      <c r="FG265" s="144"/>
      <c r="FH265" s="144"/>
      <c r="FI265" s="144"/>
      <c r="FJ265" s="144"/>
      <c r="FK265" s="144"/>
      <c r="FL265" s="144"/>
      <c r="FM265" s="144"/>
      <c r="FN265" s="144"/>
      <c r="FO265" s="144"/>
      <c r="FP265" s="144"/>
      <c r="FQ265" s="144"/>
      <c r="FR265" s="144"/>
      <c r="FS265" s="144"/>
      <c r="FT265" s="144"/>
      <c r="FU265" s="144"/>
      <c r="FV265" s="144"/>
      <c r="FW265" s="144"/>
      <c r="FX265" s="144"/>
      <c r="FY265" s="144"/>
      <c r="FZ265" s="144"/>
      <c r="GA265" s="144"/>
      <c r="GB265" s="144"/>
      <c r="GC265" s="144"/>
      <c r="GD265" s="144"/>
      <c r="GE265" s="144"/>
      <c r="GF265" s="144"/>
      <c r="GG265" s="144"/>
      <c r="GH265" s="144"/>
      <c r="GI265" s="144"/>
      <c r="GJ265" s="144"/>
      <c r="GK265" s="144"/>
      <c r="GL265" s="144"/>
      <c r="GM265" s="144"/>
      <c r="GN265" s="144"/>
      <c r="GO265" s="144"/>
      <c r="GP265" s="144"/>
      <c r="GQ265" s="144"/>
      <c r="GR265" s="144"/>
      <c r="GS265" s="144"/>
      <c r="GT265" s="144"/>
      <c r="GU265" s="144"/>
      <c r="GV265" s="144"/>
      <c r="GW265" s="144"/>
      <c r="GX265" s="144"/>
      <c r="GY265" s="144"/>
      <c r="GZ265" s="144"/>
      <c r="HA265" s="144"/>
      <c r="HB265" s="144"/>
      <c r="HC265" s="144"/>
      <c r="HD265" s="144"/>
      <c r="HE265" s="144"/>
      <c r="HF265" s="144"/>
      <c r="HG265" s="144"/>
      <c r="HH265" s="144"/>
    </row>
    <row r="266" spans="1:216" s="157" customFormat="1" ht="40" customHeight="1">
      <c r="A266" s="243" t="s">
        <v>1184</v>
      </c>
      <c r="B266" s="175" t="str">
        <f t="shared" si="48"/>
        <v>Subdirección de ProgramasINFORMES A ENTES DE CONTROL</v>
      </c>
      <c r="C266" s="183">
        <v>72210</v>
      </c>
      <c r="D266" s="183" t="s">
        <v>1236</v>
      </c>
      <c r="E266" s="135" t="s">
        <v>928</v>
      </c>
      <c r="F266" s="180" t="str">
        <f t="shared" si="38"/>
        <v>72210-24.1</v>
      </c>
      <c r="G266" s="174" t="str">
        <f t="shared" si="24"/>
        <v>AG -4--AC -8</v>
      </c>
      <c r="H266" s="239">
        <v>4</v>
      </c>
      <c r="I266" s="239">
        <v>8</v>
      </c>
      <c r="J266" s="174" t="str">
        <f t="shared" si="25"/>
        <v xml:space="preserve">- E- - </v>
      </c>
      <c r="K266" s="239"/>
      <c r="L266" s="239" t="s">
        <v>469</v>
      </c>
      <c r="M266" s="239"/>
      <c r="N266" s="239"/>
      <c r="O266" s="174" t="str">
        <f t="shared" si="26"/>
        <v xml:space="preserve">  </v>
      </c>
      <c r="P266" s="174"/>
      <c r="Q266" s="174"/>
      <c r="R266" s="174" t="str">
        <f t="shared" si="49"/>
        <v>F/E  -  PDF</v>
      </c>
      <c r="S266" s="239" t="s">
        <v>1245</v>
      </c>
      <c r="T266" s="239" t="s">
        <v>37</v>
      </c>
      <c r="U266" s="144"/>
      <c r="V266" s="144"/>
      <c r="W266" s="144"/>
      <c r="X266" s="144"/>
      <c r="Y266" s="144"/>
      <c r="Z266" s="144"/>
      <c r="AA266" s="144"/>
      <c r="AB266" s="144"/>
      <c r="AC266" s="144"/>
      <c r="AD266" s="144"/>
      <c r="AE266" s="144"/>
      <c r="AF266" s="144"/>
      <c r="AG266" s="144"/>
      <c r="AH266" s="144"/>
      <c r="AI266" s="144"/>
      <c r="AJ266" s="144"/>
      <c r="AK266" s="144"/>
      <c r="AL266" s="144"/>
      <c r="AM266" s="144"/>
      <c r="AN266" s="144"/>
      <c r="AO266" s="144"/>
      <c r="AP266" s="144"/>
      <c r="AQ266" s="144"/>
      <c r="AR266" s="144"/>
      <c r="AS266" s="144"/>
      <c r="AT266" s="144"/>
      <c r="AU266" s="144"/>
      <c r="AV266" s="144"/>
      <c r="AW266" s="144"/>
      <c r="AX266" s="144"/>
      <c r="AY266" s="144"/>
      <c r="AZ266" s="144"/>
      <c r="BA266" s="144"/>
      <c r="BB266" s="144"/>
      <c r="BC266" s="144"/>
      <c r="BD266" s="144"/>
      <c r="BE266" s="144"/>
      <c r="BF266" s="144"/>
      <c r="BG266" s="144"/>
      <c r="BH266" s="144"/>
      <c r="BI266" s="144"/>
      <c r="BJ266" s="144"/>
      <c r="BK266" s="144"/>
      <c r="BL266" s="144"/>
      <c r="BM266" s="144"/>
      <c r="BN266" s="144"/>
      <c r="BO266" s="144"/>
      <c r="BP266" s="144"/>
      <c r="BQ266" s="144"/>
      <c r="BR266" s="144"/>
      <c r="BS266" s="144"/>
      <c r="BT266" s="144"/>
      <c r="BU266" s="144"/>
      <c r="BV266" s="144"/>
      <c r="BW266" s="144"/>
      <c r="BX266" s="144"/>
      <c r="BY266" s="144"/>
      <c r="BZ266" s="144"/>
      <c r="CA266" s="144"/>
      <c r="CB266" s="144"/>
      <c r="CC266" s="144"/>
      <c r="CD266" s="144"/>
      <c r="CE266" s="144"/>
      <c r="CF266" s="144"/>
      <c r="CG266" s="144"/>
      <c r="CH266" s="144"/>
      <c r="CI266" s="144"/>
      <c r="CJ266" s="144"/>
      <c r="CK266" s="144"/>
      <c r="CL266" s="144"/>
      <c r="CM266" s="144"/>
      <c r="CN266" s="144"/>
      <c r="CO266" s="144"/>
      <c r="CP266" s="144"/>
      <c r="CQ266" s="144"/>
      <c r="CR266" s="144"/>
      <c r="CS266" s="144"/>
      <c r="CT266" s="144"/>
      <c r="CU266" s="144"/>
      <c r="CV266" s="144"/>
      <c r="CW266" s="144"/>
      <c r="CX266" s="144"/>
      <c r="CY266" s="144"/>
      <c r="CZ266" s="144"/>
      <c r="DA266" s="144"/>
      <c r="DB266" s="144"/>
      <c r="DC266" s="144"/>
      <c r="DD266" s="144"/>
      <c r="DE266" s="144"/>
      <c r="DF266" s="144"/>
      <c r="DG266" s="144"/>
      <c r="DH266" s="144"/>
      <c r="DI266" s="144"/>
      <c r="DJ266" s="144"/>
      <c r="DK266" s="144"/>
      <c r="DL266" s="144"/>
      <c r="DM266" s="144"/>
      <c r="DN266" s="144"/>
      <c r="DO266" s="144"/>
      <c r="DP266" s="144"/>
      <c r="DQ266" s="144"/>
      <c r="DR266" s="144"/>
      <c r="DS266" s="144"/>
      <c r="DT266" s="144"/>
      <c r="DU266" s="144"/>
      <c r="DV266" s="144"/>
      <c r="DW266" s="144"/>
      <c r="DX266" s="144"/>
      <c r="DY266" s="144"/>
      <c r="DZ266" s="144"/>
      <c r="EA266" s="144"/>
      <c r="EB266" s="144"/>
      <c r="EC266" s="144"/>
      <c r="ED266" s="144"/>
      <c r="EE266" s="144"/>
      <c r="EF266" s="144"/>
      <c r="EG266" s="144"/>
      <c r="EH266" s="144"/>
      <c r="EI266" s="144"/>
      <c r="EJ266" s="144"/>
      <c r="EK266" s="144"/>
      <c r="EL266" s="144"/>
      <c r="EM266" s="144"/>
      <c r="EN266" s="144"/>
      <c r="EO266" s="144"/>
      <c r="EP266" s="144"/>
      <c r="EQ266" s="144"/>
      <c r="ER266" s="144"/>
      <c r="ES266" s="144"/>
      <c r="ET266" s="144"/>
      <c r="EU266" s="144"/>
      <c r="EV266" s="144"/>
      <c r="EW266" s="144"/>
      <c r="EX266" s="144"/>
      <c r="EY266" s="144"/>
      <c r="EZ266" s="144"/>
      <c r="FA266" s="144"/>
      <c r="FB266" s="144"/>
      <c r="FC266" s="144"/>
      <c r="FD266" s="144"/>
      <c r="FE266" s="144"/>
      <c r="FF266" s="144"/>
      <c r="FG266" s="144"/>
      <c r="FH266" s="144"/>
      <c r="FI266" s="144"/>
      <c r="FJ266" s="144"/>
      <c r="FK266" s="144"/>
      <c r="FL266" s="144"/>
      <c r="FM266" s="144"/>
      <c r="FN266" s="144"/>
      <c r="FO266" s="144"/>
      <c r="FP266" s="144"/>
      <c r="FQ266" s="144"/>
      <c r="FR266" s="144"/>
      <c r="FS266" s="144"/>
      <c r="FT266" s="144"/>
      <c r="FU266" s="144"/>
      <c r="FV266" s="144"/>
      <c r="FW266" s="144"/>
      <c r="FX266" s="144"/>
      <c r="FY266" s="144"/>
      <c r="FZ266" s="144"/>
      <c r="GA266" s="144"/>
      <c r="GB266" s="144"/>
      <c r="GC266" s="144"/>
      <c r="GD266" s="144"/>
      <c r="GE266" s="144"/>
      <c r="GF266" s="144"/>
      <c r="GG266" s="144"/>
      <c r="GH266" s="144"/>
      <c r="GI266" s="144"/>
      <c r="GJ266" s="144"/>
      <c r="GK266" s="144"/>
      <c r="GL266" s="144"/>
      <c r="GM266" s="144"/>
      <c r="GN266" s="144"/>
      <c r="GO266" s="144"/>
      <c r="GP266" s="144"/>
      <c r="GQ266" s="144"/>
      <c r="GR266" s="144"/>
      <c r="GS266" s="144"/>
      <c r="GT266" s="144"/>
      <c r="GU266" s="144"/>
      <c r="GV266" s="144"/>
      <c r="GW266" s="144"/>
      <c r="GX266" s="144"/>
      <c r="GY266" s="144"/>
      <c r="GZ266" s="144"/>
      <c r="HA266" s="144"/>
      <c r="HB266" s="144"/>
      <c r="HC266" s="144"/>
      <c r="HD266" s="144"/>
      <c r="HE266" s="144"/>
      <c r="HF266" s="144"/>
      <c r="HG266" s="144"/>
      <c r="HH266" s="144"/>
    </row>
    <row r="267" spans="1:216" s="157" customFormat="1" ht="40" customHeight="1">
      <c r="A267" s="243" t="s">
        <v>1184</v>
      </c>
      <c r="B267" s="175" t="str">
        <f t="shared" si="48"/>
        <v>Subdirección de ProgramasINFORMES DE GESTIÓN</v>
      </c>
      <c r="C267" s="183">
        <v>72210</v>
      </c>
      <c r="D267" s="183" t="s">
        <v>1186</v>
      </c>
      <c r="E267" s="135" t="s">
        <v>931</v>
      </c>
      <c r="F267" s="180" t="str">
        <f t="shared" si="38"/>
        <v>72210-24.12</v>
      </c>
      <c r="G267" s="174" t="str">
        <f t="shared" si="24"/>
        <v>AG -3--AC -8</v>
      </c>
      <c r="H267" s="239">
        <v>3</v>
      </c>
      <c r="I267" s="239">
        <v>8</v>
      </c>
      <c r="J267" s="174" t="str">
        <f t="shared" si="25"/>
        <v xml:space="preserve">- E- - </v>
      </c>
      <c r="K267" s="239"/>
      <c r="L267" s="239" t="s">
        <v>469</v>
      </c>
      <c r="M267" s="239"/>
      <c r="N267" s="239"/>
      <c r="O267" s="174" t="str">
        <f t="shared" si="26"/>
        <v xml:space="preserve">  </v>
      </c>
      <c r="P267" s="174"/>
      <c r="Q267" s="174"/>
      <c r="R267" s="174" t="str">
        <f t="shared" si="49"/>
        <v>F/E  -  PDF</v>
      </c>
      <c r="S267" s="239" t="s">
        <v>1245</v>
      </c>
      <c r="T267" s="239" t="s">
        <v>37</v>
      </c>
      <c r="U267" s="144"/>
      <c r="V267" s="144"/>
      <c r="W267" s="144"/>
      <c r="X267" s="144"/>
      <c r="Y267" s="144"/>
      <c r="Z267" s="144"/>
      <c r="AA267" s="144"/>
      <c r="AB267" s="144"/>
      <c r="AC267" s="144"/>
      <c r="AD267" s="144"/>
      <c r="AE267" s="144"/>
      <c r="AF267" s="144"/>
      <c r="AG267" s="144"/>
      <c r="AH267" s="144"/>
      <c r="AI267" s="144"/>
      <c r="AJ267" s="144"/>
      <c r="AK267" s="144"/>
      <c r="AL267" s="144"/>
      <c r="AM267" s="144"/>
      <c r="AN267" s="144"/>
      <c r="AO267" s="144"/>
      <c r="AP267" s="144"/>
      <c r="AQ267" s="144"/>
      <c r="AR267" s="144"/>
      <c r="AS267" s="144"/>
      <c r="AT267" s="144"/>
      <c r="AU267" s="144"/>
      <c r="AV267" s="144"/>
      <c r="AW267" s="144"/>
      <c r="AX267" s="144"/>
      <c r="AY267" s="144"/>
      <c r="AZ267" s="144"/>
      <c r="BA267" s="144"/>
      <c r="BB267" s="144"/>
      <c r="BC267" s="144"/>
      <c r="BD267" s="144"/>
      <c r="BE267" s="144"/>
      <c r="BF267" s="144"/>
      <c r="BG267" s="144"/>
      <c r="BH267" s="144"/>
      <c r="BI267" s="144"/>
      <c r="BJ267" s="144"/>
      <c r="BK267" s="144"/>
      <c r="BL267" s="144"/>
      <c r="BM267" s="144"/>
      <c r="BN267" s="144"/>
      <c r="BO267" s="144"/>
      <c r="BP267" s="144"/>
      <c r="BQ267" s="144"/>
      <c r="BR267" s="144"/>
      <c r="BS267" s="144"/>
      <c r="BT267" s="144"/>
      <c r="BU267" s="144"/>
      <c r="BV267" s="144"/>
      <c r="BW267" s="144"/>
      <c r="BX267" s="144"/>
      <c r="BY267" s="144"/>
      <c r="BZ267" s="144"/>
      <c r="CA267" s="144"/>
      <c r="CB267" s="144"/>
      <c r="CC267" s="144"/>
      <c r="CD267" s="144"/>
      <c r="CE267" s="144"/>
      <c r="CF267" s="144"/>
      <c r="CG267" s="144"/>
      <c r="CH267" s="144"/>
      <c r="CI267" s="144"/>
      <c r="CJ267" s="144"/>
      <c r="CK267" s="144"/>
      <c r="CL267" s="144"/>
      <c r="CM267" s="144"/>
      <c r="CN267" s="144"/>
      <c r="CO267" s="144"/>
      <c r="CP267" s="144"/>
      <c r="CQ267" s="144"/>
      <c r="CR267" s="144"/>
      <c r="CS267" s="144"/>
      <c r="CT267" s="144"/>
      <c r="CU267" s="144"/>
      <c r="CV267" s="144"/>
      <c r="CW267" s="144"/>
      <c r="CX267" s="144"/>
      <c r="CY267" s="144"/>
      <c r="CZ267" s="144"/>
      <c r="DA267" s="144"/>
      <c r="DB267" s="144"/>
      <c r="DC267" s="144"/>
      <c r="DD267" s="144"/>
      <c r="DE267" s="144"/>
      <c r="DF267" s="144"/>
      <c r="DG267" s="144"/>
      <c r="DH267" s="144"/>
      <c r="DI267" s="144"/>
      <c r="DJ267" s="144"/>
      <c r="DK267" s="144"/>
      <c r="DL267" s="144"/>
      <c r="DM267" s="144"/>
      <c r="DN267" s="144"/>
      <c r="DO267" s="144"/>
      <c r="DP267" s="144"/>
      <c r="DQ267" s="144"/>
      <c r="DR267" s="144"/>
      <c r="DS267" s="144"/>
      <c r="DT267" s="144"/>
      <c r="DU267" s="144"/>
      <c r="DV267" s="144"/>
      <c r="DW267" s="144"/>
      <c r="DX267" s="144"/>
      <c r="DY267" s="144"/>
      <c r="DZ267" s="144"/>
      <c r="EA267" s="144"/>
      <c r="EB267" s="144"/>
      <c r="EC267" s="144"/>
      <c r="ED267" s="144"/>
      <c r="EE267" s="144"/>
      <c r="EF267" s="144"/>
      <c r="EG267" s="144"/>
      <c r="EH267" s="144"/>
      <c r="EI267" s="144"/>
      <c r="EJ267" s="144"/>
      <c r="EK267" s="144"/>
      <c r="EL267" s="144"/>
      <c r="EM267" s="144"/>
      <c r="EN267" s="144"/>
      <c r="EO267" s="144"/>
      <c r="EP267" s="144"/>
      <c r="EQ267" s="144"/>
      <c r="ER267" s="144"/>
      <c r="ES267" s="144"/>
      <c r="ET267" s="144"/>
      <c r="EU267" s="144"/>
      <c r="EV267" s="144"/>
      <c r="EW267" s="144"/>
      <c r="EX267" s="144"/>
      <c r="EY267" s="144"/>
      <c r="EZ267" s="144"/>
      <c r="FA267" s="144"/>
      <c r="FB267" s="144"/>
      <c r="FC267" s="144"/>
      <c r="FD267" s="144"/>
      <c r="FE267" s="144"/>
      <c r="FF267" s="144"/>
      <c r="FG267" s="144"/>
      <c r="FH267" s="144"/>
      <c r="FI267" s="144"/>
      <c r="FJ267" s="144"/>
      <c r="FK267" s="144"/>
      <c r="FL267" s="144"/>
      <c r="FM267" s="144"/>
      <c r="FN267" s="144"/>
      <c r="FO267" s="144"/>
      <c r="FP267" s="144"/>
      <c r="FQ267" s="144"/>
      <c r="FR267" s="144"/>
      <c r="FS267" s="144"/>
      <c r="FT267" s="144"/>
      <c r="FU267" s="144"/>
      <c r="FV267" s="144"/>
      <c r="FW267" s="144"/>
      <c r="FX267" s="144"/>
      <c r="FY267" s="144"/>
      <c r="FZ267" s="144"/>
      <c r="GA267" s="144"/>
      <c r="GB267" s="144"/>
      <c r="GC267" s="144"/>
      <c r="GD267" s="144"/>
      <c r="GE267" s="144"/>
      <c r="GF267" s="144"/>
      <c r="GG267" s="144"/>
      <c r="GH267" s="144"/>
      <c r="GI267" s="144"/>
      <c r="GJ267" s="144"/>
      <c r="GK267" s="144"/>
      <c r="GL267" s="144"/>
      <c r="GM267" s="144"/>
      <c r="GN267" s="144"/>
      <c r="GO267" s="144"/>
      <c r="GP267" s="144"/>
      <c r="GQ267" s="144"/>
      <c r="GR267" s="144"/>
      <c r="GS267" s="144"/>
      <c r="GT267" s="144"/>
      <c r="GU267" s="144"/>
      <c r="GV267" s="144"/>
      <c r="GW267" s="144"/>
      <c r="GX267" s="144"/>
      <c r="GY267" s="144"/>
      <c r="GZ267" s="144"/>
      <c r="HA267" s="144"/>
      <c r="HB267" s="144"/>
      <c r="HC267" s="144"/>
      <c r="HD267" s="144"/>
      <c r="HE267" s="144"/>
      <c r="HF267" s="144"/>
      <c r="HG267" s="144"/>
      <c r="HH267" s="144"/>
    </row>
    <row r="268" spans="1:216" s="157" customFormat="1" ht="40" customHeight="1">
      <c r="A268" s="243" t="s">
        <v>1184</v>
      </c>
      <c r="B268" s="175" t="str">
        <f t="shared" si="48"/>
        <v>Subdirección de ProgramasPLANES DEPARTAMENTALES DE AGUA Y SANEAMIENTO BÁSICO</v>
      </c>
      <c r="C268" s="183">
        <v>72210</v>
      </c>
      <c r="D268" s="183" t="s">
        <v>1622</v>
      </c>
      <c r="E268" s="135" t="s">
        <v>1408</v>
      </c>
      <c r="F268" s="180" t="str">
        <f t="shared" si="38"/>
        <v>72210-34.18</v>
      </c>
      <c r="G268" s="174" t="str">
        <f t="shared" si="24"/>
        <v>AG -3--AC -8</v>
      </c>
      <c r="H268" s="239">
        <v>3</v>
      </c>
      <c r="I268" s="239">
        <v>8</v>
      </c>
      <c r="J268" s="174" t="str">
        <f t="shared" si="25"/>
        <v xml:space="preserve">CT- - MT- </v>
      </c>
      <c r="K268" s="239" t="s">
        <v>468</v>
      </c>
      <c r="L268" s="239"/>
      <c r="M268" s="239" t="s">
        <v>1612</v>
      </c>
      <c r="N268" s="239"/>
      <c r="O268" s="174" t="str">
        <f t="shared" si="26"/>
        <v xml:space="preserve">  </v>
      </c>
      <c r="P268" s="174"/>
      <c r="Q268" s="174"/>
      <c r="R268" s="174" t="str">
        <f t="shared" si="49"/>
        <v>F/E  -  PDF</v>
      </c>
      <c r="S268" s="239" t="s">
        <v>1245</v>
      </c>
      <c r="T268" s="239" t="s">
        <v>37</v>
      </c>
      <c r="U268" s="144"/>
      <c r="V268" s="144"/>
      <c r="W268" s="144"/>
      <c r="X268" s="144"/>
      <c r="Y268" s="144"/>
      <c r="Z268" s="144"/>
      <c r="AA268" s="144"/>
      <c r="AB268" s="144"/>
      <c r="AC268" s="144"/>
      <c r="AD268" s="144"/>
      <c r="AE268" s="144"/>
      <c r="AF268" s="144"/>
      <c r="AG268" s="144"/>
      <c r="AH268" s="144"/>
      <c r="AI268" s="144"/>
      <c r="AJ268" s="144"/>
      <c r="AK268" s="144"/>
      <c r="AL268" s="144"/>
      <c r="AM268" s="144"/>
      <c r="AN268" s="144"/>
      <c r="AO268" s="144"/>
      <c r="AP268" s="144"/>
      <c r="AQ268" s="144"/>
      <c r="AR268" s="144"/>
      <c r="AS268" s="144"/>
      <c r="AT268" s="144"/>
      <c r="AU268" s="144"/>
      <c r="AV268" s="144"/>
      <c r="AW268" s="144"/>
      <c r="AX268" s="144"/>
      <c r="AY268" s="144"/>
      <c r="AZ268" s="144"/>
      <c r="BA268" s="144"/>
      <c r="BB268" s="144"/>
      <c r="BC268" s="144"/>
      <c r="BD268" s="144"/>
      <c r="BE268" s="144"/>
      <c r="BF268" s="144"/>
      <c r="BG268" s="144"/>
      <c r="BH268" s="144"/>
      <c r="BI268" s="144"/>
      <c r="BJ268" s="144"/>
      <c r="BK268" s="144"/>
      <c r="BL268" s="144"/>
      <c r="BM268" s="144"/>
      <c r="BN268" s="144"/>
      <c r="BO268" s="144"/>
      <c r="BP268" s="144"/>
      <c r="BQ268" s="144"/>
      <c r="BR268" s="144"/>
      <c r="BS268" s="144"/>
      <c r="BT268" s="144"/>
      <c r="BU268" s="144"/>
      <c r="BV268" s="144"/>
      <c r="BW268" s="144"/>
      <c r="BX268" s="144"/>
      <c r="BY268" s="144"/>
      <c r="BZ268" s="144"/>
      <c r="CA268" s="144"/>
      <c r="CB268" s="144"/>
      <c r="CC268" s="144"/>
      <c r="CD268" s="144"/>
      <c r="CE268" s="144"/>
      <c r="CF268" s="144"/>
      <c r="CG268" s="144"/>
      <c r="CH268" s="144"/>
      <c r="CI268" s="144"/>
      <c r="CJ268" s="144"/>
      <c r="CK268" s="144"/>
      <c r="CL268" s="144"/>
      <c r="CM268" s="144"/>
      <c r="CN268" s="144"/>
      <c r="CO268" s="144"/>
      <c r="CP268" s="144"/>
      <c r="CQ268" s="144"/>
      <c r="CR268" s="144"/>
      <c r="CS268" s="144"/>
      <c r="CT268" s="144"/>
      <c r="CU268" s="144"/>
      <c r="CV268" s="144"/>
      <c r="CW268" s="144"/>
      <c r="CX268" s="144"/>
      <c r="CY268" s="144"/>
      <c r="CZ268" s="144"/>
      <c r="DA268" s="144"/>
      <c r="DB268" s="144"/>
      <c r="DC268" s="144"/>
      <c r="DD268" s="144"/>
      <c r="DE268" s="144"/>
      <c r="DF268" s="144"/>
      <c r="DG268" s="144"/>
      <c r="DH268" s="144"/>
      <c r="DI268" s="144"/>
      <c r="DJ268" s="144"/>
      <c r="DK268" s="144"/>
      <c r="DL268" s="144"/>
      <c r="DM268" s="144"/>
      <c r="DN268" s="144"/>
      <c r="DO268" s="144"/>
      <c r="DP268" s="144"/>
      <c r="DQ268" s="144"/>
      <c r="DR268" s="144"/>
      <c r="DS268" s="144"/>
      <c r="DT268" s="144"/>
      <c r="DU268" s="144"/>
      <c r="DV268" s="144"/>
      <c r="DW268" s="144"/>
      <c r="DX268" s="144"/>
      <c r="DY268" s="144"/>
      <c r="DZ268" s="144"/>
      <c r="EA268" s="144"/>
      <c r="EB268" s="144"/>
      <c r="EC268" s="144"/>
      <c r="ED268" s="144"/>
      <c r="EE268" s="144"/>
      <c r="EF268" s="144"/>
      <c r="EG268" s="144"/>
      <c r="EH268" s="144"/>
      <c r="EI268" s="144"/>
      <c r="EJ268" s="144"/>
      <c r="EK268" s="144"/>
      <c r="EL268" s="144"/>
      <c r="EM268" s="144"/>
      <c r="EN268" s="144"/>
      <c r="EO268" s="144"/>
      <c r="EP268" s="144"/>
      <c r="EQ268" s="144"/>
      <c r="ER268" s="144"/>
      <c r="ES268" s="144"/>
      <c r="ET268" s="144"/>
      <c r="EU268" s="144"/>
      <c r="EV268" s="144"/>
      <c r="EW268" s="144"/>
      <c r="EX268" s="144"/>
      <c r="EY268" s="144"/>
      <c r="EZ268" s="144"/>
      <c r="FA268" s="144"/>
      <c r="FB268" s="144"/>
      <c r="FC268" s="144"/>
      <c r="FD268" s="144"/>
      <c r="FE268" s="144"/>
      <c r="FF268" s="144"/>
      <c r="FG268" s="144"/>
      <c r="FH268" s="144"/>
      <c r="FI268" s="144"/>
      <c r="FJ268" s="144"/>
      <c r="FK268" s="144"/>
      <c r="FL268" s="144"/>
      <c r="FM268" s="144"/>
      <c r="FN268" s="144"/>
      <c r="FO268" s="144"/>
      <c r="FP268" s="144"/>
      <c r="FQ268" s="144"/>
      <c r="FR268" s="144"/>
      <c r="FS268" s="144"/>
      <c r="FT268" s="144"/>
      <c r="FU268" s="144"/>
      <c r="FV268" s="144"/>
      <c r="FW268" s="144"/>
      <c r="FX268" s="144"/>
      <c r="FY268" s="144"/>
      <c r="FZ268" s="144"/>
      <c r="GA268" s="144"/>
      <c r="GB268" s="144"/>
      <c r="GC268" s="144"/>
      <c r="GD268" s="144"/>
      <c r="GE268" s="144"/>
      <c r="GF268" s="144"/>
      <c r="GG268" s="144"/>
      <c r="GH268" s="144"/>
      <c r="GI268" s="144"/>
      <c r="GJ268" s="144"/>
      <c r="GK268" s="144"/>
      <c r="GL268" s="144"/>
      <c r="GM268" s="144"/>
      <c r="GN268" s="144"/>
      <c r="GO268" s="144"/>
      <c r="GP268" s="144"/>
      <c r="GQ268" s="144"/>
      <c r="GR268" s="144"/>
      <c r="GS268" s="144"/>
      <c r="GT268" s="144"/>
      <c r="GU268" s="144"/>
      <c r="GV268" s="144"/>
      <c r="GW268" s="144"/>
      <c r="GX268" s="144"/>
      <c r="GY268" s="144"/>
      <c r="GZ268" s="144"/>
      <c r="HA268" s="144"/>
      <c r="HB268" s="144"/>
      <c r="HC268" s="144"/>
      <c r="HD268" s="144"/>
      <c r="HE268" s="144"/>
      <c r="HF268" s="144"/>
      <c r="HG268" s="144"/>
      <c r="HH268" s="144"/>
    </row>
    <row r="269" spans="1:216" s="157" customFormat="1" ht="40" customHeight="1">
      <c r="A269" s="243" t="s">
        <v>1184</v>
      </c>
      <c r="B269" s="175" t="str">
        <f t="shared" si="48"/>
        <v>Subdirección de ProgramasPROGRAMAS CONEXIONES INTRADOMICILIARIOS ACUEDUCTO Y ALCANTARILLADO</v>
      </c>
      <c r="C269" s="183">
        <v>72210</v>
      </c>
      <c r="D269" s="183" t="s">
        <v>1623</v>
      </c>
      <c r="E269" s="135" t="s">
        <v>1053</v>
      </c>
      <c r="F269" s="180" t="str">
        <f t="shared" si="38"/>
        <v>72210-40.6</v>
      </c>
      <c r="G269" s="174" t="str">
        <f t="shared" si="24"/>
        <v>AG -3--AC -17</v>
      </c>
      <c r="H269" s="239">
        <v>3</v>
      </c>
      <c r="I269" s="239">
        <v>17</v>
      </c>
      <c r="J269" s="174" t="str">
        <f t="shared" si="25"/>
        <v xml:space="preserve">CT- - MT- </v>
      </c>
      <c r="K269" s="239" t="s">
        <v>468</v>
      </c>
      <c r="L269" s="239"/>
      <c r="M269" s="239" t="s">
        <v>1612</v>
      </c>
      <c r="N269" s="239"/>
      <c r="O269" s="174" t="str">
        <f t="shared" si="26"/>
        <v xml:space="preserve">  </v>
      </c>
      <c r="P269" s="174"/>
      <c r="Q269" s="174"/>
      <c r="R269" s="174" t="str">
        <f t="shared" si="49"/>
        <v>F/E  -  PDF</v>
      </c>
      <c r="S269" s="239" t="s">
        <v>1245</v>
      </c>
      <c r="T269" s="239" t="s">
        <v>37</v>
      </c>
      <c r="U269" s="144"/>
      <c r="V269" s="144"/>
      <c r="W269" s="144"/>
      <c r="X269" s="144"/>
      <c r="Y269" s="144"/>
      <c r="Z269" s="144"/>
      <c r="AA269" s="144"/>
      <c r="AB269" s="144"/>
      <c r="AC269" s="144"/>
      <c r="AD269" s="144"/>
      <c r="AE269" s="144"/>
      <c r="AF269" s="144"/>
      <c r="AG269" s="144"/>
      <c r="AH269" s="144"/>
      <c r="AI269" s="144"/>
      <c r="AJ269" s="144"/>
      <c r="AK269" s="144"/>
      <c r="AL269" s="144"/>
      <c r="AM269" s="144"/>
      <c r="AN269" s="144"/>
      <c r="AO269" s="144"/>
      <c r="AP269" s="144"/>
      <c r="AQ269" s="144"/>
      <c r="AR269" s="144"/>
      <c r="AS269" s="144"/>
      <c r="AT269" s="144"/>
      <c r="AU269" s="144"/>
      <c r="AV269" s="144"/>
      <c r="AW269" s="144"/>
      <c r="AX269" s="144"/>
      <c r="AY269" s="144"/>
      <c r="AZ269" s="144"/>
      <c r="BA269" s="144"/>
      <c r="BB269" s="144"/>
      <c r="BC269" s="144"/>
      <c r="BD269" s="144"/>
      <c r="BE269" s="144"/>
      <c r="BF269" s="144"/>
      <c r="BG269" s="144"/>
      <c r="BH269" s="144"/>
      <c r="BI269" s="144"/>
      <c r="BJ269" s="144"/>
      <c r="BK269" s="144"/>
      <c r="BL269" s="144"/>
      <c r="BM269" s="144"/>
      <c r="BN269" s="144"/>
      <c r="BO269" s="144"/>
      <c r="BP269" s="144"/>
      <c r="BQ269" s="144"/>
      <c r="BR269" s="144"/>
      <c r="BS269" s="144"/>
      <c r="BT269" s="144"/>
      <c r="BU269" s="144"/>
      <c r="BV269" s="144"/>
      <c r="BW269" s="144"/>
      <c r="BX269" s="144"/>
      <c r="BY269" s="144"/>
      <c r="BZ269" s="144"/>
      <c r="CA269" s="144"/>
      <c r="CB269" s="144"/>
      <c r="CC269" s="144"/>
      <c r="CD269" s="144"/>
      <c r="CE269" s="144"/>
      <c r="CF269" s="144"/>
      <c r="CG269" s="144"/>
      <c r="CH269" s="144"/>
      <c r="CI269" s="144"/>
      <c r="CJ269" s="144"/>
      <c r="CK269" s="144"/>
      <c r="CL269" s="144"/>
      <c r="CM269" s="144"/>
      <c r="CN269" s="144"/>
      <c r="CO269" s="144"/>
      <c r="CP269" s="144"/>
      <c r="CQ269" s="144"/>
      <c r="CR269" s="144"/>
      <c r="CS269" s="144"/>
      <c r="CT269" s="144"/>
      <c r="CU269" s="144"/>
      <c r="CV269" s="144"/>
      <c r="CW269" s="144"/>
      <c r="CX269" s="144"/>
      <c r="CY269" s="144"/>
      <c r="CZ269" s="144"/>
      <c r="DA269" s="144"/>
      <c r="DB269" s="144"/>
      <c r="DC269" s="144"/>
      <c r="DD269" s="144"/>
      <c r="DE269" s="144"/>
      <c r="DF269" s="144"/>
      <c r="DG269" s="144"/>
      <c r="DH269" s="144"/>
      <c r="DI269" s="144"/>
      <c r="DJ269" s="144"/>
      <c r="DK269" s="144"/>
      <c r="DL269" s="144"/>
      <c r="DM269" s="144"/>
      <c r="DN269" s="144"/>
      <c r="DO269" s="144"/>
      <c r="DP269" s="144"/>
      <c r="DQ269" s="144"/>
      <c r="DR269" s="144"/>
      <c r="DS269" s="144"/>
      <c r="DT269" s="144"/>
      <c r="DU269" s="144"/>
      <c r="DV269" s="144"/>
      <c r="DW269" s="144"/>
      <c r="DX269" s="144"/>
      <c r="DY269" s="144"/>
      <c r="DZ269" s="144"/>
      <c r="EA269" s="144"/>
      <c r="EB269" s="144"/>
      <c r="EC269" s="144"/>
      <c r="ED269" s="144"/>
      <c r="EE269" s="144"/>
      <c r="EF269" s="144"/>
      <c r="EG269" s="144"/>
      <c r="EH269" s="144"/>
      <c r="EI269" s="144"/>
      <c r="EJ269" s="144"/>
      <c r="EK269" s="144"/>
      <c r="EL269" s="144"/>
      <c r="EM269" s="144"/>
      <c r="EN269" s="144"/>
      <c r="EO269" s="144"/>
      <c r="EP269" s="144"/>
      <c r="EQ269" s="144"/>
      <c r="ER269" s="144"/>
      <c r="ES269" s="144"/>
      <c r="ET269" s="144"/>
      <c r="EU269" s="144"/>
      <c r="EV269" s="144"/>
      <c r="EW269" s="144"/>
      <c r="EX269" s="144"/>
      <c r="EY269" s="144"/>
      <c r="EZ269" s="144"/>
      <c r="FA269" s="144"/>
      <c r="FB269" s="144"/>
      <c r="FC269" s="144"/>
      <c r="FD269" s="144"/>
      <c r="FE269" s="144"/>
      <c r="FF269" s="144"/>
      <c r="FG269" s="144"/>
      <c r="FH269" s="144"/>
      <c r="FI269" s="144"/>
      <c r="FJ269" s="144"/>
      <c r="FK269" s="144"/>
      <c r="FL269" s="144"/>
      <c r="FM269" s="144"/>
      <c r="FN269" s="144"/>
      <c r="FO269" s="144"/>
      <c r="FP269" s="144"/>
      <c r="FQ269" s="144"/>
      <c r="FR269" s="144"/>
      <c r="FS269" s="144"/>
      <c r="FT269" s="144"/>
      <c r="FU269" s="144"/>
      <c r="FV269" s="144"/>
      <c r="FW269" s="144"/>
      <c r="FX269" s="144"/>
      <c r="FY269" s="144"/>
      <c r="FZ269" s="144"/>
      <c r="GA269" s="144"/>
      <c r="GB269" s="144"/>
      <c r="GC269" s="144"/>
      <c r="GD269" s="144"/>
      <c r="GE269" s="144"/>
      <c r="GF269" s="144"/>
      <c r="GG269" s="144"/>
      <c r="GH269" s="144"/>
      <c r="GI269" s="144"/>
      <c r="GJ269" s="144"/>
      <c r="GK269" s="144"/>
      <c r="GL269" s="144"/>
      <c r="GM269" s="144"/>
      <c r="GN269" s="144"/>
      <c r="GO269" s="144"/>
      <c r="GP269" s="144"/>
      <c r="GQ269" s="144"/>
      <c r="GR269" s="144"/>
      <c r="GS269" s="144"/>
      <c r="GT269" s="144"/>
      <c r="GU269" s="144"/>
      <c r="GV269" s="144"/>
      <c r="GW269" s="144"/>
      <c r="GX269" s="144"/>
      <c r="GY269" s="144"/>
      <c r="GZ269" s="144"/>
      <c r="HA269" s="144"/>
      <c r="HB269" s="144"/>
      <c r="HC269" s="144"/>
      <c r="HD269" s="144"/>
      <c r="HE269" s="144"/>
      <c r="HF269" s="144"/>
      <c r="HG269" s="144"/>
      <c r="HH269" s="144"/>
    </row>
    <row r="270" spans="1:216" s="157" customFormat="1" ht="40" customHeight="1">
      <c r="A270" s="243" t="s">
        <v>1184</v>
      </c>
      <c r="B270" s="175" t="str">
        <f t="shared" si="48"/>
        <v>Subdirección de ProgramasPROGRAMAS DE COOPERACIÓN INTERNACIONAL</v>
      </c>
      <c r="C270" s="183">
        <v>72210</v>
      </c>
      <c r="D270" s="183" t="s">
        <v>1624</v>
      </c>
      <c r="E270" s="135" t="s">
        <v>1409</v>
      </c>
      <c r="F270" s="180" t="str">
        <f t="shared" si="38"/>
        <v>72210-40.14</v>
      </c>
      <c r="G270" s="174" t="str">
        <f t="shared" si="24"/>
        <v>AG -3--AC -7</v>
      </c>
      <c r="H270" s="239">
        <v>3</v>
      </c>
      <c r="I270" s="239">
        <v>7</v>
      </c>
      <c r="J270" s="174" t="str">
        <f t="shared" si="25"/>
        <v xml:space="preserve">CT- - MT- </v>
      </c>
      <c r="K270" s="239" t="s">
        <v>468</v>
      </c>
      <c r="L270" s="239"/>
      <c r="M270" s="239" t="s">
        <v>1612</v>
      </c>
      <c r="N270" s="239"/>
      <c r="O270" s="174" t="str">
        <f t="shared" si="26"/>
        <v xml:space="preserve">  </v>
      </c>
      <c r="P270" s="174"/>
      <c r="Q270" s="174"/>
      <c r="R270" s="174" t="str">
        <f t="shared" si="49"/>
        <v>F/E  -  PDF</v>
      </c>
      <c r="S270" s="239" t="s">
        <v>1245</v>
      </c>
      <c r="T270" s="239" t="s">
        <v>37</v>
      </c>
      <c r="U270" s="144"/>
      <c r="V270" s="144"/>
      <c r="W270" s="144"/>
      <c r="X270" s="144"/>
      <c r="Y270" s="144"/>
      <c r="Z270" s="144"/>
      <c r="AA270" s="144"/>
      <c r="AB270" s="144"/>
      <c r="AC270" s="144"/>
      <c r="AD270" s="144"/>
      <c r="AE270" s="144"/>
      <c r="AF270" s="144"/>
      <c r="AG270" s="144"/>
      <c r="AH270" s="144"/>
      <c r="AI270" s="144"/>
      <c r="AJ270" s="144"/>
      <c r="AK270" s="144"/>
      <c r="AL270" s="144"/>
      <c r="AM270" s="144"/>
      <c r="AN270" s="144"/>
      <c r="AO270" s="144"/>
      <c r="AP270" s="144"/>
      <c r="AQ270" s="144"/>
      <c r="AR270" s="144"/>
      <c r="AS270" s="144"/>
      <c r="AT270" s="144"/>
      <c r="AU270" s="144"/>
      <c r="AV270" s="144"/>
      <c r="AW270" s="144"/>
      <c r="AX270" s="144"/>
      <c r="AY270" s="144"/>
      <c r="AZ270" s="144"/>
      <c r="BA270" s="144"/>
      <c r="BB270" s="144"/>
      <c r="BC270" s="144"/>
      <c r="BD270" s="144"/>
      <c r="BE270" s="144"/>
      <c r="BF270" s="144"/>
      <c r="BG270" s="144"/>
      <c r="BH270" s="144"/>
      <c r="BI270" s="144"/>
      <c r="BJ270" s="144"/>
      <c r="BK270" s="144"/>
      <c r="BL270" s="144"/>
      <c r="BM270" s="144"/>
      <c r="BN270" s="144"/>
      <c r="BO270" s="144"/>
      <c r="BP270" s="144"/>
      <c r="BQ270" s="144"/>
      <c r="BR270" s="144"/>
      <c r="BS270" s="144"/>
      <c r="BT270" s="144"/>
      <c r="BU270" s="144"/>
      <c r="BV270" s="144"/>
      <c r="BW270" s="144"/>
      <c r="BX270" s="144"/>
      <c r="BY270" s="144"/>
      <c r="BZ270" s="144"/>
      <c r="CA270" s="144"/>
      <c r="CB270" s="144"/>
      <c r="CC270" s="144"/>
      <c r="CD270" s="144"/>
      <c r="CE270" s="144"/>
      <c r="CF270" s="144"/>
      <c r="CG270" s="144"/>
      <c r="CH270" s="144"/>
      <c r="CI270" s="144"/>
      <c r="CJ270" s="144"/>
      <c r="CK270" s="144"/>
      <c r="CL270" s="144"/>
      <c r="CM270" s="144"/>
      <c r="CN270" s="144"/>
      <c r="CO270" s="144"/>
      <c r="CP270" s="144"/>
      <c r="CQ270" s="144"/>
      <c r="CR270" s="144"/>
      <c r="CS270" s="144"/>
      <c r="CT270" s="144"/>
      <c r="CU270" s="144"/>
      <c r="CV270" s="144"/>
      <c r="CW270" s="144"/>
      <c r="CX270" s="144"/>
      <c r="CY270" s="144"/>
      <c r="CZ270" s="144"/>
      <c r="DA270" s="144"/>
      <c r="DB270" s="144"/>
      <c r="DC270" s="144"/>
      <c r="DD270" s="144"/>
      <c r="DE270" s="144"/>
      <c r="DF270" s="144"/>
      <c r="DG270" s="144"/>
      <c r="DH270" s="144"/>
      <c r="DI270" s="144"/>
      <c r="DJ270" s="144"/>
      <c r="DK270" s="144"/>
      <c r="DL270" s="144"/>
      <c r="DM270" s="144"/>
      <c r="DN270" s="144"/>
      <c r="DO270" s="144"/>
      <c r="DP270" s="144"/>
      <c r="DQ270" s="144"/>
      <c r="DR270" s="144"/>
      <c r="DS270" s="144"/>
      <c r="DT270" s="144"/>
      <c r="DU270" s="144"/>
      <c r="DV270" s="144"/>
      <c r="DW270" s="144"/>
      <c r="DX270" s="144"/>
      <c r="DY270" s="144"/>
      <c r="DZ270" s="144"/>
      <c r="EA270" s="144"/>
      <c r="EB270" s="144"/>
      <c r="EC270" s="144"/>
      <c r="ED270" s="144"/>
      <c r="EE270" s="144"/>
      <c r="EF270" s="144"/>
      <c r="EG270" s="144"/>
      <c r="EH270" s="144"/>
      <c r="EI270" s="144"/>
      <c r="EJ270" s="144"/>
      <c r="EK270" s="144"/>
      <c r="EL270" s="144"/>
      <c r="EM270" s="144"/>
      <c r="EN270" s="144"/>
      <c r="EO270" s="144"/>
      <c r="EP270" s="144"/>
      <c r="EQ270" s="144"/>
      <c r="ER270" s="144"/>
      <c r="ES270" s="144"/>
      <c r="ET270" s="144"/>
      <c r="EU270" s="144"/>
      <c r="EV270" s="144"/>
      <c r="EW270" s="144"/>
      <c r="EX270" s="144"/>
      <c r="EY270" s="144"/>
      <c r="EZ270" s="144"/>
      <c r="FA270" s="144"/>
      <c r="FB270" s="144"/>
      <c r="FC270" s="144"/>
      <c r="FD270" s="144"/>
      <c r="FE270" s="144"/>
      <c r="FF270" s="144"/>
      <c r="FG270" s="144"/>
      <c r="FH270" s="144"/>
      <c r="FI270" s="144"/>
      <c r="FJ270" s="144"/>
      <c r="FK270" s="144"/>
      <c r="FL270" s="144"/>
      <c r="FM270" s="144"/>
      <c r="FN270" s="144"/>
      <c r="FO270" s="144"/>
      <c r="FP270" s="144"/>
      <c r="FQ270" s="144"/>
      <c r="FR270" s="144"/>
      <c r="FS270" s="144"/>
      <c r="FT270" s="144"/>
      <c r="FU270" s="144"/>
      <c r="FV270" s="144"/>
      <c r="FW270" s="144"/>
      <c r="FX270" s="144"/>
      <c r="FY270" s="144"/>
      <c r="FZ270" s="144"/>
      <c r="GA270" s="144"/>
      <c r="GB270" s="144"/>
      <c r="GC270" s="144"/>
      <c r="GD270" s="144"/>
      <c r="GE270" s="144"/>
      <c r="GF270" s="144"/>
      <c r="GG270" s="144"/>
      <c r="GH270" s="144"/>
      <c r="GI270" s="144"/>
      <c r="GJ270" s="144"/>
      <c r="GK270" s="144"/>
      <c r="GL270" s="144"/>
      <c r="GM270" s="144"/>
      <c r="GN270" s="144"/>
      <c r="GO270" s="144"/>
      <c r="GP270" s="144"/>
      <c r="GQ270" s="144"/>
      <c r="GR270" s="144"/>
      <c r="GS270" s="144"/>
      <c r="GT270" s="144"/>
      <c r="GU270" s="144"/>
      <c r="GV270" s="144"/>
      <c r="GW270" s="144"/>
      <c r="GX270" s="144"/>
      <c r="GY270" s="144"/>
      <c r="GZ270" s="144"/>
      <c r="HA270" s="144"/>
      <c r="HB270" s="144"/>
      <c r="HC270" s="144"/>
      <c r="HD270" s="144"/>
      <c r="HE270" s="144"/>
      <c r="HF270" s="144"/>
      <c r="HG270" s="144"/>
      <c r="HH270" s="144"/>
    </row>
    <row r="271" spans="1:216" s="157" customFormat="1" ht="40" customHeight="1">
      <c r="A271" s="196"/>
      <c r="B271" s="187"/>
      <c r="C271" s="182"/>
      <c r="D271" s="182"/>
      <c r="E271" s="158"/>
      <c r="F271" s="179"/>
      <c r="G271" s="169"/>
      <c r="H271" s="169"/>
      <c r="I271" s="169"/>
      <c r="J271" s="169"/>
      <c r="K271" s="169"/>
      <c r="L271" s="169"/>
      <c r="M271" s="169"/>
      <c r="N271" s="169"/>
      <c r="O271" s="169"/>
      <c r="P271" s="169"/>
      <c r="Q271" s="169"/>
      <c r="R271" s="169"/>
      <c r="S271" s="169"/>
      <c r="T271" s="169"/>
      <c r="U271" s="144"/>
      <c r="V271" s="144"/>
      <c r="W271" s="144"/>
      <c r="X271" s="144"/>
      <c r="Y271" s="144"/>
      <c r="Z271" s="144"/>
      <c r="AA271" s="144"/>
      <c r="AB271" s="144"/>
      <c r="AC271" s="144"/>
      <c r="AD271" s="144"/>
      <c r="AE271" s="144"/>
      <c r="AF271" s="144"/>
      <c r="AG271" s="144"/>
      <c r="AH271" s="144"/>
      <c r="AI271" s="144"/>
      <c r="AJ271" s="144"/>
      <c r="AK271" s="144"/>
      <c r="AL271" s="144"/>
      <c r="AM271" s="144"/>
      <c r="AN271" s="144"/>
      <c r="AO271" s="144"/>
      <c r="AP271" s="144"/>
      <c r="AQ271" s="144"/>
      <c r="AR271" s="144"/>
      <c r="AS271" s="144"/>
      <c r="AT271" s="144"/>
      <c r="AU271" s="144"/>
      <c r="AV271" s="144"/>
      <c r="AW271" s="144"/>
      <c r="AX271" s="144"/>
      <c r="AY271" s="144"/>
      <c r="AZ271" s="144"/>
      <c r="BA271" s="144"/>
      <c r="BB271" s="144"/>
      <c r="BC271" s="144"/>
      <c r="BD271" s="144"/>
      <c r="BE271" s="144"/>
      <c r="BF271" s="144"/>
      <c r="BG271" s="144"/>
      <c r="BH271" s="144"/>
      <c r="BI271" s="144"/>
      <c r="BJ271" s="144"/>
      <c r="BK271" s="144"/>
      <c r="BL271" s="144"/>
      <c r="BM271" s="144"/>
      <c r="BN271" s="144"/>
      <c r="BO271" s="144"/>
      <c r="BP271" s="144"/>
      <c r="BQ271" s="144"/>
      <c r="BR271" s="144"/>
      <c r="BS271" s="144"/>
      <c r="BT271" s="144"/>
      <c r="BU271" s="144"/>
      <c r="BV271" s="144"/>
      <c r="BW271" s="144"/>
      <c r="BX271" s="144"/>
      <c r="BY271" s="144"/>
      <c r="BZ271" s="144"/>
      <c r="CA271" s="144"/>
      <c r="CB271" s="144"/>
      <c r="CC271" s="144"/>
      <c r="CD271" s="144"/>
      <c r="CE271" s="144"/>
      <c r="CF271" s="144"/>
      <c r="CG271" s="144"/>
      <c r="CH271" s="144"/>
      <c r="CI271" s="144"/>
      <c r="CJ271" s="144"/>
      <c r="CK271" s="144"/>
      <c r="CL271" s="144"/>
      <c r="CM271" s="144"/>
      <c r="CN271" s="144"/>
      <c r="CO271" s="144"/>
      <c r="CP271" s="144"/>
      <c r="CQ271" s="144"/>
      <c r="CR271" s="144"/>
      <c r="CS271" s="144"/>
      <c r="CT271" s="144"/>
      <c r="CU271" s="144"/>
      <c r="CV271" s="144"/>
      <c r="CW271" s="144"/>
      <c r="CX271" s="144"/>
      <c r="CY271" s="144"/>
      <c r="CZ271" s="144"/>
      <c r="DA271" s="144"/>
      <c r="DB271" s="144"/>
      <c r="DC271" s="144"/>
      <c r="DD271" s="144"/>
      <c r="DE271" s="144"/>
      <c r="DF271" s="144"/>
      <c r="DG271" s="144"/>
      <c r="DH271" s="144"/>
      <c r="DI271" s="144"/>
      <c r="DJ271" s="144"/>
      <c r="DK271" s="144"/>
      <c r="DL271" s="144"/>
      <c r="DM271" s="144"/>
      <c r="DN271" s="144"/>
      <c r="DO271" s="144"/>
      <c r="DP271" s="144"/>
      <c r="DQ271" s="144"/>
      <c r="DR271" s="144"/>
      <c r="DS271" s="144"/>
      <c r="DT271" s="144"/>
      <c r="DU271" s="144"/>
      <c r="DV271" s="144"/>
      <c r="DW271" s="144"/>
      <c r="DX271" s="144"/>
      <c r="DY271" s="144"/>
      <c r="DZ271" s="144"/>
      <c r="EA271" s="144"/>
      <c r="EB271" s="144"/>
      <c r="EC271" s="144"/>
      <c r="ED271" s="144"/>
      <c r="EE271" s="144"/>
      <c r="EF271" s="144"/>
      <c r="EG271" s="144"/>
      <c r="EH271" s="144"/>
      <c r="EI271" s="144"/>
      <c r="EJ271" s="144"/>
      <c r="EK271" s="144"/>
      <c r="EL271" s="144"/>
      <c r="EM271" s="144"/>
      <c r="EN271" s="144"/>
      <c r="EO271" s="144"/>
      <c r="EP271" s="144"/>
      <c r="EQ271" s="144"/>
      <c r="ER271" s="144"/>
      <c r="ES271" s="144"/>
      <c r="ET271" s="144"/>
      <c r="EU271" s="144"/>
      <c r="EV271" s="144"/>
      <c r="EW271" s="144"/>
      <c r="EX271" s="144"/>
      <c r="EY271" s="144"/>
      <c r="EZ271" s="144"/>
      <c r="FA271" s="144"/>
      <c r="FB271" s="144"/>
      <c r="FC271" s="144"/>
      <c r="FD271" s="144"/>
      <c r="FE271" s="144"/>
      <c r="FF271" s="144"/>
      <c r="FG271" s="144"/>
      <c r="FH271" s="144"/>
      <c r="FI271" s="144"/>
      <c r="FJ271" s="144"/>
      <c r="FK271" s="144"/>
      <c r="FL271" s="144"/>
      <c r="FM271" s="144"/>
      <c r="FN271" s="144"/>
      <c r="FO271" s="144"/>
      <c r="FP271" s="144"/>
      <c r="FQ271" s="144"/>
      <c r="FR271" s="144"/>
      <c r="FS271" s="144"/>
      <c r="FT271" s="144"/>
      <c r="FU271" s="144"/>
      <c r="FV271" s="144"/>
      <c r="FW271" s="144"/>
      <c r="FX271" s="144"/>
      <c r="FY271" s="144"/>
      <c r="FZ271" s="144"/>
      <c r="GA271" s="144"/>
      <c r="GB271" s="144"/>
      <c r="GC271" s="144"/>
      <c r="GD271" s="144"/>
      <c r="GE271" s="144"/>
      <c r="GF271" s="144"/>
      <c r="GG271" s="144"/>
      <c r="GH271" s="144"/>
      <c r="GI271" s="144"/>
      <c r="GJ271" s="144"/>
      <c r="GK271" s="144"/>
      <c r="GL271" s="144"/>
      <c r="GM271" s="144"/>
      <c r="GN271" s="144"/>
      <c r="GO271" s="144"/>
      <c r="GP271" s="144"/>
      <c r="GQ271" s="144"/>
      <c r="GR271" s="144"/>
      <c r="GS271" s="144"/>
      <c r="GT271" s="144"/>
      <c r="GU271" s="144"/>
      <c r="GV271" s="144"/>
      <c r="GW271" s="144"/>
      <c r="GX271" s="144"/>
      <c r="GY271" s="144"/>
      <c r="GZ271" s="144"/>
      <c r="HA271" s="144"/>
      <c r="HB271" s="144"/>
      <c r="HC271" s="144"/>
      <c r="HD271" s="144"/>
      <c r="HE271" s="144"/>
      <c r="HF271" s="144"/>
      <c r="HG271" s="144"/>
      <c r="HH271" s="144"/>
    </row>
    <row r="272" spans="1:216" s="157" customFormat="1" ht="40" customHeight="1">
      <c r="A272" s="246" t="s">
        <v>1183</v>
      </c>
      <c r="B272" s="186" t="str">
        <f t="shared" si="48"/>
        <v>Subdirección de Desarrollo EmpresarialDERECHOS DE PETICIÓN</v>
      </c>
      <c r="C272" s="143">
        <v>72220</v>
      </c>
      <c r="D272" s="227">
        <v>17</v>
      </c>
      <c r="E272" s="226" t="s">
        <v>496</v>
      </c>
      <c r="F272" s="224" t="str">
        <f t="shared" si="38"/>
        <v>72220-17</v>
      </c>
      <c r="G272" s="225" t="str">
        <f t="shared" si="24"/>
        <v>AG -3--AC -8</v>
      </c>
      <c r="H272" s="240">
        <v>3</v>
      </c>
      <c r="I272" s="240">
        <v>8</v>
      </c>
      <c r="J272" s="225" t="str">
        <f t="shared" si="25"/>
        <v>- - MT- S</v>
      </c>
      <c r="K272" s="240"/>
      <c r="L272" s="240"/>
      <c r="M272" s="240" t="s">
        <v>1612</v>
      </c>
      <c r="N272" s="240" t="s">
        <v>471</v>
      </c>
      <c r="O272" s="225" t="str">
        <f t="shared" si="26"/>
        <v xml:space="preserve">  </v>
      </c>
      <c r="P272" s="225"/>
      <c r="Q272" s="225"/>
      <c r="R272" s="225" t="str">
        <f t="shared" si="49"/>
        <v>F/E  -  PDF</v>
      </c>
      <c r="S272" s="240" t="s">
        <v>1245</v>
      </c>
      <c r="T272" s="240" t="s">
        <v>37</v>
      </c>
      <c r="U272" s="144"/>
      <c r="V272" s="144"/>
      <c r="W272" s="144"/>
      <c r="X272" s="144"/>
      <c r="Y272" s="144"/>
      <c r="Z272" s="144"/>
      <c r="AA272" s="144"/>
      <c r="AB272" s="144"/>
      <c r="AC272" s="144"/>
      <c r="AD272" s="144"/>
      <c r="AE272" s="144"/>
      <c r="AF272" s="144"/>
      <c r="AG272" s="144"/>
      <c r="AH272" s="144"/>
      <c r="AI272" s="144"/>
      <c r="AJ272" s="144"/>
      <c r="AK272" s="144"/>
      <c r="AL272" s="144"/>
      <c r="AM272" s="144"/>
      <c r="AN272" s="144"/>
      <c r="AO272" s="144"/>
      <c r="AP272" s="144"/>
      <c r="AQ272" s="144"/>
      <c r="AR272" s="144"/>
      <c r="AS272" s="144"/>
      <c r="AT272" s="144"/>
      <c r="AU272" s="144"/>
      <c r="AV272" s="144"/>
      <c r="AW272" s="144"/>
      <c r="AX272" s="144"/>
      <c r="AY272" s="144"/>
      <c r="AZ272" s="144"/>
      <c r="BA272" s="144"/>
      <c r="BB272" s="144"/>
      <c r="BC272" s="144"/>
      <c r="BD272" s="144"/>
      <c r="BE272" s="144"/>
      <c r="BF272" s="144"/>
      <c r="BG272" s="144"/>
      <c r="BH272" s="144"/>
      <c r="BI272" s="144"/>
      <c r="BJ272" s="144"/>
      <c r="BK272" s="144"/>
      <c r="BL272" s="144"/>
      <c r="BM272" s="144"/>
      <c r="BN272" s="144"/>
      <c r="BO272" s="144"/>
      <c r="BP272" s="144"/>
      <c r="BQ272" s="144"/>
      <c r="BR272" s="144"/>
      <c r="BS272" s="144"/>
      <c r="BT272" s="144"/>
      <c r="BU272" s="144"/>
      <c r="BV272" s="144"/>
      <c r="BW272" s="144"/>
      <c r="BX272" s="144"/>
      <c r="BY272" s="144"/>
      <c r="BZ272" s="144"/>
      <c r="CA272" s="144"/>
      <c r="CB272" s="144"/>
      <c r="CC272" s="144"/>
      <c r="CD272" s="144"/>
      <c r="CE272" s="144"/>
      <c r="CF272" s="144"/>
      <c r="CG272" s="144"/>
      <c r="CH272" s="144"/>
      <c r="CI272" s="144"/>
      <c r="CJ272" s="144"/>
      <c r="CK272" s="144"/>
      <c r="CL272" s="144"/>
      <c r="CM272" s="144"/>
      <c r="CN272" s="144"/>
      <c r="CO272" s="144"/>
      <c r="CP272" s="144"/>
      <c r="CQ272" s="144"/>
      <c r="CR272" s="144"/>
      <c r="CS272" s="144"/>
      <c r="CT272" s="144"/>
      <c r="CU272" s="144"/>
      <c r="CV272" s="144"/>
      <c r="CW272" s="144"/>
      <c r="CX272" s="144"/>
      <c r="CY272" s="144"/>
      <c r="CZ272" s="144"/>
      <c r="DA272" s="144"/>
      <c r="DB272" s="144"/>
      <c r="DC272" s="144"/>
      <c r="DD272" s="144"/>
      <c r="DE272" s="144"/>
      <c r="DF272" s="144"/>
      <c r="DG272" s="144"/>
      <c r="DH272" s="144"/>
      <c r="DI272" s="144"/>
      <c r="DJ272" s="144"/>
      <c r="DK272" s="144"/>
      <c r="DL272" s="144"/>
      <c r="DM272" s="144"/>
      <c r="DN272" s="144"/>
      <c r="DO272" s="144"/>
      <c r="DP272" s="144"/>
      <c r="DQ272" s="144"/>
      <c r="DR272" s="144"/>
      <c r="DS272" s="144"/>
      <c r="DT272" s="144"/>
      <c r="DU272" s="144"/>
      <c r="DV272" s="144"/>
      <c r="DW272" s="144"/>
      <c r="DX272" s="144"/>
      <c r="DY272" s="144"/>
      <c r="DZ272" s="144"/>
      <c r="EA272" s="144"/>
      <c r="EB272" s="144"/>
      <c r="EC272" s="144"/>
      <c r="ED272" s="144"/>
      <c r="EE272" s="144"/>
      <c r="EF272" s="144"/>
      <c r="EG272" s="144"/>
      <c r="EH272" s="144"/>
      <c r="EI272" s="144"/>
      <c r="EJ272" s="144"/>
      <c r="EK272" s="144"/>
      <c r="EL272" s="144"/>
      <c r="EM272" s="144"/>
      <c r="EN272" s="144"/>
      <c r="EO272" s="144"/>
      <c r="EP272" s="144"/>
      <c r="EQ272" s="144"/>
      <c r="ER272" s="144"/>
      <c r="ES272" s="144"/>
      <c r="ET272" s="144"/>
      <c r="EU272" s="144"/>
      <c r="EV272" s="144"/>
      <c r="EW272" s="144"/>
      <c r="EX272" s="144"/>
      <c r="EY272" s="144"/>
      <c r="EZ272" s="144"/>
      <c r="FA272" s="144"/>
      <c r="FB272" s="144"/>
      <c r="FC272" s="144"/>
      <c r="FD272" s="144"/>
      <c r="FE272" s="144"/>
      <c r="FF272" s="144"/>
      <c r="FG272" s="144"/>
      <c r="FH272" s="144"/>
      <c r="FI272" s="144"/>
      <c r="FJ272" s="144"/>
      <c r="FK272" s="144"/>
      <c r="FL272" s="144"/>
      <c r="FM272" s="144"/>
      <c r="FN272" s="144"/>
      <c r="FO272" s="144"/>
      <c r="FP272" s="144"/>
      <c r="FQ272" s="144"/>
      <c r="FR272" s="144"/>
      <c r="FS272" s="144"/>
      <c r="FT272" s="144"/>
      <c r="FU272" s="144"/>
      <c r="FV272" s="144"/>
      <c r="FW272" s="144"/>
      <c r="FX272" s="144"/>
      <c r="FY272" s="144"/>
      <c r="FZ272" s="144"/>
      <c r="GA272" s="144"/>
      <c r="GB272" s="144"/>
      <c r="GC272" s="144"/>
      <c r="GD272" s="144"/>
      <c r="GE272" s="144"/>
      <c r="GF272" s="144"/>
      <c r="GG272" s="144"/>
      <c r="GH272" s="144"/>
      <c r="GI272" s="144"/>
      <c r="GJ272" s="144"/>
      <c r="GK272" s="144"/>
      <c r="GL272" s="144"/>
      <c r="GM272" s="144"/>
      <c r="GN272" s="144"/>
      <c r="GO272" s="144"/>
      <c r="GP272" s="144"/>
      <c r="GQ272" s="144"/>
      <c r="GR272" s="144"/>
      <c r="GS272" s="144"/>
      <c r="GT272" s="144"/>
      <c r="GU272" s="144"/>
      <c r="GV272" s="144"/>
      <c r="GW272" s="144"/>
      <c r="GX272" s="144"/>
      <c r="GY272" s="144"/>
      <c r="GZ272" s="144"/>
      <c r="HA272" s="144"/>
      <c r="HB272" s="144"/>
      <c r="HC272" s="144"/>
      <c r="HD272" s="144"/>
      <c r="HE272" s="144"/>
      <c r="HF272" s="144"/>
      <c r="HG272" s="144"/>
      <c r="HH272" s="144"/>
    </row>
    <row r="273" spans="1:216" s="157" customFormat="1" ht="40" customHeight="1">
      <c r="A273" s="246" t="s">
        <v>1183</v>
      </c>
      <c r="B273" s="186" t="str">
        <f t="shared" si="48"/>
        <v>Subdirección de Desarrollo EmpresarialINFORMES A ENTES DE CONTROL</v>
      </c>
      <c r="C273" s="143">
        <v>72220</v>
      </c>
      <c r="D273" s="227" t="s">
        <v>1236</v>
      </c>
      <c r="E273" s="228" t="s">
        <v>928</v>
      </c>
      <c r="F273" s="224" t="str">
        <f t="shared" si="38"/>
        <v>72220-24.1</v>
      </c>
      <c r="G273" s="225" t="str">
        <f t="shared" si="24"/>
        <v>AG -4--AC -8</v>
      </c>
      <c r="H273" s="240">
        <v>4</v>
      </c>
      <c r="I273" s="240">
        <v>8</v>
      </c>
      <c r="J273" s="225" t="str">
        <f t="shared" si="25"/>
        <v xml:space="preserve">- E- - </v>
      </c>
      <c r="K273" s="240"/>
      <c r="L273" s="240" t="s">
        <v>469</v>
      </c>
      <c r="M273" s="240"/>
      <c r="N273" s="240"/>
      <c r="O273" s="225" t="str">
        <f t="shared" si="26"/>
        <v xml:space="preserve">  </v>
      </c>
      <c r="P273" s="225"/>
      <c r="Q273" s="225"/>
      <c r="R273" s="225" t="str">
        <f t="shared" si="49"/>
        <v>F/E  -  PDF</v>
      </c>
      <c r="S273" s="240" t="s">
        <v>1245</v>
      </c>
      <c r="T273" s="240" t="s">
        <v>37</v>
      </c>
      <c r="U273" s="144"/>
      <c r="V273" s="144"/>
      <c r="W273" s="144"/>
      <c r="X273" s="144"/>
      <c r="Y273" s="144"/>
      <c r="Z273" s="144"/>
      <c r="AA273" s="144"/>
      <c r="AB273" s="144"/>
      <c r="AC273" s="144"/>
      <c r="AD273" s="144"/>
      <c r="AE273" s="144"/>
      <c r="AF273" s="144"/>
      <c r="AG273" s="144"/>
      <c r="AH273" s="144"/>
      <c r="AI273" s="144"/>
      <c r="AJ273" s="144"/>
      <c r="AK273" s="144"/>
      <c r="AL273" s="144"/>
      <c r="AM273" s="144"/>
      <c r="AN273" s="144"/>
      <c r="AO273" s="144"/>
      <c r="AP273" s="144"/>
      <c r="AQ273" s="144"/>
      <c r="AR273" s="144"/>
      <c r="AS273" s="144"/>
      <c r="AT273" s="144"/>
      <c r="AU273" s="144"/>
      <c r="AV273" s="144"/>
      <c r="AW273" s="144"/>
      <c r="AX273" s="144"/>
      <c r="AY273" s="144"/>
      <c r="AZ273" s="144"/>
      <c r="BA273" s="144"/>
      <c r="BB273" s="144"/>
      <c r="BC273" s="144"/>
      <c r="BD273" s="144"/>
      <c r="BE273" s="144"/>
      <c r="BF273" s="144"/>
      <c r="BG273" s="144"/>
      <c r="BH273" s="144"/>
      <c r="BI273" s="144"/>
      <c r="BJ273" s="144"/>
      <c r="BK273" s="144"/>
      <c r="BL273" s="144"/>
      <c r="BM273" s="144"/>
      <c r="BN273" s="144"/>
      <c r="BO273" s="144"/>
      <c r="BP273" s="144"/>
      <c r="BQ273" s="144"/>
      <c r="BR273" s="144"/>
      <c r="BS273" s="144"/>
      <c r="BT273" s="144"/>
      <c r="BU273" s="144"/>
      <c r="BV273" s="144"/>
      <c r="BW273" s="144"/>
      <c r="BX273" s="144"/>
      <c r="BY273" s="144"/>
      <c r="BZ273" s="144"/>
      <c r="CA273" s="144"/>
      <c r="CB273" s="144"/>
      <c r="CC273" s="144"/>
      <c r="CD273" s="144"/>
      <c r="CE273" s="144"/>
      <c r="CF273" s="144"/>
      <c r="CG273" s="144"/>
      <c r="CH273" s="144"/>
      <c r="CI273" s="144"/>
      <c r="CJ273" s="144"/>
      <c r="CK273" s="144"/>
      <c r="CL273" s="144"/>
      <c r="CM273" s="144"/>
      <c r="CN273" s="144"/>
      <c r="CO273" s="144"/>
      <c r="CP273" s="144"/>
      <c r="CQ273" s="144"/>
      <c r="CR273" s="144"/>
      <c r="CS273" s="144"/>
      <c r="CT273" s="144"/>
      <c r="CU273" s="144"/>
      <c r="CV273" s="144"/>
      <c r="CW273" s="144"/>
      <c r="CX273" s="144"/>
      <c r="CY273" s="144"/>
      <c r="CZ273" s="144"/>
      <c r="DA273" s="144"/>
      <c r="DB273" s="144"/>
      <c r="DC273" s="144"/>
      <c r="DD273" s="144"/>
      <c r="DE273" s="144"/>
      <c r="DF273" s="144"/>
      <c r="DG273" s="144"/>
      <c r="DH273" s="144"/>
      <c r="DI273" s="144"/>
      <c r="DJ273" s="144"/>
      <c r="DK273" s="144"/>
      <c r="DL273" s="144"/>
      <c r="DM273" s="144"/>
      <c r="DN273" s="144"/>
      <c r="DO273" s="144"/>
      <c r="DP273" s="144"/>
      <c r="DQ273" s="144"/>
      <c r="DR273" s="144"/>
      <c r="DS273" s="144"/>
      <c r="DT273" s="144"/>
      <c r="DU273" s="144"/>
      <c r="DV273" s="144"/>
      <c r="DW273" s="144"/>
      <c r="DX273" s="144"/>
      <c r="DY273" s="144"/>
      <c r="DZ273" s="144"/>
      <c r="EA273" s="144"/>
      <c r="EB273" s="144"/>
      <c r="EC273" s="144"/>
      <c r="ED273" s="144"/>
      <c r="EE273" s="144"/>
      <c r="EF273" s="144"/>
      <c r="EG273" s="144"/>
      <c r="EH273" s="144"/>
      <c r="EI273" s="144"/>
      <c r="EJ273" s="144"/>
      <c r="EK273" s="144"/>
      <c r="EL273" s="144"/>
      <c r="EM273" s="144"/>
      <c r="EN273" s="144"/>
      <c r="EO273" s="144"/>
      <c r="EP273" s="144"/>
      <c r="EQ273" s="144"/>
      <c r="ER273" s="144"/>
      <c r="ES273" s="144"/>
      <c r="ET273" s="144"/>
      <c r="EU273" s="144"/>
      <c r="EV273" s="144"/>
      <c r="EW273" s="144"/>
      <c r="EX273" s="144"/>
      <c r="EY273" s="144"/>
      <c r="EZ273" s="144"/>
      <c r="FA273" s="144"/>
      <c r="FB273" s="144"/>
      <c r="FC273" s="144"/>
      <c r="FD273" s="144"/>
      <c r="FE273" s="144"/>
      <c r="FF273" s="144"/>
      <c r="FG273" s="144"/>
      <c r="FH273" s="144"/>
      <c r="FI273" s="144"/>
      <c r="FJ273" s="144"/>
      <c r="FK273" s="144"/>
      <c r="FL273" s="144"/>
      <c r="FM273" s="144"/>
      <c r="FN273" s="144"/>
      <c r="FO273" s="144"/>
      <c r="FP273" s="144"/>
      <c r="FQ273" s="144"/>
      <c r="FR273" s="144"/>
      <c r="FS273" s="144"/>
      <c r="FT273" s="144"/>
      <c r="FU273" s="144"/>
      <c r="FV273" s="144"/>
      <c r="FW273" s="144"/>
      <c r="FX273" s="144"/>
      <c r="FY273" s="144"/>
      <c r="FZ273" s="144"/>
      <c r="GA273" s="144"/>
      <c r="GB273" s="144"/>
      <c r="GC273" s="144"/>
      <c r="GD273" s="144"/>
      <c r="GE273" s="144"/>
      <c r="GF273" s="144"/>
      <c r="GG273" s="144"/>
      <c r="GH273" s="144"/>
      <c r="GI273" s="144"/>
      <c r="GJ273" s="144"/>
      <c r="GK273" s="144"/>
      <c r="GL273" s="144"/>
      <c r="GM273" s="144"/>
      <c r="GN273" s="144"/>
      <c r="GO273" s="144"/>
      <c r="GP273" s="144"/>
      <c r="GQ273" s="144"/>
      <c r="GR273" s="144"/>
      <c r="GS273" s="144"/>
      <c r="GT273" s="144"/>
      <c r="GU273" s="144"/>
      <c r="GV273" s="144"/>
      <c r="GW273" s="144"/>
      <c r="GX273" s="144"/>
      <c r="GY273" s="144"/>
      <c r="GZ273" s="144"/>
      <c r="HA273" s="144"/>
      <c r="HB273" s="144"/>
      <c r="HC273" s="144"/>
      <c r="HD273" s="144"/>
      <c r="HE273" s="144"/>
      <c r="HF273" s="144"/>
      <c r="HG273" s="144"/>
      <c r="HH273" s="144"/>
    </row>
    <row r="274" spans="1:216" ht="40" customHeight="1">
      <c r="A274" s="246" t="s">
        <v>1183</v>
      </c>
      <c r="B274" s="186" t="str">
        <f t="shared" si="48"/>
        <v>Subdirección de Desarrollo EmpresarialINFORMES DE GESTIÓN</v>
      </c>
      <c r="C274" s="143">
        <v>72220</v>
      </c>
      <c r="D274" s="227" t="s">
        <v>1186</v>
      </c>
      <c r="E274" s="228" t="s">
        <v>931</v>
      </c>
      <c r="F274" s="224" t="str">
        <f t="shared" si="38"/>
        <v>72220-24.12</v>
      </c>
      <c r="G274" s="225" t="str">
        <f t="shared" ref="G274:G338" si="63">CONCATENATE("AG"," -", H274,"--","AC -", I274)</f>
        <v>AG -3--AC -8</v>
      </c>
      <c r="H274" s="240">
        <v>3</v>
      </c>
      <c r="I274" s="240">
        <v>8</v>
      </c>
      <c r="J274" s="225" t="str">
        <f t="shared" si="25"/>
        <v xml:space="preserve">- E- - </v>
      </c>
      <c r="K274" s="240"/>
      <c r="L274" s="240" t="s">
        <v>469</v>
      </c>
      <c r="M274" s="240"/>
      <c r="N274" s="240"/>
      <c r="O274" s="225" t="str">
        <f t="shared" si="26"/>
        <v xml:space="preserve">  </v>
      </c>
      <c r="P274" s="225"/>
      <c r="Q274" s="225"/>
      <c r="R274" s="225" t="str">
        <f t="shared" si="49"/>
        <v>F/E  -  PDF</v>
      </c>
      <c r="S274" s="240" t="s">
        <v>1245</v>
      </c>
      <c r="T274" s="240" t="s">
        <v>37</v>
      </c>
    </row>
    <row r="275" spans="1:216" ht="40" customHeight="1">
      <c r="A275" s="246" t="s">
        <v>1183</v>
      </c>
      <c r="B275" s="186" t="str">
        <f t="shared" si="48"/>
        <v>Subdirección de Desarrollo EmpresarialPROCESOS DE SOLICITUDES DE GIRO DIRECTO</v>
      </c>
      <c r="C275" s="143">
        <v>72220</v>
      </c>
      <c r="D275" s="227" t="s">
        <v>1410</v>
      </c>
      <c r="E275" s="228" t="s">
        <v>1055</v>
      </c>
      <c r="F275" s="224" t="str">
        <f t="shared" si="38"/>
        <v>72220-38.20</v>
      </c>
      <c r="G275" s="225" t="str">
        <f t="shared" si="63"/>
        <v>AG -3--AC -17</v>
      </c>
      <c r="H275" s="240">
        <v>3</v>
      </c>
      <c r="I275" s="240">
        <v>17</v>
      </c>
      <c r="J275" s="225" t="str">
        <f t="shared" ref="J275:J339" si="64">CONCATENATE(K275,"- ",L275,"- ",M275,"- ",N275,)</f>
        <v>- - MT- S</v>
      </c>
      <c r="K275" s="240"/>
      <c r="L275" s="240"/>
      <c r="M275" s="240" t="s">
        <v>1612</v>
      </c>
      <c r="N275" s="240" t="s">
        <v>471</v>
      </c>
      <c r="O275" s="225" t="str">
        <f t="shared" ref="O275:O339" si="65">CONCATENATE(P275,"  ",Q275)</f>
        <v xml:space="preserve">  </v>
      </c>
      <c r="P275" s="225"/>
      <c r="Q275" s="225"/>
      <c r="R275" s="225" t="str">
        <f t="shared" si="49"/>
        <v>F/E  -  PDF</v>
      </c>
      <c r="S275" s="240" t="s">
        <v>1245</v>
      </c>
      <c r="T275" s="240" t="s">
        <v>37</v>
      </c>
    </row>
    <row r="276" spans="1:216" ht="40" customHeight="1">
      <c r="A276" s="246" t="s">
        <v>1183</v>
      </c>
      <c r="B276" s="186" t="str">
        <f t="shared" si="48"/>
        <v>Subdirección de Desarrollo EmpresarialPROCESOS DE SOLICITUDES DE REGISTRO CUENTAS MAESTRAS</v>
      </c>
      <c r="C276" s="143">
        <v>72220</v>
      </c>
      <c r="D276" s="227" t="s">
        <v>1411</v>
      </c>
      <c r="E276" s="228" t="s">
        <v>1056</v>
      </c>
      <c r="F276" s="224" t="str">
        <f t="shared" si="38"/>
        <v>72220-38.21</v>
      </c>
      <c r="G276" s="225" t="str">
        <f t="shared" si="63"/>
        <v>AG -3--AC -17</v>
      </c>
      <c r="H276" s="240">
        <v>3</v>
      </c>
      <c r="I276" s="240">
        <v>17</v>
      </c>
      <c r="J276" s="225" t="str">
        <f t="shared" si="64"/>
        <v>- - MT- S</v>
      </c>
      <c r="K276" s="240"/>
      <c r="L276" s="240"/>
      <c r="M276" s="240" t="s">
        <v>1612</v>
      </c>
      <c r="N276" s="240" t="s">
        <v>471</v>
      </c>
      <c r="O276" s="225" t="str">
        <f t="shared" si="65"/>
        <v xml:space="preserve">  </v>
      </c>
      <c r="P276" s="225"/>
      <c r="Q276" s="225"/>
      <c r="R276" s="225" t="str">
        <f t="shared" si="49"/>
        <v>F/E  -  PDF</v>
      </c>
      <c r="S276" s="240" t="s">
        <v>1245</v>
      </c>
      <c r="T276" s="240" t="s">
        <v>37</v>
      </c>
    </row>
    <row r="277" spans="1:216" s="157" customFormat="1" ht="40" customHeight="1">
      <c r="A277" s="196"/>
      <c r="B277" s="187"/>
      <c r="C277" s="182"/>
      <c r="D277" s="182"/>
      <c r="E277" s="158"/>
      <c r="F277" s="179"/>
      <c r="G277" s="169"/>
      <c r="H277" s="169"/>
      <c r="I277" s="169"/>
      <c r="J277" s="169"/>
      <c r="K277" s="169"/>
      <c r="L277" s="169"/>
      <c r="M277" s="169"/>
      <c r="N277" s="169"/>
      <c r="O277" s="169"/>
      <c r="P277" s="169"/>
      <c r="Q277" s="169"/>
      <c r="R277" s="169"/>
      <c r="S277" s="169"/>
      <c r="T277" s="169"/>
      <c r="U277" s="144"/>
      <c r="V277" s="144"/>
      <c r="W277" s="144"/>
      <c r="X277" s="144"/>
      <c r="Y277" s="144"/>
      <c r="Z277" s="144"/>
      <c r="AA277" s="144"/>
      <c r="AB277" s="144"/>
      <c r="AC277" s="144"/>
      <c r="AD277" s="144"/>
      <c r="AE277" s="144"/>
      <c r="AF277" s="144"/>
      <c r="AG277" s="144"/>
      <c r="AH277" s="144"/>
      <c r="AI277" s="144"/>
      <c r="AJ277" s="144"/>
      <c r="AK277" s="144"/>
      <c r="AL277" s="144"/>
      <c r="AM277" s="144"/>
      <c r="AN277" s="144"/>
      <c r="AO277" s="144"/>
      <c r="AP277" s="144"/>
      <c r="AQ277" s="144"/>
      <c r="AR277" s="144"/>
      <c r="AS277" s="144"/>
      <c r="AT277" s="144"/>
      <c r="AU277" s="144"/>
      <c r="AV277" s="144"/>
      <c r="AW277" s="144"/>
      <c r="AX277" s="144"/>
      <c r="AY277" s="144"/>
      <c r="AZ277" s="144"/>
      <c r="BA277" s="144"/>
      <c r="BB277" s="144"/>
      <c r="BC277" s="144"/>
      <c r="BD277" s="144"/>
      <c r="BE277" s="144"/>
      <c r="BF277" s="144"/>
      <c r="BG277" s="144"/>
      <c r="BH277" s="144"/>
      <c r="BI277" s="144"/>
      <c r="BJ277" s="144"/>
      <c r="BK277" s="144"/>
      <c r="BL277" s="144"/>
      <c r="BM277" s="144"/>
      <c r="BN277" s="144"/>
      <c r="BO277" s="144"/>
      <c r="BP277" s="144"/>
      <c r="BQ277" s="144"/>
      <c r="BR277" s="144"/>
      <c r="BS277" s="144"/>
      <c r="BT277" s="144"/>
      <c r="BU277" s="144"/>
      <c r="BV277" s="144"/>
      <c r="BW277" s="144"/>
      <c r="BX277" s="144"/>
      <c r="BY277" s="144"/>
      <c r="BZ277" s="144"/>
      <c r="CA277" s="144"/>
      <c r="CB277" s="144"/>
      <c r="CC277" s="144"/>
      <c r="CD277" s="144"/>
      <c r="CE277" s="144"/>
      <c r="CF277" s="144"/>
      <c r="CG277" s="144"/>
      <c r="CH277" s="144"/>
      <c r="CI277" s="144"/>
      <c r="CJ277" s="144"/>
      <c r="CK277" s="144"/>
      <c r="CL277" s="144"/>
      <c r="CM277" s="144"/>
      <c r="CN277" s="144"/>
      <c r="CO277" s="144"/>
      <c r="CP277" s="144"/>
      <c r="CQ277" s="144"/>
      <c r="CR277" s="144"/>
      <c r="CS277" s="144"/>
      <c r="CT277" s="144"/>
      <c r="CU277" s="144"/>
      <c r="CV277" s="144"/>
      <c r="CW277" s="144"/>
      <c r="CX277" s="144"/>
      <c r="CY277" s="144"/>
      <c r="CZ277" s="144"/>
      <c r="DA277" s="144"/>
      <c r="DB277" s="144"/>
      <c r="DC277" s="144"/>
      <c r="DD277" s="144"/>
      <c r="DE277" s="144"/>
      <c r="DF277" s="144"/>
      <c r="DG277" s="144"/>
      <c r="DH277" s="144"/>
      <c r="DI277" s="144"/>
      <c r="DJ277" s="144"/>
      <c r="DK277" s="144"/>
      <c r="DL277" s="144"/>
      <c r="DM277" s="144"/>
      <c r="DN277" s="144"/>
      <c r="DO277" s="144"/>
      <c r="DP277" s="144"/>
      <c r="DQ277" s="144"/>
      <c r="DR277" s="144"/>
      <c r="DS277" s="144"/>
      <c r="DT277" s="144"/>
      <c r="DU277" s="144"/>
      <c r="DV277" s="144"/>
      <c r="DW277" s="144"/>
      <c r="DX277" s="144"/>
      <c r="DY277" s="144"/>
      <c r="DZ277" s="144"/>
      <c r="EA277" s="144"/>
      <c r="EB277" s="144"/>
      <c r="EC277" s="144"/>
      <c r="ED277" s="144"/>
      <c r="EE277" s="144"/>
      <c r="EF277" s="144"/>
      <c r="EG277" s="144"/>
      <c r="EH277" s="144"/>
      <c r="EI277" s="144"/>
      <c r="EJ277" s="144"/>
      <c r="EK277" s="144"/>
      <c r="EL277" s="144"/>
      <c r="EM277" s="144"/>
      <c r="EN277" s="144"/>
      <c r="EO277" s="144"/>
      <c r="EP277" s="144"/>
      <c r="EQ277" s="144"/>
      <c r="ER277" s="144"/>
      <c r="ES277" s="144"/>
      <c r="ET277" s="144"/>
      <c r="EU277" s="144"/>
      <c r="EV277" s="144"/>
      <c r="EW277" s="144"/>
      <c r="EX277" s="144"/>
      <c r="EY277" s="144"/>
      <c r="EZ277" s="144"/>
      <c r="FA277" s="144"/>
      <c r="FB277" s="144"/>
      <c r="FC277" s="144"/>
      <c r="FD277" s="144"/>
      <c r="FE277" s="144"/>
      <c r="FF277" s="144"/>
      <c r="FG277" s="144"/>
      <c r="FH277" s="144"/>
      <c r="FI277" s="144"/>
      <c r="FJ277" s="144"/>
      <c r="FK277" s="144"/>
      <c r="FL277" s="144"/>
      <c r="FM277" s="144"/>
      <c r="FN277" s="144"/>
      <c r="FO277" s="144"/>
      <c r="FP277" s="144"/>
      <c r="FQ277" s="144"/>
      <c r="FR277" s="144"/>
      <c r="FS277" s="144"/>
      <c r="FT277" s="144"/>
      <c r="FU277" s="144"/>
      <c r="FV277" s="144"/>
      <c r="FW277" s="144"/>
      <c r="FX277" s="144"/>
      <c r="FY277" s="144"/>
      <c r="FZ277" s="144"/>
      <c r="GA277" s="144"/>
      <c r="GB277" s="144"/>
      <c r="GC277" s="144"/>
      <c r="GD277" s="144"/>
      <c r="GE277" s="144"/>
      <c r="GF277" s="144"/>
      <c r="GG277" s="144"/>
      <c r="GH277" s="144"/>
      <c r="GI277" s="144"/>
      <c r="GJ277" s="144"/>
      <c r="GK277" s="144"/>
      <c r="GL277" s="144"/>
      <c r="GM277" s="144"/>
      <c r="GN277" s="144"/>
      <c r="GO277" s="144"/>
      <c r="GP277" s="144"/>
      <c r="GQ277" s="144"/>
      <c r="GR277" s="144"/>
      <c r="GS277" s="144"/>
      <c r="GT277" s="144"/>
      <c r="GU277" s="144"/>
      <c r="GV277" s="144"/>
      <c r="GW277" s="144"/>
      <c r="GX277" s="144"/>
      <c r="GY277" s="144"/>
      <c r="GZ277" s="144"/>
      <c r="HA277" s="144"/>
      <c r="HB277" s="144"/>
      <c r="HC277" s="144"/>
      <c r="HD277" s="144"/>
      <c r="HE277" s="144"/>
      <c r="HF277" s="144"/>
      <c r="HG277" s="144"/>
      <c r="HH277" s="144"/>
    </row>
    <row r="278" spans="1:216" ht="40" customHeight="1">
      <c r="A278" s="243" t="s">
        <v>74</v>
      </c>
      <c r="B278" s="175" t="str">
        <f t="shared" si="48"/>
        <v>Subdirección de ProyectosACTAS DE COMITÉ TÉCNICO DE PROYECTOS</v>
      </c>
      <c r="C278" s="183">
        <v>72230</v>
      </c>
      <c r="D278" s="183" t="s">
        <v>1412</v>
      </c>
      <c r="E278" s="135" t="s">
        <v>1058</v>
      </c>
      <c r="F278" s="180" t="str">
        <f t="shared" si="38"/>
        <v>72230-2.15</v>
      </c>
      <c r="G278" s="174" t="str">
        <f t="shared" si="63"/>
        <v>AG -3--AC -8</v>
      </c>
      <c r="H278" s="239">
        <v>3</v>
      </c>
      <c r="I278" s="239">
        <v>8</v>
      </c>
      <c r="J278" s="174" t="str">
        <f t="shared" si="64"/>
        <v xml:space="preserve">CT- - MT- </v>
      </c>
      <c r="K278" s="239" t="s">
        <v>468</v>
      </c>
      <c r="L278" s="239"/>
      <c r="M278" s="239" t="s">
        <v>1612</v>
      </c>
      <c r="N278" s="239"/>
      <c r="O278" s="174" t="str">
        <f t="shared" si="65"/>
        <v xml:space="preserve">  </v>
      </c>
      <c r="P278" s="174"/>
      <c r="Q278" s="174"/>
      <c r="R278" s="174" t="str">
        <f t="shared" si="49"/>
        <v>F/E  -  PDF</v>
      </c>
      <c r="S278" s="239" t="s">
        <v>1245</v>
      </c>
      <c r="T278" s="239" t="s">
        <v>37</v>
      </c>
    </row>
    <row r="279" spans="1:216" ht="40" customHeight="1">
      <c r="A279" s="243" t="s">
        <v>74</v>
      </c>
      <c r="B279" s="175" t="str">
        <f t="shared" si="48"/>
        <v>Subdirección de ProyectosDERECHOS DE PETICIÓN</v>
      </c>
      <c r="C279" s="183">
        <v>72230</v>
      </c>
      <c r="D279" s="183">
        <v>17</v>
      </c>
      <c r="E279" s="216" t="s">
        <v>496</v>
      </c>
      <c r="F279" s="180" t="str">
        <f t="shared" si="38"/>
        <v>72230-17</v>
      </c>
      <c r="G279" s="174" t="str">
        <f t="shared" si="63"/>
        <v>AG -3--AC -8</v>
      </c>
      <c r="H279" s="239">
        <v>3</v>
      </c>
      <c r="I279" s="239">
        <v>8</v>
      </c>
      <c r="J279" s="174" t="str">
        <f t="shared" si="64"/>
        <v>- - MT- S</v>
      </c>
      <c r="K279" s="239"/>
      <c r="L279" s="239"/>
      <c r="M279" s="239" t="s">
        <v>1612</v>
      </c>
      <c r="N279" s="239" t="s">
        <v>471</v>
      </c>
      <c r="O279" s="174" t="str">
        <f t="shared" si="65"/>
        <v xml:space="preserve">  </v>
      </c>
      <c r="P279" s="174"/>
      <c r="Q279" s="174"/>
      <c r="R279" s="174" t="str">
        <f t="shared" si="49"/>
        <v>F/E  -  PDF</v>
      </c>
      <c r="S279" s="239" t="s">
        <v>1245</v>
      </c>
      <c r="T279" s="239" t="s">
        <v>37</v>
      </c>
    </row>
    <row r="280" spans="1:216" ht="40" customHeight="1">
      <c r="A280" s="243" t="s">
        <v>74</v>
      </c>
      <c r="B280" s="175" t="str">
        <f t="shared" si="48"/>
        <v>Subdirección de ProyectosINFORMES A ENTES DE CONTROL</v>
      </c>
      <c r="C280" s="183">
        <v>72230</v>
      </c>
      <c r="D280" s="183" t="s">
        <v>1236</v>
      </c>
      <c r="E280" s="135" t="s">
        <v>928</v>
      </c>
      <c r="F280" s="180" t="str">
        <f t="shared" ref="F280:F344" si="66">CONCATENATE(C280,"-",D280)</f>
        <v>72230-24.1</v>
      </c>
      <c r="G280" s="174" t="str">
        <f t="shared" si="63"/>
        <v>AG -4--AC -8</v>
      </c>
      <c r="H280" s="239">
        <v>4</v>
      </c>
      <c r="I280" s="239">
        <v>8</v>
      </c>
      <c r="J280" s="174" t="str">
        <f t="shared" si="64"/>
        <v xml:space="preserve">- E- - </v>
      </c>
      <c r="K280" s="239"/>
      <c r="L280" s="239" t="s">
        <v>469</v>
      </c>
      <c r="M280" s="239"/>
      <c r="N280" s="239"/>
      <c r="O280" s="174" t="str">
        <f t="shared" si="65"/>
        <v xml:space="preserve">  </v>
      </c>
      <c r="P280" s="174"/>
      <c r="Q280" s="174"/>
      <c r="R280" s="174" t="str">
        <f t="shared" si="49"/>
        <v>F/E  -  PDF</v>
      </c>
      <c r="S280" s="239" t="s">
        <v>1245</v>
      </c>
      <c r="T280" s="239" t="s">
        <v>37</v>
      </c>
    </row>
    <row r="281" spans="1:216" ht="40" customHeight="1">
      <c r="A281" s="243" t="s">
        <v>74</v>
      </c>
      <c r="B281" s="175" t="str">
        <f t="shared" si="48"/>
        <v>Subdirección de ProyectosINFORMES DE GESTIÓN</v>
      </c>
      <c r="C281" s="183">
        <v>72230</v>
      </c>
      <c r="D281" s="183" t="s">
        <v>1186</v>
      </c>
      <c r="E281" s="135" t="s">
        <v>931</v>
      </c>
      <c r="F281" s="180" t="str">
        <f t="shared" si="66"/>
        <v>72230-24.12</v>
      </c>
      <c r="G281" s="174" t="str">
        <f t="shared" si="63"/>
        <v>AG -3--AC -8</v>
      </c>
      <c r="H281" s="239">
        <v>3</v>
      </c>
      <c r="I281" s="239">
        <v>8</v>
      </c>
      <c r="J281" s="174" t="str">
        <f t="shared" si="64"/>
        <v xml:space="preserve">- E- - </v>
      </c>
      <c r="K281" s="239"/>
      <c r="L281" s="239" t="s">
        <v>469</v>
      </c>
      <c r="M281" s="239"/>
      <c r="N281" s="239"/>
      <c r="O281" s="174" t="str">
        <f t="shared" si="65"/>
        <v xml:space="preserve">  </v>
      </c>
      <c r="P281" s="174"/>
      <c r="Q281" s="174"/>
      <c r="R281" s="174" t="str">
        <f t="shared" si="49"/>
        <v>F/E  -  PDF</v>
      </c>
      <c r="S281" s="239" t="s">
        <v>1245</v>
      </c>
      <c r="T281" s="239" t="s">
        <v>37</v>
      </c>
    </row>
    <row r="282" spans="1:216" ht="40" customHeight="1">
      <c r="A282" s="243" t="s">
        <v>74</v>
      </c>
      <c r="B282" s="175" t="str">
        <f t="shared" si="48"/>
        <v>Subdirección de ProyectosPROYECTOS DE INFRAESTRUCTURA</v>
      </c>
      <c r="C282" s="183">
        <v>72230</v>
      </c>
      <c r="D282" s="183" t="s">
        <v>1413</v>
      </c>
      <c r="E282" s="135" t="s">
        <v>1059</v>
      </c>
      <c r="F282" s="180" t="str">
        <f t="shared" si="66"/>
        <v>72230-42.4</v>
      </c>
      <c r="G282" s="174" t="str">
        <f t="shared" si="63"/>
        <v>AG -3--AC -8</v>
      </c>
      <c r="H282" s="239">
        <v>3</v>
      </c>
      <c r="I282" s="239">
        <v>8</v>
      </c>
      <c r="J282" s="174" t="str">
        <f t="shared" si="64"/>
        <v xml:space="preserve">CT- - MT- </v>
      </c>
      <c r="K282" s="239" t="s">
        <v>468</v>
      </c>
      <c r="L282" s="239"/>
      <c r="M282" s="239" t="s">
        <v>1612</v>
      </c>
      <c r="N282" s="239"/>
      <c r="O282" s="174" t="str">
        <f t="shared" si="65"/>
        <v xml:space="preserve">  </v>
      </c>
      <c r="P282" s="174"/>
      <c r="Q282" s="174"/>
      <c r="R282" s="174" t="str">
        <f t="shared" si="49"/>
        <v>F/E  -  PDF</v>
      </c>
      <c r="S282" s="239" t="s">
        <v>1245</v>
      </c>
      <c r="T282" s="239" t="s">
        <v>37</v>
      </c>
    </row>
    <row r="283" spans="1:216" ht="40" customHeight="1">
      <c r="A283" s="196"/>
      <c r="B283" s="187"/>
      <c r="C283" s="182"/>
      <c r="D283" s="182"/>
      <c r="E283" s="172"/>
      <c r="F283" s="179"/>
      <c r="G283" s="169"/>
      <c r="H283" s="169"/>
      <c r="I283" s="169"/>
      <c r="J283" s="169"/>
      <c r="K283" s="169"/>
      <c r="L283" s="169"/>
      <c r="M283" s="169"/>
      <c r="N283" s="169"/>
      <c r="O283" s="169"/>
      <c r="P283" s="169"/>
      <c r="Q283" s="169"/>
      <c r="R283" s="169"/>
      <c r="S283" s="169"/>
      <c r="T283" s="169"/>
    </row>
    <row r="284" spans="1:216" ht="40" customHeight="1">
      <c r="A284" s="246" t="s">
        <v>1182</v>
      </c>
      <c r="B284" s="186" t="str">
        <f t="shared" si="48"/>
        <v>Grupo de Evaluación y ProyectosDERECHOS DE PETICIÓN</v>
      </c>
      <c r="C284" s="143">
        <v>72231</v>
      </c>
      <c r="D284" s="227">
        <v>17</v>
      </c>
      <c r="E284" s="226" t="s">
        <v>496</v>
      </c>
      <c r="F284" s="224" t="str">
        <f t="shared" si="66"/>
        <v>72231-17</v>
      </c>
      <c r="G284" s="225" t="str">
        <f t="shared" si="63"/>
        <v>AG -3--AC -8</v>
      </c>
      <c r="H284" s="240">
        <v>3</v>
      </c>
      <c r="I284" s="240">
        <v>8</v>
      </c>
      <c r="J284" s="225" t="str">
        <f t="shared" si="64"/>
        <v>- - MT- S</v>
      </c>
      <c r="K284" s="240"/>
      <c r="L284" s="240"/>
      <c r="M284" s="240" t="s">
        <v>1612</v>
      </c>
      <c r="N284" s="240" t="s">
        <v>471</v>
      </c>
      <c r="O284" s="225" t="str">
        <f t="shared" si="65"/>
        <v xml:space="preserve">  </v>
      </c>
      <c r="P284" s="225"/>
      <c r="Q284" s="225"/>
      <c r="R284" s="225" t="str">
        <f t="shared" si="49"/>
        <v>F/E  -  PDF</v>
      </c>
      <c r="S284" s="240" t="s">
        <v>1245</v>
      </c>
      <c r="T284" s="237" t="s">
        <v>37</v>
      </c>
    </row>
    <row r="285" spans="1:216" ht="40" customHeight="1">
      <c r="A285" s="246" t="s">
        <v>1182</v>
      </c>
      <c r="B285" s="186" t="str">
        <f t="shared" si="48"/>
        <v>Grupo de Evaluación y ProyectosINFORMES DE GESTIÓN</v>
      </c>
      <c r="C285" s="143">
        <v>72231</v>
      </c>
      <c r="D285" s="227" t="s">
        <v>1186</v>
      </c>
      <c r="E285" s="228" t="s">
        <v>931</v>
      </c>
      <c r="F285" s="224" t="str">
        <f t="shared" si="66"/>
        <v>72231-24.12</v>
      </c>
      <c r="G285" s="225" t="str">
        <f t="shared" si="63"/>
        <v>AG -3--AC -8</v>
      </c>
      <c r="H285" s="240">
        <v>3</v>
      </c>
      <c r="I285" s="240">
        <v>8</v>
      </c>
      <c r="J285" s="225" t="str">
        <f t="shared" si="64"/>
        <v xml:space="preserve">- E- - </v>
      </c>
      <c r="K285" s="240"/>
      <c r="L285" s="240" t="s">
        <v>469</v>
      </c>
      <c r="M285" s="240"/>
      <c r="N285" s="240"/>
      <c r="O285" s="225" t="str">
        <f t="shared" si="65"/>
        <v xml:space="preserve">  </v>
      </c>
      <c r="P285" s="225"/>
      <c r="Q285" s="225"/>
      <c r="R285" s="225" t="str">
        <f t="shared" si="49"/>
        <v>F/E  -  PDF</v>
      </c>
      <c r="S285" s="240" t="s">
        <v>1245</v>
      </c>
      <c r="T285" s="237" t="s">
        <v>37</v>
      </c>
    </row>
    <row r="286" spans="1:216" ht="40" customHeight="1">
      <c r="A286" s="246" t="s">
        <v>1182</v>
      </c>
      <c r="B286" s="186" t="str">
        <f t="shared" si="48"/>
        <v>Grupo de Evaluación y ProyectosPROYECTOS DE AGUA POTABLE Y SANEAMIENTO BÁSICO</v>
      </c>
      <c r="C286" s="143">
        <v>72231</v>
      </c>
      <c r="D286" s="227" t="s">
        <v>1625</v>
      </c>
      <c r="E286" s="228" t="s">
        <v>1060</v>
      </c>
      <c r="F286" s="224" t="str">
        <f t="shared" si="66"/>
        <v>72231-42.2</v>
      </c>
      <c r="G286" s="225" t="str">
        <f t="shared" si="63"/>
        <v>AG -3--AC -17</v>
      </c>
      <c r="H286" s="240">
        <v>3</v>
      </c>
      <c r="I286" s="240">
        <v>17</v>
      </c>
      <c r="J286" s="225" t="str">
        <f t="shared" si="64"/>
        <v xml:space="preserve">CT- - MT- </v>
      </c>
      <c r="K286" s="240" t="s">
        <v>468</v>
      </c>
      <c r="L286" s="240"/>
      <c r="M286" s="240" t="s">
        <v>1612</v>
      </c>
      <c r="N286" s="240"/>
      <c r="O286" s="225" t="str">
        <f t="shared" si="65"/>
        <v xml:space="preserve">  </v>
      </c>
      <c r="P286" s="225"/>
      <c r="Q286" s="225"/>
      <c r="R286" s="225" t="str">
        <f t="shared" si="49"/>
        <v>F/E  -  PDF</v>
      </c>
      <c r="S286" s="240" t="s">
        <v>1245</v>
      </c>
      <c r="T286" s="237" t="s">
        <v>37</v>
      </c>
    </row>
    <row r="287" spans="1:216" ht="40" customHeight="1">
      <c r="A287" s="196"/>
      <c r="B287" s="187"/>
      <c r="C287" s="182"/>
      <c r="D287" s="182"/>
      <c r="E287" s="172"/>
      <c r="F287" s="179"/>
      <c r="G287" s="169"/>
      <c r="H287" s="169"/>
      <c r="I287" s="169"/>
      <c r="J287" s="169"/>
      <c r="K287" s="169"/>
      <c r="L287" s="169"/>
      <c r="M287" s="169"/>
      <c r="N287" s="169"/>
      <c r="O287" s="169"/>
      <c r="P287" s="169"/>
      <c r="Q287" s="169"/>
      <c r="R287" s="169"/>
      <c r="S287" s="169"/>
      <c r="T287" s="169"/>
    </row>
    <row r="288" spans="1:216" ht="40" customHeight="1">
      <c r="A288" s="243" t="s">
        <v>77</v>
      </c>
      <c r="B288" s="175" t="str">
        <f t="shared" si="48"/>
        <v>Secretaria GeneralACTAS DE COMITÉ DEL CONSEJO DE LA MEDALLA</v>
      </c>
      <c r="C288" s="183">
        <v>73000</v>
      </c>
      <c r="D288" s="183" t="s">
        <v>1414</v>
      </c>
      <c r="E288" s="135" t="s">
        <v>1420</v>
      </c>
      <c r="F288" s="180" t="str">
        <f t="shared" si="66"/>
        <v>73000-2.11</v>
      </c>
      <c r="G288" s="174" t="str">
        <f t="shared" si="63"/>
        <v>AG -3--AC -8</v>
      </c>
      <c r="H288" s="239">
        <v>3</v>
      </c>
      <c r="I288" s="239">
        <v>8</v>
      </c>
      <c r="J288" s="174" t="str">
        <f t="shared" si="64"/>
        <v xml:space="preserve">CT- - MT- </v>
      </c>
      <c r="K288" s="239" t="s">
        <v>468</v>
      </c>
      <c r="L288" s="239"/>
      <c r="M288" s="239" t="s">
        <v>1612</v>
      </c>
      <c r="N288" s="239"/>
      <c r="O288" s="174" t="str">
        <f t="shared" si="65"/>
        <v xml:space="preserve">  </v>
      </c>
      <c r="P288" s="174"/>
      <c r="Q288" s="174"/>
      <c r="R288" s="174" t="str">
        <f t="shared" si="49"/>
        <v>F/E  -  PDF</v>
      </c>
      <c r="S288" s="239" t="s">
        <v>1245</v>
      </c>
      <c r="T288" s="239" t="s">
        <v>37</v>
      </c>
    </row>
    <row r="289" spans="1:216" ht="40" customHeight="1">
      <c r="A289" s="243" t="s">
        <v>77</v>
      </c>
      <c r="B289" s="175" t="str">
        <f t="shared" ref="B289:B352" si="67">CONCATENATE(A289,E289)</f>
        <v xml:space="preserve">Secretaria GeneralACTAS DE NEGOCIACIÓN SINDICAL </v>
      </c>
      <c r="C289" s="183">
        <v>73000</v>
      </c>
      <c r="D289" s="183" t="s">
        <v>1415</v>
      </c>
      <c r="E289" s="135" t="s">
        <v>1421</v>
      </c>
      <c r="F289" s="180" t="str">
        <f t="shared" si="66"/>
        <v>73000-2.18</v>
      </c>
      <c r="G289" s="174" t="str">
        <f t="shared" si="63"/>
        <v>AG -3--AC -8</v>
      </c>
      <c r="H289" s="239">
        <v>3</v>
      </c>
      <c r="I289" s="239">
        <v>8</v>
      </c>
      <c r="J289" s="174" t="str">
        <f t="shared" si="64"/>
        <v xml:space="preserve">CT- - MT- </v>
      </c>
      <c r="K289" s="239" t="s">
        <v>468</v>
      </c>
      <c r="L289" s="239"/>
      <c r="M289" s="239" t="s">
        <v>1612</v>
      </c>
      <c r="N289" s="239"/>
      <c r="O289" s="174" t="str">
        <f t="shared" si="65"/>
        <v xml:space="preserve">  </v>
      </c>
      <c r="P289" s="174"/>
      <c r="Q289" s="174"/>
      <c r="R289" s="174" t="str">
        <f t="shared" si="49"/>
        <v>F/E  -  PDF</v>
      </c>
      <c r="S289" s="239" t="s">
        <v>1245</v>
      </c>
      <c r="T289" s="239" t="s">
        <v>37</v>
      </c>
    </row>
    <row r="290" spans="1:216" ht="40" customHeight="1">
      <c r="A290" s="243" t="s">
        <v>77</v>
      </c>
      <c r="B290" s="175" t="str">
        <f t="shared" si="67"/>
        <v>Secretaria GeneralDECRETOS</v>
      </c>
      <c r="C290" s="183">
        <v>73000</v>
      </c>
      <c r="D290" s="183" t="s">
        <v>1416</v>
      </c>
      <c r="E290" s="135" t="s">
        <v>919</v>
      </c>
      <c r="F290" s="180" t="str">
        <f t="shared" si="66"/>
        <v>73000-3.2</v>
      </c>
      <c r="G290" s="174" t="str">
        <f t="shared" si="63"/>
        <v>AG -3--AC -17</v>
      </c>
      <c r="H290" s="239">
        <v>3</v>
      </c>
      <c r="I290" s="239">
        <v>17</v>
      </c>
      <c r="J290" s="174" t="str">
        <f t="shared" si="64"/>
        <v xml:space="preserve">CT- - MT- </v>
      </c>
      <c r="K290" s="239" t="s">
        <v>468</v>
      </c>
      <c r="L290" s="239"/>
      <c r="M290" s="239" t="s">
        <v>1612</v>
      </c>
      <c r="N290" s="239"/>
      <c r="O290" s="174" t="str">
        <f t="shared" si="65"/>
        <v xml:space="preserve">  </v>
      </c>
      <c r="P290" s="174"/>
      <c r="Q290" s="174"/>
      <c r="R290" s="174" t="str">
        <f t="shared" si="49"/>
        <v>F/E  -  PDF</v>
      </c>
      <c r="S290" s="239" t="s">
        <v>1245</v>
      </c>
      <c r="T290" s="239" t="s">
        <v>37</v>
      </c>
    </row>
    <row r="291" spans="1:216" s="157" customFormat="1" ht="40" customHeight="1">
      <c r="A291" s="243" t="s">
        <v>77</v>
      </c>
      <c r="B291" s="175" t="str">
        <f t="shared" si="67"/>
        <v>Secretaria GeneralRESOLUCIONES</v>
      </c>
      <c r="C291" s="183">
        <v>73000</v>
      </c>
      <c r="D291" s="183" t="s">
        <v>1417</v>
      </c>
      <c r="E291" s="135" t="s">
        <v>710</v>
      </c>
      <c r="F291" s="180" t="str">
        <f t="shared" si="66"/>
        <v>73000-3.3</v>
      </c>
      <c r="G291" s="174" t="str">
        <f t="shared" si="63"/>
        <v>AG -3--AC -17</v>
      </c>
      <c r="H291" s="239">
        <v>3</v>
      </c>
      <c r="I291" s="239">
        <v>17</v>
      </c>
      <c r="J291" s="174" t="str">
        <f t="shared" si="64"/>
        <v xml:space="preserve">CT- - MT- </v>
      </c>
      <c r="K291" s="239" t="s">
        <v>468</v>
      </c>
      <c r="L291" s="239"/>
      <c r="M291" s="239" t="s">
        <v>1612</v>
      </c>
      <c r="N291" s="239"/>
      <c r="O291" s="174" t="str">
        <f t="shared" si="65"/>
        <v xml:space="preserve">  </v>
      </c>
      <c r="P291" s="174"/>
      <c r="Q291" s="174"/>
      <c r="R291" s="174" t="str">
        <f t="shared" si="49"/>
        <v>F/E  -  PDF</v>
      </c>
      <c r="S291" s="239" t="s">
        <v>1245</v>
      </c>
      <c r="T291" s="239" t="s">
        <v>37</v>
      </c>
      <c r="U291" s="144"/>
      <c r="V291" s="144"/>
      <c r="W291" s="144"/>
      <c r="X291" s="144"/>
      <c r="Y291" s="144"/>
      <c r="Z291" s="144"/>
      <c r="AA291" s="144"/>
      <c r="AB291" s="144"/>
      <c r="AC291" s="144"/>
      <c r="AD291" s="144"/>
      <c r="AE291" s="144"/>
      <c r="AF291" s="144"/>
      <c r="AG291" s="144"/>
      <c r="AH291" s="144"/>
      <c r="AI291" s="144"/>
      <c r="AJ291" s="144"/>
      <c r="AK291" s="144"/>
      <c r="AL291" s="144"/>
      <c r="AM291" s="144"/>
      <c r="AN291" s="144"/>
      <c r="AO291" s="144"/>
      <c r="AP291" s="144"/>
      <c r="AQ291" s="144"/>
      <c r="AR291" s="144"/>
      <c r="AS291" s="144"/>
      <c r="AT291" s="144"/>
      <c r="AU291" s="144"/>
      <c r="AV291" s="144"/>
      <c r="AW291" s="144"/>
      <c r="AX291" s="144"/>
      <c r="AY291" s="144"/>
      <c r="AZ291" s="144"/>
      <c r="BA291" s="144"/>
      <c r="BB291" s="144"/>
      <c r="BC291" s="144"/>
      <c r="BD291" s="144"/>
      <c r="BE291" s="144"/>
      <c r="BF291" s="144"/>
      <c r="BG291" s="144"/>
      <c r="BH291" s="144"/>
      <c r="BI291" s="144"/>
      <c r="BJ291" s="144"/>
      <c r="BK291" s="144"/>
      <c r="BL291" s="144"/>
      <c r="BM291" s="144"/>
      <c r="BN291" s="144"/>
      <c r="BO291" s="144"/>
      <c r="BP291" s="144"/>
      <c r="BQ291" s="144"/>
      <c r="BR291" s="144"/>
      <c r="BS291" s="144"/>
      <c r="BT291" s="144"/>
      <c r="BU291" s="144"/>
      <c r="BV291" s="144"/>
      <c r="BW291" s="144"/>
      <c r="BX291" s="144"/>
      <c r="BY291" s="144"/>
      <c r="BZ291" s="144"/>
      <c r="CA291" s="144"/>
      <c r="CB291" s="144"/>
      <c r="CC291" s="144"/>
      <c r="CD291" s="144"/>
      <c r="CE291" s="144"/>
      <c r="CF291" s="144"/>
      <c r="CG291" s="144"/>
      <c r="CH291" s="144"/>
      <c r="CI291" s="144"/>
      <c r="CJ291" s="144"/>
      <c r="CK291" s="144"/>
      <c r="CL291" s="144"/>
      <c r="CM291" s="144"/>
      <c r="CN291" s="144"/>
      <c r="CO291" s="144"/>
      <c r="CP291" s="144"/>
      <c r="CQ291" s="144"/>
      <c r="CR291" s="144"/>
      <c r="CS291" s="144"/>
      <c r="CT291" s="144"/>
      <c r="CU291" s="144"/>
      <c r="CV291" s="144"/>
      <c r="CW291" s="144"/>
      <c r="CX291" s="144"/>
      <c r="CY291" s="144"/>
      <c r="CZ291" s="144"/>
      <c r="DA291" s="144"/>
      <c r="DB291" s="144"/>
      <c r="DC291" s="144"/>
      <c r="DD291" s="144"/>
      <c r="DE291" s="144"/>
      <c r="DF291" s="144"/>
      <c r="DG291" s="144"/>
      <c r="DH291" s="144"/>
      <c r="DI291" s="144"/>
      <c r="DJ291" s="144"/>
      <c r="DK291" s="144"/>
      <c r="DL291" s="144"/>
      <c r="DM291" s="144"/>
      <c r="DN291" s="144"/>
      <c r="DO291" s="144"/>
      <c r="DP291" s="144"/>
      <c r="DQ291" s="144"/>
      <c r="DR291" s="144"/>
      <c r="DS291" s="144"/>
      <c r="DT291" s="144"/>
      <c r="DU291" s="144"/>
      <c r="DV291" s="144"/>
      <c r="DW291" s="144"/>
      <c r="DX291" s="144"/>
      <c r="DY291" s="144"/>
      <c r="DZ291" s="144"/>
      <c r="EA291" s="144"/>
      <c r="EB291" s="144"/>
      <c r="EC291" s="144"/>
      <c r="ED291" s="144"/>
      <c r="EE291" s="144"/>
      <c r="EF291" s="144"/>
      <c r="EG291" s="144"/>
      <c r="EH291" s="144"/>
      <c r="EI291" s="144"/>
      <c r="EJ291" s="144"/>
      <c r="EK291" s="144"/>
      <c r="EL291" s="144"/>
      <c r="EM291" s="144"/>
      <c r="EN291" s="144"/>
      <c r="EO291" s="144"/>
      <c r="EP291" s="144"/>
      <c r="EQ291" s="144"/>
      <c r="ER291" s="144"/>
      <c r="ES291" s="144"/>
      <c r="ET291" s="144"/>
      <c r="EU291" s="144"/>
      <c r="EV291" s="144"/>
      <c r="EW291" s="144"/>
      <c r="EX291" s="144"/>
      <c r="EY291" s="144"/>
      <c r="EZ291" s="144"/>
      <c r="FA291" s="144"/>
      <c r="FB291" s="144"/>
      <c r="FC291" s="144"/>
      <c r="FD291" s="144"/>
      <c r="FE291" s="144"/>
      <c r="FF291" s="144"/>
      <c r="FG291" s="144"/>
      <c r="FH291" s="144"/>
      <c r="FI291" s="144"/>
      <c r="FJ291" s="144"/>
      <c r="FK291" s="144"/>
      <c r="FL291" s="144"/>
      <c r="FM291" s="144"/>
      <c r="FN291" s="144"/>
      <c r="FO291" s="144"/>
      <c r="FP291" s="144"/>
      <c r="FQ291" s="144"/>
      <c r="FR291" s="144"/>
      <c r="FS291" s="144"/>
      <c r="FT291" s="144"/>
      <c r="FU291" s="144"/>
      <c r="FV291" s="144"/>
      <c r="FW291" s="144"/>
      <c r="FX291" s="144"/>
      <c r="FY291" s="144"/>
      <c r="FZ291" s="144"/>
      <c r="GA291" s="144"/>
      <c r="GB291" s="144"/>
      <c r="GC291" s="144"/>
      <c r="GD291" s="144"/>
      <c r="GE291" s="144"/>
      <c r="GF291" s="144"/>
      <c r="GG291" s="144"/>
      <c r="GH291" s="144"/>
      <c r="GI291" s="144"/>
      <c r="GJ291" s="144"/>
      <c r="GK291" s="144"/>
      <c r="GL291" s="144"/>
      <c r="GM291" s="144"/>
      <c r="GN291" s="144"/>
      <c r="GO291" s="144"/>
      <c r="GP291" s="144"/>
      <c r="GQ291" s="144"/>
      <c r="GR291" s="144"/>
      <c r="GS291" s="144"/>
      <c r="GT291" s="144"/>
      <c r="GU291" s="144"/>
      <c r="GV291" s="144"/>
      <c r="GW291" s="144"/>
      <c r="GX291" s="144"/>
      <c r="GY291" s="144"/>
      <c r="GZ291" s="144"/>
      <c r="HA291" s="144"/>
      <c r="HB291" s="144"/>
      <c r="HC291" s="144"/>
      <c r="HD291" s="144"/>
      <c r="HE291" s="144"/>
      <c r="HF291" s="144"/>
      <c r="HG291" s="144"/>
      <c r="HH291" s="144"/>
    </row>
    <row r="292" spans="1:216" s="157" customFormat="1" ht="40" customHeight="1">
      <c r="A292" s="243" t="s">
        <v>77</v>
      </c>
      <c r="B292" s="175" t="str">
        <f t="shared" si="67"/>
        <v>Secretaria GeneralCIRCULARES DISPOSITIVAS</v>
      </c>
      <c r="C292" s="183">
        <v>73000</v>
      </c>
      <c r="D292" s="183" t="s">
        <v>1418</v>
      </c>
      <c r="E292" s="135" t="s">
        <v>1392</v>
      </c>
      <c r="F292" s="180" t="str">
        <f t="shared" si="66"/>
        <v>73000-7.1</v>
      </c>
      <c r="G292" s="174" t="str">
        <f t="shared" si="63"/>
        <v>AG -3--AC -8</v>
      </c>
      <c r="H292" s="239">
        <v>3</v>
      </c>
      <c r="I292" s="239">
        <v>8</v>
      </c>
      <c r="J292" s="174" t="str">
        <f t="shared" si="64"/>
        <v xml:space="preserve">CT- - MT- </v>
      </c>
      <c r="K292" s="239" t="s">
        <v>468</v>
      </c>
      <c r="L292" s="239"/>
      <c r="M292" s="239" t="s">
        <v>1612</v>
      </c>
      <c r="N292" s="239"/>
      <c r="O292" s="174" t="str">
        <f t="shared" si="65"/>
        <v xml:space="preserve">  </v>
      </c>
      <c r="P292" s="174"/>
      <c r="Q292" s="174"/>
      <c r="R292" s="174" t="str">
        <f t="shared" si="49"/>
        <v>F/E  -  PDF</v>
      </c>
      <c r="S292" s="239" t="s">
        <v>1245</v>
      </c>
      <c r="T292" s="239" t="s">
        <v>37</v>
      </c>
      <c r="U292" s="144"/>
      <c r="V292" s="144"/>
      <c r="W292" s="144"/>
      <c r="X292" s="144"/>
      <c r="Y292" s="144"/>
      <c r="Z292" s="144"/>
      <c r="AA292" s="144"/>
      <c r="AB292" s="144"/>
      <c r="AC292" s="144"/>
      <c r="AD292" s="144"/>
      <c r="AE292" s="144"/>
      <c r="AF292" s="144"/>
      <c r="AG292" s="144"/>
      <c r="AH292" s="144"/>
      <c r="AI292" s="144"/>
      <c r="AJ292" s="144"/>
      <c r="AK292" s="144"/>
      <c r="AL292" s="144"/>
      <c r="AM292" s="144"/>
      <c r="AN292" s="144"/>
      <c r="AO292" s="144"/>
      <c r="AP292" s="144"/>
      <c r="AQ292" s="144"/>
      <c r="AR292" s="144"/>
      <c r="AS292" s="144"/>
      <c r="AT292" s="144"/>
      <c r="AU292" s="144"/>
      <c r="AV292" s="144"/>
      <c r="AW292" s="144"/>
      <c r="AX292" s="144"/>
      <c r="AY292" s="144"/>
      <c r="AZ292" s="144"/>
      <c r="BA292" s="144"/>
      <c r="BB292" s="144"/>
      <c r="BC292" s="144"/>
      <c r="BD292" s="144"/>
      <c r="BE292" s="144"/>
      <c r="BF292" s="144"/>
      <c r="BG292" s="144"/>
      <c r="BH292" s="144"/>
      <c r="BI292" s="144"/>
      <c r="BJ292" s="144"/>
      <c r="BK292" s="144"/>
      <c r="BL292" s="144"/>
      <c r="BM292" s="144"/>
      <c r="BN292" s="144"/>
      <c r="BO292" s="144"/>
      <c r="BP292" s="144"/>
      <c r="BQ292" s="144"/>
      <c r="BR292" s="144"/>
      <c r="BS292" s="144"/>
      <c r="BT292" s="144"/>
      <c r="BU292" s="144"/>
      <c r="BV292" s="144"/>
      <c r="BW292" s="144"/>
      <c r="BX292" s="144"/>
      <c r="BY292" s="144"/>
      <c r="BZ292" s="144"/>
      <c r="CA292" s="144"/>
      <c r="CB292" s="144"/>
      <c r="CC292" s="144"/>
      <c r="CD292" s="144"/>
      <c r="CE292" s="144"/>
      <c r="CF292" s="144"/>
      <c r="CG292" s="144"/>
      <c r="CH292" s="144"/>
      <c r="CI292" s="144"/>
      <c r="CJ292" s="144"/>
      <c r="CK292" s="144"/>
      <c r="CL292" s="144"/>
      <c r="CM292" s="144"/>
      <c r="CN292" s="144"/>
      <c r="CO292" s="144"/>
      <c r="CP292" s="144"/>
      <c r="CQ292" s="144"/>
      <c r="CR292" s="144"/>
      <c r="CS292" s="144"/>
      <c r="CT292" s="144"/>
      <c r="CU292" s="144"/>
      <c r="CV292" s="144"/>
      <c r="CW292" s="144"/>
      <c r="CX292" s="144"/>
      <c r="CY292" s="144"/>
      <c r="CZ292" s="144"/>
      <c r="DA292" s="144"/>
      <c r="DB292" s="144"/>
      <c r="DC292" s="144"/>
      <c r="DD292" s="144"/>
      <c r="DE292" s="144"/>
      <c r="DF292" s="144"/>
      <c r="DG292" s="144"/>
      <c r="DH292" s="144"/>
      <c r="DI292" s="144"/>
      <c r="DJ292" s="144"/>
      <c r="DK292" s="144"/>
      <c r="DL292" s="144"/>
      <c r="DM292" s="144"/>
      <c r="DN292" s="144"/>
      <c r="DO292" s="144"/>
      <c r="DP292" s="144"/>
      <c r="DQ292" s="144"/>
      <c r="DR292" s="144"/>
      <c r="DS292" s="144"/>
      <c r="DT292" s="144"/>
      <c r="DU292" s="144"/>
      <c r="DV292" s="144"/>
      <c r="DW292" s="144"/>
      <c r="DX292" s="144"/>
      <c r="DY292" s="144"/>
      <c r="DZ292" s="144"/>
      <c r="EA292" s="144"/>
      <c r="EB292" s="144"/>
      <c r="EC292" s="144"/>
      <c r="ED292" s="144"/>
      <c r="EE292" s="144"/>
      <c r="EF292" s="144"/>
      <c r="EG292" s="144"/>
      <c r="EH292" s="144"/>
      <c r="EI292" s="144"/>
      <c r="EJ292" s="144"/>
      <c r="EK292" s="144"/>
      <c r="EL292" s="144"/>
      <c r="EM292" s="144"/>
      <c r="EN292" s="144"/>
      <c r="EO292" s="144"/>
      <c r="EP292" s="144"/>
      <c r="EQ292" s="144"/>
      <c r="ER292" s="144"/>
      <c r="ES292" s="144"/>
      <c r="ET292" s="144"/>
      <c r="EU292" s="144"/>
      <c r="EV292" s="144"/>
      <c r="EW292" s="144"/>
      <c r="EX292" s="144"/>
      <c r="EY292" s="144"/>
      <c r="EZ292" s="144"/>
      <c r="FA292" s="144"/>
      <c r="FB292" s="144"/>
      <c r="FC292" s="144"/>
      <c r="FD292" s="144"/>
      <c r="FE292" s="144"/>
      <c r="FF292" s="144"/>
      <c r="FG292" s="144"/>
      <c r="FH292" s="144"/>
      <c r="FI292" s="144"/>
      <c r="FJ292" s="144"/>
      <c r="FK292" s="144"/>
      <c r="FL292" s="144"/>
      <c r="FM292" s="144"/>
      <c r="FN292" s="144"/>
      <c r="FO292" s="144"/>
      <c r="FP292" s="144"/>
      <c r="FQ292" s="144"/>
      <c r="FR292" s="144"/>
      <c r="FS292" s="144"/>
      <c r="FT292" s="144"/>
      <c r="FU292" s="144"/>
      <c r="FV292" s="144"/>
      <c r="FW292" s="144"/>
      <c r="FX292" s="144"/>
      <c r="FY292" s="144"/>
      <c r="FZ292" s="144"/>
      <c r="GA292" s="144"/>
      <c r="GB292" s="144"/>
      <c r="GC292" s="144"/>
      <c r="GD292" s="144"/>
      <c r="GE292" s="144"/>
      <c r="GF292" s="144"/>
      <c r="GG292" s="144"/>
      <c r="GH292" s="144"/>
      <c r="GI292" s="144"/>
      <c r="GJ292" s="144"/>
      <c r="GK292" s="144"/>
      <c r="GL292" s="144"/>
      <c r="GM292" s="144"/>
      <c r="GN292" s="144"/>
      <c r="GO292" s="144"/>
      <c r="GP292" s="144"/>
      <c r="GQ292" s="144"/>
      <c r="GR292" s="144"/>
      <c r="GS292" s="144"/>
      <c r="GT292" s="144"/>
      <c r="GU292" s="144"/>
      <c r="GV292" s="144"/>
      <c r="GW292" s="144"/>
      <c r="GX292" s="144"/>
      <c r="GY292" s="144"/>
      <c r="GZ292" s="144"/>
      <c r="HA292" s="144"/>
      <c r="HB292" s="144"/>
      <c r="HC292" s="144"/>
      <c r="HD292" s="144"/>
      <c r="HE292" s="144"/>
      <c r="HF292" s="144"/>
      <c r="HG292" s="144"/>
      <c r="HH292" s="144"/>
    </row>
    <row r="293" spans="1:216" s="157" customFormat="1" ht="40" customHeight="1">
      <c r="A293" s="243" t="s">
        <v>77</v>
      </c>
      <c r="B293" s="175" t="str">
        <f t="shared" si="67"/>
        <v>Secretaria GeneralDERECHOS DE PETICIÓN</v>
      </c>
      <c r="C293" s="183">
        <v>73000</v>
      </c>
      <c r="D293" s="183">
        <v>17</v>
      </c>
      <c r="E293" s="216" t="s">
        <v>496</v>
      </c>
      <c r="F293" s="180" t="str">
        <f t="shared" si="66"/>
        <v>73000-17</v>
      </c>
      <c r="G293" s="174" t="str">
        <f t="shared" si="63"/>
        <v>AG -3--AC -8</v>
      </c>
      <c r="H293" s="239">
        <v>3</v>
      </c>
      <c r="I293" s="239">
        <v>8</v>
      </c>
      <c r="J293" s="174" t="str">
        <f t="shared" si="64"/>
        <v>- - MT- S</v>
      </c>
      <c r="K293" s="239"/>
      <c r="L293" s="239"/>
      <c r="M293" s="239" t="s">
        <v>1612</v>
      </c>
      <c r="N293" s="239" t="s">
        <v>471</v>
      </c>
      <c r="O293" s="174" t="str">
        <f t="shared" si="65"/>
        <v xml:space="preserve">  </v>
      </c>
      <c r="P293" s="174"/>
      <c r="Q293" s="174"/>
      <c r="R293" s="174" t="str">
        <f t="shared" si="49"/>
        <v>F/E  -  PDF</v>
      </c>
      <c r="S293" s="239" t="s">
        <v>1245</v>
      </c>
      <c r="T293" s="239" t="s">
        <v>37</v>
      </c>
      <c r="U293" s="144"/>
      <c r="V293" s="144"/>
      <c r="W293" s="144"/>
      <c r="X293" s="144"/>
      <c r="Y293" s="144"/>
      <c r="Z293" s="144"/>
      <c r="AA293" s="144"/>
      <c r="AB293" s="144"/>
      <c r="AC293" s="144"/>
      <c r="AD293" s="144"/>
      <c r="AE293" s="144"/>
      <c r="AF293" s="144"/>
      <c r="AG293" s="144"/>
      <c r="AH293" s="144"/>
      <c r="AI293" s="144"/>
      <c r="AJ293" s="144"/>
      <c r="AK293" s="144"/>
      <c r="AL293" s="144"/>
      <c r="AM293" s="144"/>
      <c r="AN293" s="144"/>
      <c r="AO293" s="144"/>
      <c r="AP293" s="144"/>
      <c r="AQ293" s="144"/>
      <c r="AR293" s="144"/>
      <c r="AS293" s="144"/>
      <c r="AT293" s="144"/>
      <c r="AU293" s="144"/>
      <c r="AV293" s="144"/>
      <c r="AW293" s="144"/>
      <c r="AX293" s="144"/>
      <c r="AY293" s="144"/>
      <c r="AZ293" s="144"/>
      <c r="BA293" s="144"/>
      <c r="BB293" s="144"/>
      <c r="BC293" s="144"/>
      <c r="BD293" s="144"/>
      <c r="BE293" s="144"/>
      <c r="BF293" s="144"/>
      <c r="BG293" s="144"/>
      <c r="BH293" s="144"/>
      <c r="BI293" s="144"/>
      <c r="BJ293" s="144"/>
      <c r="BK293" s="144"/>
      <c r="BL293" s="144"/>
      <c r="BM293" s="144"/>
      <c r="BN293" s="144"/>
      <c r="BO293" s="144"/>
      <c r="BP293" s="144"/>
      <c r="BQ293" s="144"/>
      <c r="BR293" s="144"/>
      <c r="BS293" s="144"/>
      <c r="BT293" s="144"/>
      <c r="BU293" s="144"/>
      <c r="BV293" s="144"/>
      <c r="BW293" s="144"/>
      <c r="BX293" s="144"/>
      <c r="BY293" s="144"/>
      <c r="BZ293" s="144"/>
      <c r="CA293" s="144"/>
      <c r="CB293" s="144"/>
      <c r="CC293" s="144"/>
      <c r="CD293" s="144"/>
      <c r="CE293" s="144"/>
      <c r="CF293" s="144"/>
      <c r="CG293" s="144"/>
      <c r="CH293" s="144"/>
      <c r="CI293" s="144"/>
      <c r="CJ293" s="144"/>
      <c r="CK293" s="144"/>
      <c r="CL293" s="144"/>
      <c r="CM293" s="144"/>
      <c r="CN293" s="144"/>
      <c r="CO293" s="144"/>
      <c r="CP293" s="144"/>
      <c r="CQ293" s="144"/>
      <c r="CR293" s="144"/>
      <c r="CS293" s="144"/>
      <c r="CT293" s="144"/>
      <c r="CU293" s="144"/>
      <c r="CV293" s="144"/>
      <c r="CW293" s="144"/>
      <c r="CX293" s="144"/>
      <c r="CY293" s="144"/>
      <c r="CZ293" s="144"/>
      <c r="DA293" s="144"/>
      <c r="DB293" s="144"/>
      <c r="DC293" s="144"/>
      <c r="DD293" s="144"/>
      <c r="DE293" s="144"/>
      <c r="DF293" s="144"/>
      <c r="DG293" s="144"/>
      <c r="DH293" s="144"/>
      <c r="DI293" s="144"/>
      <c r="DJ293" s="144"/>
      <c r="DK293" s="144"/>
      <c r="DL293" s="144"/>
      <c r="DM293" s="144"/>
      <c r="DN293" s="144"/>
      <c r="DO293" s="144"/>
      <c r="DP293" s="144"/>
      <c r="DQ293" s="144"/>
      <c r="DR293" s="144"/>
      <c r="DS293" s="144"/>
      <c r="DT293" s="144"/>
      <c r="DU293" s="144"/>
      <c r="DV293" s="144"/>
      <c r="DW293" s="144"/>
      <c r="DX293" s="144"/>
      <c r="DY293" s="144"/>
      <c r="DZ293" s="144"/>
      <c r="EA293" s="144"/>
      <c r="EB293" s="144"/>
      <c r="EC293" s="144"/>
      <c r="ED293" s="144"/>
      <c r="EE293" s="144"/>
      <c r="EF293" s="144"/>
      <c r="EG293" s="144"/>
      <c r="EH293" s="144"/>
      <c r="EI293" s="144"/>
      <c r="EJ293" s="144"/>
      <c r="EK293" s="144"/>
      <c r="EL293" s="144"/>
      <c r="EM293" s="144"/>
      <c r="EN293" s="144"/>
      <c r="EO293" s="144"/>
      <c r="EP293" s="144"/>
      <c r="EQ293" s="144"/>
      <c r="ER293" s="144"/>
      <c r="ES293" s="144"/>
      <c r="ET293" s="144"/>
      <c r="EU293" s="144"/>
      <c r="EV293" s="144"/>
      <c r="EW293" s="144"/>
      <c r="EX293" s="144"/>
      <c r="EY293" s="144"/>
      <c r="EZ293" s="144"/>
      <c r="FA293" s="144"/>
      <c r="FB293" s="144"/>
      <c r="FC293" s="144"/>
      <c r="FD293" s="144"/>
      <c r="FE293" s="144"/>
      <c r="FF293" s="144"/>
      <c r="FG293" s="144"/>
      <c r="FH293" s="144"/>
      <c r="FI293" s="144"/>
      <c r="FJ293" s="144"/>
      <c r="FK293" s="144"/>
      <c r="FL293" s="144"/>
      <c r="FM293" s="144"/>
      <c r="FN293" s="144"/>
      <c r="FO293" s="144"/>
      <c r="FP293" s="144"/>
      <c r="FQ293" s="144"/>
      <c r="FR293" s="144"/>
      <c r="FS293" s="144"/>
      <c r="FT293" s="144"/>
      <c r="FU293" s="144"/>
      <c r="FV293" s="144"/>
      <c r="FW293" s="144"/>
      <c r="FX293" s="144"/>
      <c r="FY293" s="144"/>
      <c r="FZ293" s="144"/>
      <c r="GA293" s="144"/>
      <c r="GB293" s="144"/>
      <c r="GC293" s="144"/>
      <c r="GD293" s="144"/>
      <c r="GE293" s="144"/>
      <c r="GF293" s="144"/>
      <c r="GG293" s="144"/>
      <c r="GH293" s="144"/>
      <c r="GI293" s="144"/>
      <c r="GJ293" s="144"/>
      <c r="GK293" s="144"/>
      <c r="GL293" s="144"/>
      <c r="GM293" s="144"/>
      <c r="GN293" s="144"/>
      <c r="GO293" s="144"/>
      <c r="GP293" s="144"/>
      <c r="GQ293" s="144"/>
      <c r="GR293" s="144"/>
      <c r="GS293" s="144"/>
      <c r="GT293" s="144"/>
      <c r="GU293" s="144"/>
      <c r="GV293" s="144"/>
      <c r="GW293" s="144"/>
      <c r="GX293" s="144"/>
      <c r="GY293" s="144"/>
      <c r="GZ293" s="144"/>
      <c r="HA293" s="144"/>
      <c r="HB293" s="144"/>
      <c r="HC293" s="144"/>
      <c r="HD293" s="144"/>
      <c r="HE293" s="144"/>
      <c r="HF293" s="144"/>
      <c r="HG293" s="144"/>
      <c r="HH293" s="144"/>
    </row>
    <row r="294" spans="1:216" s="157" customFormat="1" ht="40" customHeight="1">
      <c r="A294" s="243" t="s">
        <v>77</v>
      </c>
      <c r="B294" s="175" t="str">
        <f t="shared" si="67"/>
        <v>Secretaria GeneralINFORMES A ENTES DE CONTROL</v>
      </c>
      <c r="C294" s="183">
        <v>73000</v>
      </c>
      <c r="D294" s="183" t="s">
        <v>1236</v>
      </c>
      <c r="E294" s="135" t="s">
        <v>928</v>
      </c>
      <c r="F294" s="180" t="str">
        <f t="shared" si="66"/>
        <v>73000-24.1</v>
      </c>
      <c r="G294" s="174" t="str">
        <f t="shared" si="63"/>
        <v>AG -4--AC -8</v>
      </c>
      <c r="H294" s="239">
        <v>4</v>
      </c>
      <c r="I294" s="239">
        <v>8</v>
      </c>
      <c r="J294" s="174" t="str">
        <f t="shared" si="64"/>
        <v xml:space="preserve">- E- - </v>
      </c>
      <c r="K294" s="239"/>
      <c r="L294" s="239" t="s">
        <v>469</v>
      </c>
      <c r="M294" s="239"/>
      <c r="N294" s="239"/>
      <c r="O294" s="174" t="str">
        <f t="shared" si="65"/>
        <v xml:space="preserve">  </v>
      </c>
      <c r="P294" s="174"/>
      <c r="Q294" s="174"/>
      <c r="R294" s="174" t="str">
        <f t="shared" si="49"/>
        <v>F/E  -  PDF</v>
      </c>
      <c r="S294" s="239" t="s">
        <v>1245</v>
      </c>
      <c r="T294" s="239" t="s">
        <v>37</v>
      </c>
      <c r="U294" s="144"/>
      <c r="V294" s="144"/>
      <c r="W294" s="144"/>
      <c r="X294" s="144"/>
      <c r="Y294" s="144"/>
      <c r="Z294" s="144"/>
      <c r="AA294" s="144"/>
      <c r="AB294" s="144"/>
      <c r="AC294" s="144"/>
      <c r="AD294" s="144"/>
      <c r="AE294" s="144"/>
      <c r="AF294" s="144"/>
      <c r="AG294" s="144"/>
      <c r="AH294" s="144"/>
      <c r="AI294" s="144"/>
      <c r="AJ294" s="144"/>
      <c r="AK294" s="144"/>
      <c r="AL294" s="144"/>
      <c r="AM294" s="144"/>
      <c r="AN294" s="144"/>
      <c r="AO294" s="144"/>
      <c r="AP294" s="144"/>
      <c r="AQ294" s="144"/>
      <c r="AR294" s="144"/>
      <c r="AS294" s="144"/>
      <c r="AT294" s="144"/>
      <c r="AU294" s="144"/>
      <c r="AV294" s="144"/>
      <c r="AW294" s="144"/>
      <c r="AX294" s="144"/>
      <c r="AY294" s="144"/>
      <c r="AZ294" s="144"/>
      <c r="BA294" s="144"/>
      <c r="BB294" s="144"/>
      <c r="BC294" s="144"/>
      <c r="BD294" s="144"/>
      <c r="BE294" s="144"/>
      <c r="BF294" s="144"/>
      <c r="BG294" s="144"/>
      <c r="BH294" s="144"/>
      <c r="BI294" s="144"/>
      <c r="BJ294" s="144"/>
      <c r="BK294" s="144"/>
      <c r="BL294" s="144"/>
      <c r="BM294" s="144"/>
      <c r="BN294" s="144"/>
      <c r="BO294" s="144"/>
      <c r="BP294" s="144"/>
      <c r="BQ294" s="144"/>
      <c r="BR294" s="144"/>
      <c r="BS294" s="144"/>
      <c r="BT294" s="144"/>
      <c r="BU294" s="144"/>
      <c r="BV294" s="144"/>
      <c r="BW294" s="144"/>
      <c r="BX294" s="144"/>
      <c r="BY294" s="144"/>
      <c r="BZ294" s="144"/>
      <c r="CA294" s="144"/>
      <c r="CB294" s="144"/>
      <c r="CC294" s="144"/>
      <c r="CD294" s="144"/>
      <c r="CE294" s="144"/>
      <c r="CF294" s="144"/>
      <c r="CG294" s="144"/>
      <c r="CH294" s="144"/>
      <c r="CI294" s="144"/>
      <c r="CJ294" s="144"/>
      <c r="CK294" s="144"/>
      <c r="CL294" s="144"/>
      <c r="CM294" s="144"/>
      <c r="CN294" s="144"/>
      <c r="CO294" s="144"/>
      <c r="CP294" s="144"/>
      <c r="CQ294" s="144"/>
      <c r="CR294" s="144"/>
      <c r="CS294" s="144"/>
      <c r="CT294" s="144"/>
      <c r="CU294" s="144"/>
      <c r="CV294" s="144"/>
      <c r="CW294" s="144"/>
      <c r="CX294" s="144"/>
      <c r="CY294" s="144"/>
      <c r="CZ294" s="144"/>
      <c r="DA294" s="144"/>
      <c r="DB294" s="144"/>
      <c r="DC294" s="144"/>
      <c r="DD294" s="144"/>
      <c r="DE294" s="144"/>
      <c r="DF294" s="144"/>
      <c r="DG294" s="144"/>
      <c r="DH294" s="144"/>
      <c r="DI294" s="144"/>
      <c r="DJ294" s="144"/>
      <c r="DK294" s="144"/>
      <c r="DL294" s="144"/>
      <c r="DM294" s="144"/>
      <c r="DN294" s="144"/>
      <c r="DO294" s="144"/>
      <c r="DP294" s="144"/>
      <c r="DQ294" s="144"/>
      <c r="DR294" s="144"/>
      <c r="DS294" s="144"/>
      <c r="DT294" s="144"/>
      <c r="DU294" s="144"/>
      <c r="DV294" s="144"/>
      <c r="DW294" s="144"/>
      <c r="DX294" s="144"/>
      <c r="DY294" s="144"/>
      <c r="DZ294" s="144"/>
      <c r="EA294" s="144"/>
      <c r="EB294" s="144"/>
      <c r="EC294" s="144"/>
      <c r="ED294" s="144"/>
      <c r="EE294" s="144"/>
      <c r="EF294" s="144"/>
      <c r="EG294" s="144"/>
      <c r="EH294" s="144"/>
      <c r="EI294" s="144"/>
      <c r="EJ294" s="144"/>
      <c r="EK294" s="144"/>
      <c r="EL294" s="144"/>
      <c r="EM294" s="144"/>
      <c r="EN294" s="144"/>
      <c r="EO294" s="144"/>
      <c r="EP294" s="144"/>
      <c r="EQ294" s="144"/>
      <c r="ER294" s="144"/>
      <c r="ES294" s="144"/>
      <c r="ET294" s="144"/>
      <c r="EU294" s="144"/>
      <c r="EV294" s="144"/>
      <c r="EW294" s="144"/>
      <c r="EX294" s="144"/>
      <c r="EY294" s="144"/>
      <c r="EZ294" s="144"/>
      <c r="FA294" s="144"/>
      <c r="FB294" s="144"/>
      <c r="FC294" s="144"/>
      <c r="FD294" s="144"/>
      <c r="FE294" s="144"/>
      <c r="FF294" s="144"/>
      <c r="FG294" s="144"/>
      <c r="FH294" s="144"/>
      <c r="FI294" s="144"/>
      <c r="FJ294" s="144"/>
      <c r="FK294" s="144"/>
      <c r="FL294" s="144"/>
      <c r="FM294" s="144"/>
      <c r="FN294" s="144"/>
      <c r="FO294" s="144"/>
      <c r="FP294" s="144"/>
      <c r="FQ294" s="144"/>
      <c r="FR294" s="144"/>
      <c r="FS294" s="144"/>
      <c r="FT294" s="144"/>
      <c r="FU294" s="144"/>
      <c r="FV294" s="144"/>
      <c r="FW294" s="144"/>
      <c r="FX294" s="144"/>
      <c r="FY294" s="144"/>
      <c r="FZ294" s="144"/>
      <c r="GA294" s="144"/>
      <c r="GB294" s="144"/>
      <c r="GC294" s="144"/>
      <c r="GD294" s="144"/>
      <c r="GE294" s="144"/>
      <c r="GF294" s="144"/>
      <c r="GG294" s="144"/>
      <c r="GH294" s="144"/>
      <c r="GI294" s="144"/>
      <c r="GJ294" s="144"/>
      <c r="GK294" s="144"/>
      <c r="GL294" s="144"/>
      <c r="GM294" s="144"/>
      <c r="GN294" s="144"/>
      <c r="GO294" s="144"/>
      <c r="GP294" s="144"/>
      <c r="GQ294" s="144"/>
      <c r="GR294" s="144"/>
      <c r="GS294" s="144"/>
      <c r="GT294" s="144"/>
      <c r="GU294" s="144"/>
      <c r="GV294" s="144"/>
      <c r="GW294" s="144"/>
      <c r="GX294" s="144"/>
      <c r="GY294" s="144"/>
      <c r="GZ294" s="144"/>
      <c r="HA294" s="144"/>
      <c r="HB294" s="144"/>
      <c r="HC294" s="144"/>
      <c r="HD294" s="144"/>
      <c r="HE294" s="144"/>
      <c r="HF294" s="144"/>
      <c r="HG294" s="144"/>
      <c r="HH294" s="144"/>
    </row>
    <row r="295" spans="1:216" s="157" customFormat="1" ht="40" customHeight="1">
      <c r="A295" s="243" t="s">
        <v>77</v>
      </c>
      <c r="B295" s="175" t="str">
        <f t="shared" si="67"/>
        <v>Secretaria GeneralINFORMES DE GESTIÓN</v>
      </c>
      <c r="C295" s="183">
        <v>73000</v>
      </c>
      <c r="D295" s="183" t="s">
        <v>1186</v>
      </c>
      <c r="E295" s="135" t="s">
        <v>931</v>
      </c>
      <c r="F295" s="180" t="str">
        <f t="shared" si="66"/>
        <v>73000-24.12</v>
      </c>
      <c r="G295" s="174" t="str">
        <f t="shared" si="63"/>
        <v>AG -3--AC -8</v>
      </c>
      <c r="H295" s="239">
        <v>3</v>
      </c>
      <c r="I295" s="239">
        <v>8</v>
      </c>
      <c r="J295" s="174" t="str">
        <f t="shared" si="64"/>
        <v xml:space="preserve">- E- - </v>
      </c>
      <c r="K295" s="239"/>
      <c r="L295" s="239" t="s">
        <v>469</v>
      </c>
      <c r="M295" s="239"/>
      <c r="N295" s="239"/>
      <c r="O295" s="174" t="str">
        <f t="shared" si="65"/>
        <v xml:space="preserve">  </v>
      </c>
      <c r="P295" s="174"/>
      <c r="Q295" s="174"/>
      <c r="R295" s="174" t="str">
        <f t="shared" si="49"/>
        <v>F/E  -  PDF</v>
      </c>
      <c r="S295" s="239" t="s">
        <v>1245</v>
      </c>
      <c r="T295" s="239" t="s">
        <v>37</v>
      </c>
      <c r="U295" s="144"/>
      <c r="V295" s="144"/>
      <c r="W295" s="144"/>
      <c r="X295" s="144"/>
      <c r="Y295" s="144"/>
      <c r="Z295" s="144"/>
      <c r="AA295" s="144"/>
      <c r="AB295" s="144"/>
      <c r="AC295" s="144"/>
      <c r="AD295" s="144"/>
      <c r="AE295" s="144"/>
      <c r="AF295" s="144"/>
      <c r="AG295" s="144"/>
      <c r="AH295" s="144"/>
      <c r="AI295" s="144"/>
      <c r="AJ295" s="144"/>
      <c r="AK295" s="144"/>
      <c r="AL295" s="144"/>
      <c r="AM295" s="144"/>
      <c r="AN295" s="144"/>
      <c r="AO295" s="144"/>
      <c r="AP295" s="144"/>
      <c r="AQ295" s="144"/>
      <c r="AR295" s="144"/>
      <c r="AS295" s="144"/>
      <c r="AT295" s="144"/>
      <c r="AU295" s="144"/>
      <c r="AV295" s="144"/>
      <c r="AW295" s="144"/>
      <c r="AX295" s="144"/>
      <c r="AY295" s="144"/>
      <c r="AZ295" s="144"/>
      <c r="BA295" s="144"/>
      <c r="BB295" s="144"/>
      <c r="BC295" s="144"/>
      <c r="BD295" s="144"/>
      <c r="BE295" s="144"/>
      <c r="BF295" s="144"/>
      <c r="BG295" s="144"/>
      <c r="BH295" s="144"/>
      <c r="BI295" s="144"/>
      <c r="BJ295" s="144"/>
      <c r="BK295" s="144"/>
      <c r="BL295" s="144"/>
      <c r="BM295" s="144"/>
      <c r="BN295" s="144"/>
      <c r="BO295" s="144"/>
      <c r="BP295" s="144"/>
      <c r="BQ295" s="144"/>
      <c r="BR295" s="144"/>
      <c r="BS295" s="144"/>
      <c r="BT295" s="144"/>
      <c r="BU295" s="144"/>
      <c r="BV295" s="144"/>
      <c r="BW295" s="144"/>
      <c r="BX295" s="144"/>
      <c r="BY295" s="144"/>
      <c r="BZ295" s="144"/>
      <c r="CA295" s="144"/>
      <c r="CB295" s="144"/>
      <c r="CC295" s="144"/>
      <c r="CD295" s="144"/>
      <c r="CE295" s="144"/>
      <c r="CF295" s="144"/>
      <c r="CG295" s="144"/>
      <c r="CH295" s="144"/>
      <c r="CI295" s="144"/>
      <c r="CJ295" s="144"/>
      <c r="CK295" s="144"/>
      <c r="CL295" s="144"/>
      <c r="CM295" s="144"/>
      <c r="CN295" s="144"/>
      <c r="CO295" s="144"/>
      <c r="CP295" s="144"/>
      <c r="CQ295" s="144"/>
      <c r="CR295" s="144"/>
      <c r="CS295" s="144"/>
      <c r="CT295" s="144"/>
      <c r="CU295" s="144"/>
      <c r="CV295" s="144"/>
      <c r="CW295" s="144"/>
      <c r="CX295" s="144"/>
      <c r="CY295" s="144"/>
      <c r="CZ295" s="144"/>
      <c r="DA295" s="144"/>
      <c r="DB295" s="144"/>
      <c r="DC295" s="144"/>
      <c r="DD295" s="144"/>
      <c r="DE295" s="144"/>
      <c r="DF295" s="144"/>
      <c r="DG295" s="144"/>
      <c r="DH295" s="144"/>
      <c r="DI295" s="144"/>
      <c r="DJ295" s="144"/>
      <c r="DK295" s="144"/>
      <c r="DL295" s="144"/>
      <c r="DM295" s="144"/>
      <c r="DN295" s="144"/>
      <c r="DO295" s="144"/>
      <c r="DP295" s="144"/>
      <c r="DQ295" s="144"/>
      <c r="DR295" s="144"/>
      <c r="DS295" s="144"/>
      <c r="DT295" s="144"/>
      <c r="DU295" s="144"/>
      <c r="DV295" s="144"/>
      <c r="DW295" s="144"/>
      <c r="DX295" s="144"/>
      <c r="DY295" s="144"/>
      <c r="DZ295" s="144"/>
      <c r="EA295" s="144"/>
      <c r="EB295" s="144"/>
      <c r="EC295" s="144"/>
      <c r="ED295" s="144"/>
      <c r="EE295" s="144"/>
      <c r="EF295" s="144"/>
      <c r="EG295" s="144"/>
      <c r="EH295" s="144"/>
      <c r="EI295" s="144"/>
      <c r="EJ295" s="144"/>
      <c r="EK295" s="144"/>
      <c r="EL295" s="144"/>
      <c r="EM295" s="144"/>
      <c r="EN295" s="144"/>
      <c r="EO295" s="144"/>
      <c r="EP295" s="144"/>
      <c r="EQ295" s="144"/>
      <c r="ER295" s="144"/>
      <c r="ES295" s="144"/>
      <c r="ET295" s="144"/>
      <c r="EU295" s="144"/>
      <c r="EV295" s="144"/>
      <c r="EW295" s="144"/>
      <c r="EX295" s="144"/>
      <c r="EY295" s="144"/>
      <c r="EZ295" s="144"/>
      <c r="FA295" s="144"/>
      <c r="FB295" s="144"/>
      <c r="FC295" s="144"/>
      <c r="FD295" s="144"/>
      <c r="FE295" s="144"/>
      <c r="FF295" s="144"/>
      <c r="FG295" s="144"/>
      <c r="FH295" s="144"/>
      <c r="FI295" s="144"/>
      <c r="FJ295" s="144"/>
      <c r="FK295" s="144"/>
      <c r="FL295" s="144"/>
      <c r="FM295" s="144"/>
      <c r="FN295" s="144"/>
      <c r="FO295" s="144"/>
      <c r="FP295" s="144"/>
      <c r="FQ295" s="144"/>
      <c r="FR295" s="144"/>
      <c r="FS295" s="144"/>
      <c r="FT295" s="144"/>
      <c r="FU295" s="144"/>
      <c r="FV295" s="144"/>
      <c r="FW295" s="144"/>
      <c r="FX295" s="144"/>
      <c r="FY295" s="144"/>
      <c r="FZ295" s="144"/>
      <c r="GA295" s="144"/>
      <c r="GB295" s="144"/>
      <c r="GC295" s="144"/>
      <c r="GD295" s="144"/>
      <c r="GE295" s="144"/>
      <c r="GF295" s="144"/>
      <c r="GG295" s="144"/>
      <c r="GH295" s="144"/>
      <c r="GI295" s="144"/>
      <c r="GJ295" s="144"/>
      <c r="GK295" s="144"/>
      <c r="GL295" s="144"/>
      <c r="GM295" s="144"/>
      <c r="GN295" s="144"/>
      <c r="GO295" s="144"/>
      <c r="GP295" s="144"/>
      <c r="GQ295" s="144"/>
      <c r="GR295" s="144"/>
      <c r="GS295" s="144"/>
      <c r="GT295" s="144"/>
      <c r="GU295" s="144"/>
      <c r="GV295" s="144"/>
      <c r="GW295" s="144"/>
      <c r="GX295" s="144"/>
      <c r="GY295" s="144"/>
      <c r="GZ295" s="144"/>
      <c r="HA295" s="144"/>
      <c r="HB295" s="144"/>
      <c r="HC295" s="144"/>
      <c r="HD295" s="144"/>
      <c r="HE295" s="144"/>
      <c r="HF295" s="144"/>
      <c r="HG295" s="144"/>
      <c r="HH295" s="144"/>
    </row>
    <row r="296" spans="1:216" s="157" customFormat="1" ht="40" customHeight="1">
      <c r="A296" s="243" t="s">
        <v>77</v>
      </c>
      <c r="B296" s="175" t="str">
        <f t="shared" si="67"/>
        <v>Secretaria GeneralLIBROS RADICADORES DE RESOLUCIONES</v>
      </c>
      <c r="C296" s="183">
        <v>73000</v>
      </c>
      <c r="D296" s="183" t="s">
        <v>1419</v>
      </c>
      <c r="E296" s="135" t="s">
        <v>1422</v>
      </c>
      <c r="F296" s="180" t="str">
        <f t="shared" si="66"/>
        <v>73000-26.3</v>
      </c>
      <c r="G296" s="174" t="str">
        <f t="shared" si="63"/>
        <v>AG -3--AC -8</v>
      </c>
      <c r="H296" s="239">
        <v>3</v>
      </c>
      <c r="I296" s="239">
        <v>8</v>
      </c>
      <c r="J296" s="174" t="str">
        <f t="shared" si="64"/>
        <v xml:space="preserve">- E- - </v>
      </c>
      <c r="K296" s="239"/>
      <c r="L296" s="239" t="s">
        <v>469</v>
      </c>
      <c r="M296" s="239"/>
      <c r="N296" s="239"/>
      <c r="O296" s="174" t="str">
        <f t="shared" si="65"/>
        <v xml:space="preserve">  </v>
      </c>
      <c r="P296" s="174"/>
      <c r="Q296" s="174"/>
      <c r="R296" s="174" t="str">
        <f t="shared" si="49"/>
        <v>F/E  -  PDF</v>
      </c>
      <c r="S296" s="239" t="s">
        <v>1245</v>
      </c>
      <c r="T296" s="239" t="s">
        <v>37</v>
      </c>
      <c r="U296" s="144"/>
      <c r="V296" s="144"/>
      <c r="W296" s="144"/>
      <c r="X296" s="144"/>
      <c r="Y296" s="144"/>
      <c r="Z296" s="144"/>
      <c r="AA296" s="144"/>
      <c r="AB296" s="144"/>
      <c r="AC296" s="144"/>
      <c r="AD296" s="144"/>
      <c r="AE296" s="144"/>
      <c r="AF296" s="144"/>
      <c r="AG296" s="144"/>
      <c r="AH296" s="144"/>
      <c r="AI296" s="144"/>
      <c r="AJ296" s="144"/>
      <c r="AK296" s="144"/>
      <c r="AL296" s="144"/>
      <c r="AM296" s="144"/>
      <c r="AN296" s="144"/>
      <c r="AO296" s="144"/>
      <c r="AP296" s="144"/>
      <c r="AQ296" s="144"/>
      <c r="AR296" s="144"/>
      <c r="AS296" s="144"/>
      <c r="AT296" s="144"/>
      <c r="AU296" s="144"/>
      <c r="AV296" s="144"/>
      <c r="AW296" s="144"/>
      <c r="AX296" s="144"/>
      <c r="AY296" s="144"/>
      <c r="AZ296" s="144"/>
      <c r="BA296" s="144"/>
      <c r="BB296" s="144"/>
      <c r="BC296" s="144"/>
      <c r="BD296" s="144"/>
      <c r="BE296" s="144"/>
      <c r="BF296" s="144"/>
      <c r="BG296" s="144"/>
      <c r="BH296" s="144"/>
      <c r="BI296" s="144"/>
      <c r="BJ296" s="144"/>
      <c r="BK296" s="144"/>
      <c r="BL296" s="144"/>
      <c r="BM296" s="144"/>
      <c r="BN296" s="144"/>
      <c r="BO296" s="144"/>
      <c r="BP296" s="144"/>
      <c r="BQ296" s="144"/>
      <c r="BR296" s="144"/>
      <c r="BS296" s="144"/>
      <c r="BT296" s="144"/>
      <c r="BU296" s="144"/>
      <c r="BV296" s="144"/>
      <c r="BW296" s="144"/>
      <c r="BX296" s="144"/>
      <c r="BY296" s="144"/>
      <c r="BZ296" s="144"/>
      <c r="CA296" s="144"/>
      <c r="CB296" s="144"/>
      <c r="CC296" s="144"/>
      <c r="CD296" s="144"/>
      <c r="CE296" s="144"/>
      <c r="CF296" s="144"/>
      <c r="CG296" s="144"/>
      <c r="CH296" s="144"/>
      <c r="CI296" s="144"/>
      <c r="CJ296" s="144"/>
      <c r="CK296" s="144"/>
      <c r="CL296" s="144"/>
      <c r="CM296" s="144"/>
      <c r="CN296" s="144"/>
      <c r="CO296" s="144"/>
      <c r="CP296" s="144"/>
      <c r="CQ296" s="144"/>
      <c r="CR296" s="144"/>
      <c r="CS296" s="144"/>
      <c r="CT296" s="144"/>
      <c r="CU296" s="144"/>
      <c r="CV296" s="144"/>
      <c r="CW296" s="144"/>
      <c r="CX296" s="144"/>
      <c r="CY296" s="144"/>
      <c r="CZ296" s="144"/>
      <c r="DA296" s="144"/>
      <c r="DB296" s="144"/>
      <c r="DC296" s="144"/>
      <c r="DD296" s="144"/>
      <c r="DE296" s="144"/>
      <c r="DF296" s="144"/>
      <c r="DG296" s="144"/>
      <c r="DH296" s="144"/>
      <c r="DI296" s="144"/>
      <c r="DJ296" s="144"/>
      <c r="DK296" s="144"/>
      <c r="DL296" s="144"/>
      <c r="DM296" s="144"/>
      <c r="DN296" s="144"/>
      <c r="DO296" s="144"/>
      <c r="DP296" s="144"/>
      <c r="DQ296" s="144"/>
      <c r="DR296" s="144"/>
      <c r="DS296" s="144"/>
      <c r="DT296" s="144"/>
      <c r="DU296" s="144"/>
      <c r="DV296" s="144"/>
      <c r="DW296" s="144"/>
      <c r="DX296" s="144"/>
      <c r="DY296" s="144"/>
      <c r="DZ296" s="144"/>
      <c r="EA296" s="144"/>
      <c r="EB296" s="144"/>
      <c r="EC296" s="144"/>
      <c r="ED296" s="144"/>
      <c r="EE296" s="144"/>
      <c r="EF296" s="144"/>
      <c r="EG296" s="144"/>
      <c r="EH296" s="144"/>
      <c r="EI296" s="144"/>
      <c r="EJ296" s="144"/>
      <c r="EK296" s="144"/>
      <c r="EL296" s="144"/>
      <c r="EM296" s="144"/>
      <c r="EN296" s="144"/>
      <c r="EO296" s="144"/>
      <c r="EP296" s="144"/>
      <c r="EQ296" s="144"/>
      <c r="ER296" s="144"/>
      <c r="ES296" s="144"/>
      <c r="ET296" s="144"/>
      <c r="EU296" s="144"/>
      <c r="EV296" s="144"/>
      <c r="EW296" s="144"/>
      <c r="EX296" s="144"/>
      <c r="EY296" s="144"/>
      <c r="EZ296" s="144"/>
      <c r="FA296" s="144"/>
      <c r="FB296" s="144"/>
      <c r="FC296" s="144"/>
      <c r="FD296" s="144"/>
      <c r="FE296" s="144"/>
      <c r="FF296" s="144"/>
      <c r="FG296" s="144"/>
      <c r="FH296" s="144"/>
      <c r="FI296" s="144"/>
      <c r="FJ296" s="144"/>
      <c r="FK296" s="144"/>
      <c r="FL296" s="144"/>
      <c r="FM296" s="144"/>
      <c r="FN296" s="144"/>
      <c r="FO296" s="144"/>
      <c r="FP296" s="144"/>
      <c r="FQ296" s="144"/>
      <c r="FR296" s="144"/>
      <c r="FS296" s="144"/>
      <c r="FT296" s="144"/>
      <c r="FU296" s="144"/>
      <c r="FV296" s="144"/>
      <c r="FW296" s="144"/>
      <c r="FX296" s="144"/>
      <c r="FY296" s="144"/>
      <c r="FZ296" s="144"/>
      <c r="GA296" s="144"/>
      <c r="GB296" s="144"/>
      <c r="GC296" s="144"/>
      <c r="GD296" s="144"/>
      <c r="GE296" s="144"/>
      <c r="GF296" s="144"/>
      <c r="GG296" s="144"/>
      <c r="GH296" s="144"/>
      <c r="GI296" s="144"/>
      <c r="GJ296" s="144"/>
      <c r="GK296" s="144"/>
      <c r="GL296" s="144"/>
      <c r="GM296" s="144"/>
      <c r="GN296" s="144"/>
      <c r="GO296" s="144"/>
      <c r="GP296" s="144"/>
      <c r="GQ296" s="144"/>
      <c r="GR296" s="144"/>
      <c r="GS296" s="144"/>
      <c r="GT296" s="144"/>
      <c r="GU296" s="144"/>
      <c r="GV296" s="144"/>
      <c r="GW296" s="144"/>
      <c r="GX296" s="144"/>
      <c r="GY296" s="144"/>
      <c r="GZ296" s="144"/>
      <c r="HA296" s="144"/>
      <c r="HB296" s="144"/>
      <c r="HC296" s="144"/>
      <c r="HD296" s="144"/>
      <c r="HE296" s="144"/>
      <c r="HF296" s="144"/>
      <c r="HG296" s="144"/>
      <c r="HH296" s="144"/>
    </row>
    <row r="297" spans="1:216" s="157" customFormat="1" ht="40" customHeight="1">
      <c r="A297" s="243" t="s">
        <v>77</v>
      </c>
      <c r="B297" s="175" t="str">
        <f t="shared" si="67"/>
        <v>Secretaria GeneralPROYECTOS NORMATIVOS</v>
      </c>
      <c r="C297" s="183">
        <v>73000</v>
      </c>
      <c r="D297" s="183" t="s">
        <v>1313</v>
      </c>
      <c r="E297" s="135" t="s">
        <v>1062</v>
      </c>
      <c r="F297" s="180" t="str">
        <f t="shared" si="66"/>
        <v>73000-42.13</v>
      </c>
      <c r="G297" s="174" t="str">
        <f t="shared" si="63"/>
        <v>AG -3--AC -17</v>
      </c>
      <c r="H297" s="239">
        <v>3</v>
      </c>
      <c r="I297" s="239">
        <v>17</v>
      </c>
      <c r="J297" s="174" t="str">
        <f t="shared" si="64"/>
        <v xml:space="preserve">CT- - MT- </v>
      </c>
      <c r="K297" s="239" t="s">
        <v>468</v>
      </c>
      <c r="L297" s="239"/>
      <c r="M297" s="239" t="s">
        <v>1612</v>
      </c>
      <c r="N297" s="239"/>
      <c r="O297" s="174" t="str">
        <f t="shared" si="65"/>
        <v xml:space="preserve">  </v>
      </c>
      <c r="P297" s="174"/>
      <c r="Q297" s="174"/>
      <c r="R297" s="174" t="str">
        <f t="shared" si="49"/>
        <v>F/E  -  PDF</v>
      </c>
      <c r="S297" s="239" t="s">
        <v>1245</v>
      </c>
      <c r="T297" s="239" t="s">
        <v>37</v>
      </c>
      <c r="U297" s="144"/>
      <c r="V297" s="144"/>
      <c r="W297" s="144"/>
      <c r="X297" s="144"/>
      <c r="Y297" s="144"/>
      <c r="Z297" s="144"/>
      <c r="AA297" s="144"/>
      <c r="AB297" s="144"/>
      <c r="AC297" s="144"/>
      <c r="AD297" s="144"/>
      <c r="AE297" s="144"/>
      <c r="AF297" s="144"/>
      <c r="AG297" s="144"/>
      <c r="AH297" s="144"/>
      <c r="AI297" s="144"/>
      <c r="AJ297" s="144"/>
      <c r="AK297" s="144"/>
      <c r="AL297" s="144"/>
      <c r="AM297" s="144"/>
      <c r="AN297" s="144"/>
      <c r="AO297" s="144"/>
      <c r="AP297" s="144"/>
      <c r="AQ297" s="144"/>
      <c r="AR297" s="144"/>
      <c r="AS297" s="144"/>
      <c r="AT297" s="144"/>
      <c r="AU297" s="144"/>
      <c r="AV297" s="144"/>
      <c r="AW297" s="144"/>
      <c r="AX297" s="144"/>
      <c r="AY297" s="144"/>
      <c r="AZ297" s="144"/>
      <c r="BA297" s="144"/>
      <c r="BB297" s="144"/>
      <c r="BC297" s="144"/>
      <c r="BD297" s="144"/>
      <c r="BE297" s="144"/>
      <c r="BF297" s="144"/>
      <c r="BG297" s="144"/>
      <c r="BH297" s="144"/>
      <c r="BI297" s="144"/>
      <c r="BJ297" s="144"/>
      <c r="BK297" s="144"/>
      <c r="BL297" s="144"/>
      <c r="BM297" s="144"/>
      <c r="BN297" s="144"/>
      <c r="BO297" s="144"/>
      <c r="BP297" s="144"/>
      <c r="BQ297" s="144"/>
      <c r="BR297" s="144"/>
      <c r="BS297" s="144"/>
      <c r="BT297" s="144"/>
      <c r="BU297" s="144"/>
      <c r="BV297" s="144"/>
      <c r="BW297" s="144"/>
      <c r="BX297" s="144"/>
      <c r="BY297" s="144"/>
      <c r="BZ297" s="144"/>
      <c r="CA297" s="144"/>
      <c r="CB297" s="144"/>
      <c r="CC297" s="144"/>
      <c r="CD297" s="144"/>
      <c r="CE297" s="144"/>
      <c r="CF297" s="144"/>
      <c r="CG297" s="144"/>
      <c r="CH297" s="144"/>
      <c r="CI297" s="144"/>
      <c r="CJ297" s="144"/>
      <c r="CK297" s="144"/>
      <c r="CL297" s="144"/>
      <c r="CM297" s="144"/>
      <c r="CN297" s="144"/>
      <c r="CO297" s="144"/>
      <c r="CP297" s="144"/>
      <c r="CQ297" s="144"/>
      <c r="CR297" s="144"/>
      <c r="CS297" s="144"/>
      <c r="CT297" s="144"/>
      <c r="CU297" s="144"/>
      <c r="CV297" s="144"/>
      <c r="CW297" s="144"/>
      <c r="CX297" s="144"/>
      <c r="CY297" s="144"/>
      <c r="CZ297" s="144"/>
      <c r="DA297" s="144"/>
      <c r="DB297" s="144"/>
      <c r="DC297" s="144"/>
      <c r="DD297" s="144"/>
      <c r="DE297" s="144"/>
      <c r="DF297" s="144"/>
      <c r="DG297" s="144"/>
      <c r="DH297" s="144"/>
      <c r="DI297" s="144"/>
      <c r="DJ297" s="144"/>
      <c r="DK297" s="144"/>
      <c r="DL297" s="144"/>
      <c r="DM297" s="144"/>
      <c r="DN297" s="144"/>
      <c r="DO297" s="144"/>
      <c r="DP297" s="144"/>
      <c r="DQ297" s="144"/>
      <c r="DR297" s="144"/>
      <c r="DS297" s="144"/>
      <c r="DT297" s="144"/>
      <c r="DU297" s="144"/>
      <c r="DV297" s="144"/>
      <c r="DW297" s="144"/>
      <c r="DX297" s="144"/>
      <c r="DY297" s="144"/>
      <c r="DZ297" s="144"/>
      <c r="EA297" s="144"/>
      <c r="EB297" s="144"/>
      <c r="EC297" s="144"/>
      <c r="ED297" s="144"/>
      <c r="EE297" s="144"/>
      <c r="EF297" s="144"/>
      <c r="EG297" s="144"/>
      <c r="EH297" s="144"/>
      <c r="EI297" s="144"/>
      <c r="EJ297" s="144"/>
      <c r="EK297" s="144"/>
      <c r="EL297" s="144"/>
      <c r="EM297" s="144"/>
      <c r="EN297" s="144"/>
      <c r="EO297" s="144"/>
      <c r="EP297" s="144"/>
      <c r="EQ297" s="144"/>
      <c r="ER297" s="144"/>
      <c r="ES297" s="144"/>
      <c r="ET297" s="144"/>
      <c r="EU297" s="144"/>
      <c r="EV297" s="144"/>
      <c r="EW297" s="144"/>
      <c r="EX297" s="144"/>
      <c r="EY297" s="144"/>
      <c r="EZ297" s="144"/>
      <c r="FA297" s="144"/>
      <c r="FB297" s="144"/>
      <c r="FC297" s="144"/>
      <c r="FD297" s="144"/>
      <c r="FE297" s="144"/>
      <c r="FF297" s="144"/>
      <c r="FG297" s="144"/>
      <c r="FH297" s="144"/>
      <c r="FI297" s="144"/>
      <c r="FJ297" s="144"/>
      <c r="FK297" s="144"/>
      <c r="FL297" s="144"/>
      <c r="FM297" s="144"/>
      <c r="FN297" s="144"/>
      <c r="FO297" s="144"/>
      <c r="FP297" s="144"/>
      <c r="FQ297" s="144"/>
      <c r="FR297" s="144"/>
      <c r="FS297" s="144"/>
      <c r="FT297" s="144"/>
      <c r="FU297" s="144"/>
      <c r="FV297" s="144"/>
      <c r="FW297" s="144"/>
      <c r="FX297" s="144"/>
      <c r="FY297" s="144"/>
      <c r="FZ297" s="144"/>
      <c r="GA297" s="144"/>
      <c r="GB297" s="144"/>
      <c r="GC297" s="144"/>
      <c r="GD297" s="144"/>
      <c r="GE297" s="144"/>
      <c r="GF297" s="144"/>
      <c r="GG297" s="144"/>
      <c r="GH297" s="144"/>
      <c r="GI297" s="144"/>
      <c r="GJ297" s="144"/>
      <c r="GK297" s="144"/>
      <c r="GL297" s="144"/>
      <c r="GM297" s="144"/>
      <c r="GN297" s="144"/>
      <c r="GO297" s="144"/>
      <c r="GP297" s="144"/>
      <c r="GQ297" s="144"/>
      <c r="GR297" s="144"/>
      <c r="GS297" s="144"/>
      <c r="GT297" s="144"/>
      <c r="GU297" s="144"/>
      <c r="GV297" s="144"/>
      <c r="GW297" s="144"/>
      <c r="GX297" s="144"/>
      <c r="GY297" s="144"/>
      <c r="GZ297" s="144"/>
      <c r="HA297" s="144"/>
      <c r="HB297" s="144"/>
      <c r="HC297" s="144"/>
      <c r="HD297" s="144"/>
      <c r="HE297" s="144"/>
      <c r="HF297" s="144"/>
      <c r="HG297" s="144"/>
      <c r="HH297" s="144"/>
    </row>
    <row r="298" spans="1:216" ht="40" customHeight="1">
      <c r="A298" s="196"/>
      <c r="B298" s="187"/>
      <c r="C298" s="182"/>
      <c r="D298" s="182"/>
      <c r="E298" s="172"/>
      <c r="F298" s="179"/>
      <c r="G298" s="169"/>
      <c r="H298" s="169"/>
      <c r="I298" s="169"/>
      <c r="J298" s="169"/>
      <c r="K298" s="169"/>
      <c r="L298" s="169"/>
      <c r="M298" s="169"/>
      <c r="N298" s="169"/>
      <c r="O298" s="169"/>
      <c r="P298" s="169"/>
      <c r="Q298" s="169"/>
      <c r="R298" s="169"/>
      <c r="S298" s="169"/>
      <c r="T298" s="169"/>
    </row>
    <row r="299" spans="1:216" s="157" customFormat="1" ht="40" customHeight="1">
      <c r="A299" s="246" t="s">
        <v>242</v>
      </c>
      <c r="B299" s="186" t="str">
        <f t="shared" si="67"/>
        <v>Grupo de Control Interno DisciplinarioINFORMES A ENTES DE CONTROL</v>
      </c>
      <c r="C299" s="143">
        <v>73001</v>
      </c>
      <c r="D299" s="227" t="s">
        <v>1236</v>
      </c>
      <c r="E299" s="228" t="s">
        <v>928</v>
      </c>
      <c r="F299" s="224" t="str">
        <f t="shared" si="66"/>
        <v>73001-24.1</v>
      </c>
      <c r="G299" s="225" t="str">
        <f t="shared" si="63"/>
        <v>AG -4--AC -8</v>
      </c>
      <c r="H299" s="240">
        <v>4</v>
      </c>
      <c r="I299" s="240">
        <v>8</v>
      </c>
      <c r="J299" s="225" t="str">
        <f t="shared" si="64"/>
        <v xml:space="preserve">- E- - </v>
      </c>
      <c r="K299" s="240"/>
      <c r="L299" s="240" t="s">
        <v>469</v>
      </c>
      <c r="M299" s="240"/>
      <c r="N299" s="240"/>
      <c r="O299" s="225" t="str">
        <f t="shared" si="65"/>
        <v xml:space="preserve">  </v>
      </c>
      <c r="P299" s="225"/>
      <c r="Q299" s="225"/>
      <c r="R299" s="225" t="str">
        <f t="shared" ref="R299:R361" si="68">CONCATENATE(S299,"  -  ",T299)</f>
        <v>F/E  -  PDF</v>
      </c>
      <c r="S299" s="240" t="s">
        <v>1245</v>
      </c>
      <c r="T299" s="237" t="s">
        <v>37</v>
      </c>
      <c r="U299" s="144"/>
      <c r="V299" s="144"/>
      <c r="W299" s="144"/>
      <c r="X299" s="144"/>
      <c r="Y299" s="144"/>
      <c r="Z299" s="144"/>
      <c r="AA299" s="144"/>
      <c r="AB299" s="144"/>
      <c r="AC299" s="144"/>
      <c r="AD299" s="144"/>
      <c r="AE299" s="144"/>
      <c r="AF299" s="144"/>
      <c r="AG299" s="144"/>
      <c r="AH299" s="144"/>
      <c r="AI299" s="144"/>
      <c r="AJ299" s="144"/>
      <c r="AK299" s="144"/>
      <c r="AL299" s="144"/>
      <c r="AM299" s="144"/>
      <c r="AN299" s="144"/>
      <c r="AO299" s="144"/>
      <c r="AP299" s="144"/>
      <c r="AQ299" s="144"/>
      <c r="AR299" s="144"/>
      <c r="AS299" s="144"/>
      <c r="AT299" s="144"/>
      <c r="AU299" s="144"/>
      <c r="AV299" s="144"/>
      <c r="AW299" s="144"/>
      <c r="AX299" s="144"/>
      <c r="AY299" s="144"/>
      <c r="AZ299" s="144"/>
      <c r="BA299" s="144"/>
      <c r="BB299" s="144"/>
      <c r="BC299" s="144"/>
      <c r="BD299" s="144"/>
      <c r="BE299" s="144"/>
      <c r="BF299" s="144"/>
      <c r="BG299" s="144"/>
      <c r="BH299" s="144"/>
      <c r="BI299" s="144"/>
      <c r="BJ299" s="144"/>
      <c r="BK299" s="144"/>
      <c r="BL299" s="144"/>
      <c r="BM299" s="144"/>
      <c r="BN299" s="144"/>
      <c r="BO299" s="144"/>
      <c r="BP299" s="144"/>
      <c r="BQ299" s="144"/>
      <c r="BR299" s="144"/>
      <c r="BS299" s="144"/>
      <c r="BT299" s="144"/>
      <c r="BU299" s="144"/>
      <c r="BV299" s="144"/>
      <c r="BW299" s="144"/>
      <c r="BX299" s="144"/>
      <c r="BY299" s="144"/>
      <c r="BZ299" s="144"/>
      <c r="CA299" s="144"/>
      <c r="CB299" s="144"/>
      <c r="CC299" s="144"/>
      <c r="CD299" s="144"/>
      <c r="CE299" s="144"/>
      <c r="CF299" s="144"/>
      <c r="CG299" s="144"/>
      <c r="CH299" s="144"/>
      <c r="CI299" s="144"/>
      <c r="CJ299" s="144"/>
      <c r="CK299" s="144"/>
      <c r="CL299" s="144"/>
      <c r="CM299" s="144"/>
      <c r="CN299" s="144"/>
      <c r="CO299" s="144"/>
      <c r="CP299" s="144"/>
      <c r="CQ299" s="144"/>
      <c r="CR299" s="144"/>
      <c r="CS299" s="144"/>
      <c r="CT299" s="144"/>
      <c r="CU299" s="144"/>
      <c r="CV299" s="144"/>
      <c r="CW299" s="144"/>
      <c r="CX299" s="144"/>
      <c r="CY299" s="144"/>
      <c r="CZ299" s="144"/>
      <c r="DA299" s="144"/>
      <c r="DB299" s="144"/>
      <c r="DC299" s="144"/>
      <c r="DD299" s="144"/>
      <c r="DE299" s="144"/>
      <c r="DF299" s="144"/>
      <c r="DG299" s="144"/>
      <c r="DH299" s="144"/>
      <c r="DI299" s="144"/>
      <c r="DJ299" s="144"/>
      <c r="DK299" s="144"/>
      <c r="DL299" s="144"/>
      <c r="DM299" s="144"/>
      <c r="DN299" s="144"/>
      <c r="DO299" s="144"/>
      <c r="DP299" s="144"/>
      <c r="DQ299" s="144"/>
      <c r="DR299" s="144"/>
      <c r="DS299" s="144"/>
      <c r="DT299" s="144"/>
      <c r="DU299" s="144"/>
      <c r="DV299" s="144"/>
      <c r="DW299" s="144"/>
      <c r="DX299" s="144"/>
      <c r="DY299" s="144"/>
      <c r="DZ299" s="144"/>
      <c r="EA299" s="144"/>
      <c r="EB299" s="144"/>
      <c r="EC299" s="144"/>
      <c r="ED299" s="144"/>
      <c r="EE299" s="144"/>
      <c r="EF299" s="144"/>
      <c r="EG299" s="144"/>
      <c r="EH299" s="144"/>
      <c r="EI299" s="144"/>
      <c r="EJ299" s="144"/>
      <c r="EK299" s="144"/>
      <c r="EL299" s="144"/>
      <c r="EM299" s="144"/>
      <c r="EN299" s="144"/>
      <c r="EO299" s="144"/>
      <c r="EP299" s="144"/>
      <c r="EQ299" s="144"/>
      <c r="ER299" s="144"/>
      <c r="ES299" s="144"/>
      <c r="ET299" s="144"/>
      <c r="EU299" s="144"/>
      <c r="EV299" s="144"/>
      <c r="EW299" s="144"/>
      <c r="EX299" s="144"/>
      <c r="EY299" s="144"/>
      <c r="EZ299" s="144"/>
      <c r="FA299" s="144"/>
      <c r="FB299" s="144"/>
      <c r="FC299" s="144"/>
      <c r="FD299" s="144"/>
      <c r="FE299" s="144"/>
      <c r="FF299" s="144"/>
      <c r="FG299" s="144"/>
      <c r="FH299" s="144"/>
      <c r="FI299" s="144"/>
      <c r="FJ299" s="144"/>
      <c r="FK299" s="144"/>
      <c r="FL299" s="144"/>
      <c r="FM299" s="144"/>
      <c r="FN299" s="144"/>
      <c r="FO299" s="144"/>
      <c r="FP299" s="144"/>
      <c r="FQ299" s="144"/>
      <c r="FR299" s="144"/>
      <c r="FS299" s="144"/>
      <c r="FT299" s="144"/>
      <c r="FU299" s="144"/>
      <c r="FV299" s="144"/>
      <c r="FW299" s="144"/>
      <c r="FX299" s="144"/>
      <c r="FY299" s="144"/>
      <c r="FZ299" s="144"/>
      <c r="GA299" s="144"/>
      <c r="GB299" s="144"/>
      <c r="GC299" s="144"/>
      <c r="GD299" s="144"/>
      <c r="GE299" s="144"/>
      <c r="GF299" s="144"/>
      <c r="GG299" s="144"/>
      <c r="GH299" s="144"/>
      <c r="GI299" s="144"/>
      <c r="GJ299" s="144"/>
      <c r="GK299" s="144"/>
      <c r="GL299" s="144"/>
      <c r="GM299" s="144"/>
      <c r="GN299" s="144"/>
      <c r="GO299" s="144"/>
      <c r="GP299" s="144"/>
      <c r="GQ299" s="144"/>
      <c r="GR299" s="144"/>
      <c r="GS299" s="144"/>
      <c r="GT299" s="144"/>
      <c r="GU299" s="144"/>
      <c r="GV299" s="144"/>
      <c r="GW299" s="144"/>
      <c r="GX299" s="144"/>
      <c r="GY299" s="144"/>
      <c r="GZ299" s="144"/>
      <c r="HA299" s="144"/>
      <c r="HB299" s="144"/>
      <c r="HC299" s="144"/>
      <c r="HD299" s="144"/>
      <c r="HE299" s="144"/>
      <c r="HF299" s="144"/>
      <c r="HG299" s="144"/>
      <c r="HH299" s="144"/>
    </row>
    <row r="300" spans="1:216" s="157" customFormat="1" ht="40" customHeight="1">
      <c r="A300" s="246" t="s">
        <v>242</v>
      </c>
      <c r="B300" s="186" t="str">
        <f t="shared" si="67"/>
        <v>Grupo de Control Interno DisciplinarioINFORMES DE GESTIÓN</v>
      </c>
      <c r="C300" s="143">
        <v>73001</v>
      </c>
      <c r="D300" s="227" t="s">
        <v>1186</v>
      </c>
      <c r="E300" s="228" t="s">
        <v>931</v>
      </c>
      <c r="F300" s="224" t="str">
        <f t="shared" si="66"/>
        <v>73001-24.12</v>
      </c>
      <c r="G300" s="225" t="str">
        <f t="shared" si="63"/>
        <v>AG -3--AC -8</v>
      </c>
      <c r="H300" s="240">
        <v>3</v>
      </c>
      <c r="I300" s="240">
        <v>8</v>
      </c>
      <c r="J300" s="225" t="str">
        <f t="shared" si="64"/>
        <v xml:space="preserve">- E- - </v>
      </c>
      <c r="K300" s="240"/>
      <c r="L300" s="240" t="s">
        <v>469</v>
      </c>
      <c r="M300" s="240"/>
      <c r="N300" s="240"/>
      <c r="O300" s="225" t="str">
        <f t="shared" si="65"/>
        <v xml:space="preserve">  </v>
      </c>
      <c r="P300" s="225"/>
      <c r="Q300" s="225"/>
      <c r="R300" s="225" t="str">
        <f t="shared" si="68"/>
        <v>F/E  -  PDF</v>
      </c>
      <c r="S300" s="240" t="s">
        <v>1245</v>
      </c>
      <c r="T300" s="237" t="s">
        <v>37</v>
      </c>
      <c r="U300" s="144"/>
      <c r="V300" s="144"/>
      <c r="W300" s="144"/>
      <c r="X300" s="144"/>
      <c r="Y300" s="144"/>
      <c r="Z300" s="144"/>
      <c r="AA300" s="144"/>
      <c r="AB300" s="144"/>
      <c r="AC300" s="144"/>
      <c r="AD300" s="144"/>
      <c r="AE300" s="144"/>
      <c r="AF300" s="144"/>
      <c r="AG300" s="144"/>
      <c r="AH300" s="144"/>
      <c r="AI300" s="144"/>
      <c r="AJ300" s="144"/>
      <c r="AK300" s="144"/>
      <c r="AL300" s="144"/>
      <c r="AM300" s="144"/>
      <c r="AN300" s="144"/>
      <c r="AO300" s="144"/>
      <c r="AP300" s="144"/>
      <c r="AQ300" s="144"/>
      <c r="AR300" s="144"/>
      <c r="AS300" s="144"/>
      <c r="AT300" s="144"/>
      <c r="AU300" s="144"/>
      <c r="AV300" s="144"/>
      <c r="AW300" s="144"/>
      <c r="AX300" s="144"/>
      <c r="AY300" s="144"/>
      <c r="AZ300" s="144"/>
      <c r="BA300" s="144"/>
      <c r="BB300" s="144"/>
      <c r="BC300" s="144"/>
      <c r="BD300" s="144"/>
      <c r="BE300" s="144"/>
      <c r="BF300" s="144"/>
      <c r="BG300" s="144"/>
      <c r="BH300" s="144"/>
      <c r="BI300" s="144"/>
      <c r="BJ300" s="144"/>
      <c r="BK300" s="144"/>
      <c r="BL300" s="144"/>
      <c r="BM300" s="144"/>
      <c r="BN300" s="144"/>
      <c r="BO300" s="144"/>
      <c r="BP300" s="144"/>
      <c r="BQ300" s="144"/>
      <c r="BR300" s="144"/>
      <c r="BS300" s="144"/>
      <c r="BT300" s="144"/>
      <c r="BU300" s="144"/>
      <c r="BV300" s="144"/>
      <c r="BW300" s="144"/>
      <c r="BX300" s="144"/>
      <c r="BY300" s="144"/>
      <c r="BZ300" s="144"/>
      <c r="CA300" s="144"/>
      <c r="CB300" s="144"/>
      <c r="CC300" s="144"/>
      <c r="CD300" s="144"/>
      <c r="CE300" s="144"/>
      <c r="CF300" s="144"/>
      <c r="CG300" s="144"/>
      <c r="CH300" s="144"/>
      <c r="CI300" s="144"/>
      <c r="CJ300" s="144"/>
      <c r="CK300" s="144"/>
      <c r="CL300" s="144"/>
      <c r="CM300" s="144"/>
      <c r="CN300" s="144"/>
      <c r="CO300" s="144"/>
      <c r="CP300" s="144"/>
      <c r="CQ300" s="144"/>
      <c r="CR300" s="144"/>
      <c r="CS300" s="144"/>
      <c r="CT300" s="144"/>
      <c r="CU300" s="144"/>
      <c r="CV300" s="144"/>
      <c r="CW300" s="144"/>
      <c r="CX300" s="144"/>
      <c r="CY300" s="144"/>
      <c r="CZ300" s="144"/>
      <c r="DA300" s="144"/>
      <c r="DB300" s="144"/>
      <c r="DC300" s="144"/>
      <c r="DD300" s="144"/>
      <c r="DE300" s="144"/>
      <c r="DF300" s="144"/>
      <c r="DG300" s="144"/>
      <c r="DH300" s="144"/>
      <c r="DI300" s="144"/>
      <c r="DJ300" s="144"/>
      <c r="DK300" s="144"/>
      <c r="DL300" s="144"/>
      <c r="DM300" s="144"/>
      <c r="DN300" s="144"/>
      <c r="DO300" s="144"/>
      <c r="DP300" s="144"/>
      <c r="DQ300" s="144"/>
      <c r="DR300" s="144"/>
      <c r="DS300" s="144"/>
      <c r="DT300" s="144"/>
      <c r="DU300" s="144"/>
      <c r="DV300" s="144"/>
      <c r="DW300" s="144"/>
      <c r="DX300" s="144"/>
      <c r="DY300" s="144"/>
      <c r="DZ300" s="144"/>
      <c r="EA300" s="144"/>
      <c r="EB300" s="144"/>
      <c r="EC300" s="144"/>
      <c r="ED300" s="144"/>
      <c r="EE300" s="144"/>
      <c r="EF300" s="144"/>
      <c r="EG300" s="144"/>
      <c r="EH300" s="144"/>
      <c r="EI300" s="144"/>
      <c r="EJ300" s="144"/>
      <c r="EK300" s="144"/>
      <c r="EL300" s="144"/>
      <c r="EM300" s="144"/>
      <c r="EN300" s="144"/>
      <c r="EO300" s="144"/>
      <c r="EP300" s="144"/>
      <c r="EQ300" s="144"/>
      <c r="ER300" s="144"/>
      <c r="ES300" s="144"/>
      <c r="ET300" s="144"/>
      <c r="EU300" s="144"/>
      <c r="EV300" s="144"/>
      <c r="EW300" s="144"/>
      <c r="EX300" s="144"/>
      <c r="EY300" s="144"/>
      <c r="EZ300" s="144"/>
      <c r="FA300" s="144"/>
      <c r="FB300" s="144"/>
      <c r="FC300" s="144"/>
      <c r="FD300" s="144"/>
      <c r="FE300" s="144"/>
      <c r="FF300" s="144"/>
      <c r="FG300" s="144"/>
      <c r="FH300" s="144"/>
      <c r="FI300" s="144"/>
      <c r="FJ300" s="144"/>
      <c r="FK300" s="144"/>
      <c r="FL300" s="144"/>
      <c r="FM300" s="144"/>
      <c r="FN300" s="144"/>
      <c r="FO300" s="144"/>
      <c r="FP300" s="144"/>
      <c r="FQ300" s="144"/>
      <c r="FR300" s="144"/>
      <c r="FS300" s="144"/>
      <c r="FT300" s="144"/>
      <c r="FU300" s="144"/>
      <c r="FV300" s="144"/>
      <c r="FW300" s="144"/>
      <c r="FX300" s="144"/>
      <c r="FY300" s="144"/>
      <c r="FZ300" s="144"/>
      <c r="GA300" s="144"/>
      <c r="GB300" s="144"/>
      <c r="GC300" s="144"/>
      <c r="GD300" s="144"/>
      <c r="GE300" s="144"/>
      <c r="GF300" s="144"/>
      <c r="GG300" s="144"/>
      <c r="GH300" s="144"/>
      <c r="GI300" s="144"/>
      <c r="GJ300" s="144"/>
      <c r="GK300" s="144"/>
      <c r="GL300" s="144"/>
      <c r="GM300" s="144"/>
      <c r="GN300" s="144"/>
      <c r="GO300" s="144"/>
      <c r="GP300" s="144"/>
      <c r="GQ300" s="144"/>
      <c r="GR300" s="144"/>
      <c r="GS300" s="144"/>
      <c r="GT300" s="144"/>
      <c r="GU300" s="144"/>
      <c r="GV300" s="144"/>
      <c r="GW300" s="144"/>
      <c r="GX300" s="144"/>
      <c r="GY300" s="144"/>
      <c r="GZ300" s="144"/>
      <c r="HA300" s="144"/>
      <c r="HB300" s="144"/>
      <c r="HC300" s="144"/>
      <c r="HD300" s="144"/>
      <c r="HE300" s="144"/>
      <c r="HF300" s="144"/>
      <c r="HG300" s="144"/>
      <c r="HH300" s="144"/>
    </row>
    <row r="301" spans="1:216" s="157" customFormat="1" ht="40" customHeight="1">
      <c r="A301" s="246" t="s">
        <v>242</v>
      </c>
      <c r="B301" s="186" t="str">
        <f t="shared" si="67"/>
        <v>Grupo de Control Interno DisciplinarioPROCESOS DISCIPLINARIOS</v>
      </c>
      <c r="C301" s="143">
        <v>73001</v>
      </c>
      <c r="D301" s="227" t="s">
        <v>1626</v>
      </c>
      <c r="E301" s="228" t="s">
        <v>1063</v>
      </c>
      <c r="F301" s="224" t="str">
        <f t="shared" si="66"/>
        <v>73001-38.22</v>
      </c>
      <c r="G301" s="225" t="str">
        <f t="shared" si="63"/>
        <v>AG -3--AC -17</v>
      </c>
      <c r="H301" s="240">
        <v>3</v>
      </c>
      <c r="I301" s="240">
        <v>17</v>
      </c>
      <c r="J301" s="225" t="str">
        <f t="shared" si="64"/>
        <v>- - MT- S</v>
      </c>
      <c r="K301" s="240"/>
      <c r="L301" s="240"/>
      <c r="M301" s="240" t="s">
        <v>1612</v>
      </c>
      <c r="N301" s="240" t="s">
        <v>471</v>
      </c>
      <c r="O301" s="225" t="str">
        <f t="shared" si="65"/>
        <v xml:space="preserve">  </v>
      </c>
      <c r="P301" s="225"/>
      <c r="Q301" s="225"/>
      <c r="R301" s="225" t="str">
        <f t="shared" si="68"/>
        <v>F/E  -  PDF</v>
      </c>
      <c r="S301" s="240" t="s">
        <v>1245</v>
      </c>
      <c r="T301" s="237" t="s">
        <v>37</v>
      </c>
      <c r="U301" s="144"/>
      <c r="V301" s="144"/>
      <c r="W301" s="144"/>
      <c r="X301" s="144"/>
      <c r="Y301" s="144"/>
      <c r="Z301" s="144"/>
      <c r="AA301" s="144"/>
      <c r="AB301" s="144"/>
      <c r="AC301" s="144"/>
      <c r="AD301" s="144"/>
      <c r="AE301" s="144"/>
      <c r="AF301" s="144"/>
      <c r="AG301" s="144"/>
      <c r="AH301" s="144"/>
      <c r="AI301" s="144"/>
      <c r="AJ301" s="144"/>
      <c r="AK301" s="144"/>
      <c r="AL301" s="144"/>
      <c r="AM301" s="144"/>
      <c r="AN301" s="144"/>
      <c r="AO301" s="144"/>
      <c r="AP301" s="144"/>
      <c r="AQ301" s="144"/>
      <c r="AR301" s="144"/>
      <c r="AS301" s="144"/>
      <c r="AT301" s="144"/>
      <c r="AU301" s="144"/>
      <c r="AV301" s="144"/>
      <c r="AW301" s="144"/>
      <c r="AX301" s="144"/>
      <c r="AY301" s="144"/>
      <c r="AZ301" s="144"/>
      <c r="BA301" s="144"/>
      <c r="BB301" s="144"/>
      <c r="BC301" s="144"/>
      <c r="BD301" s="144"/>
      <c r="BE301" s="144"/>
      <c r="BF301" s="144"/>
      <c r="BG301" s="144"/>
      <c r="BH301" s="144"/>
      <c r="BI301" s="144"/>
      <c r="BJ301" s="144"/>
      <c r="BK301" s="144"/>
      <c r="BL301" s="144"/>
      <c r="BM301" s="144"/>
      <c r="BN301" s="144"/>
      <c r="BO301" s="144"/>
      <c r="BP301" s="144"/>
      <c r="BQ301" s="144"/>
      <c r="BR301" s="144"/>
      <c r="BS301" s="144"/>
      <c r="BT301" s="144"/>
      <c r="BU301" s="144"/>
      <c r="BV301" s="144"/>
      <c r="BW301" s="144"/>
      <c r="BX301" s="144"/>
      <c r="BY301" s="144"/>
      <c r="BZ301" s="144"/>
      <c r="CA301" s="144"/>
      <c r="CB301" s="144"/>
      <c r="CC301" s="144"/>
      <c r="CD301" s="144"/>
      <c r="CE301" s="144"/>
      <c r="CF301" s="144"/>
      <c r="CG301" s="144"/>
      <c r="CH301" s="144"/>
      <c r="CI301" s="144"/>
      <c r="CJ301" s="144"/>
      <c r="CK301" s="144"/>
      <c r="CL301" s="144"/>
      <c r="CM301" s="144"/>
      <c r="CN301" s="144"/>
      <c r="CO301" s="144"/>
      <c r="CP301" s="144"/>
      <c r="CQ301" s="144"/>
      <c r="CR301" s="144"/>
      <c r="CS301" s="144"/>
      <c r="CT301" s="144"/>
      <c r="CU301" s="144"/>
      <c r="CV301" s="144"/>
      <c r="CW301" s="144"/>
      <c r="CX301" s="144"/>
      <c r="CY301" s="144"/>
      <c r="CZ301" s="144"/>
      <c r="DA301" s="144"/>
      <c r="DB301" s="144"/>
      <c r="DC301" s="144"/>
      <c r="DD301" s="144"/>
      <c r="DE301" s="144"/>
      <c r="DF301" s="144"/>
      <c r="DG301" s="144"/>
      <c r="DH301" s="144"/>
      <c r="DI301" s="144"/>
      <c r="DJ301" s="144"/>
      <c r="DK301" s="144"/>
      <c r="DL301" s="144"/>
      <c r="DM301" s="144"/>
      <c r="DN301" s="144"/>
      <c r="DO301" s="144"/>
      <c r="DP301" s="144"/>
      <c r="DQ301" s="144"/>
      <c r="DR301" s="144"/>
      <c r="DS301" s="144"/>
      <c r="DT301" s="144"/>
      <c r="DU301" s="144"/>
      <c r="DV301" s="144"/>
      <c r="DW301" s="144"/>
      <c r="DX301" s="144"/>
      <c r="DY301" s="144"/>
      <c r="DZ301" s="144"/>
      <c r="EA301" s="144"/>
      <c r="EB301" s="144"/>
      <c r="EC301" s="144"/>
      <c r="ED301" s="144"/>
      <c r="EE301" s="144"/>
      <c r="EF301" s="144"/>
      <c r="EG301" s="144"/>
      <c r="EH301" s="144"/>
      <c r="EI301" s="144"/>
      <c r="EJ301" s="144"/>
      <c r="EK301" s="144"/>
      <c r="EL301" s="144"/>
      <c r="EM301" s="144"/>
      <c r="EN301" s="144"/>
      <c r="EO301" s="144"/>
      <c r="EP301" s="144"/>
      <c r="EQ301" s="144"/>
      <c r="ER301" s="144"/>
      <c r="ES301" s="144"/>
      <c r="ET301" s="144"/>
      <c r="EU301" s="144"/>
      <c r="EV301" s="144"/>
      <c r="EW301" s="144"/>
      <c r="EX301" s="144"/>
      <c r="EY301" s="144"/>
      <c r="EZ301" s="144"/>
      <c r="FA301" s="144"/>
      <c r="FB301" s="144"/>
      <c r="FC301" s="144"/>
      <c r="FD301" s="144"/>
      <c r="FE301" s="144"/>
      <c r="FF301" s="144"/>
      <c r="FG301" s="144"/>
      <c r="FH301" s="144"/>
      <c r="FI301" s="144"/>
      <c r="FJ301" s="144"/>
      <c r="FK301" s="144"/>
      <c r="FL301" s="144"/>
      <c r="FM301" s="144"/>
      <c r="FN301" s="144"/>
      <c r="FO301" s="144"/>
      <c r="FP301" s="144"/>
      <c r="FQ301" s="144"/>
      <c r="FR301" s="144"/>
      <c r="FS301" s="144"/>
      <c r="FT301" s="144"/>
      <c r="FU301" s="144"/>
      <c r="FV301" s="144"/>
      <c r="FW301" s="144"/>
      <c r="FX301" s="144"/>
      <c r="FY301" s="144"/>
      <c r="FZ301" s="144"/>
      <c r="GA301" s="144"/>
      <c r="GB301" s="144"/>
      <c r="GC301" s="144"/>
      <c r="GD301" s="144"/>
      <c r="GE301" s="144"/>
      <c r="GF301" s="144"/>
      <c r="GG301" s="144"/>
      <c r="GH301" s="144"/>
      <c r="GI301" s="144"/>
      <c r="GJ301" s="144"/>
      <c r="GK301" s="144"/>
      <c r="GL301" s="144"/>
      <c r="GM301" s="144"/>
      <c r="GN301" s="144"/>
      <c r="GO301" s="144"/>
      <c r="GP301" s="144"/>
      <c r="GQ301" s="144"/>
      <c r="GR301" s="144"/>
      <c r="GS301" s="144"/>
      <c r="GT301" s="144"/>
      <c r="GU301" s="144"/>
      <c r="GV301" s="144"/>
      <c r="GW301" s="144"/>
      <c r="GX301" s="144"/>
      <c r="GY301" s="144"/>
      <c r="GZ301" s="144"/>
      <c r="HA301" s="144"/>
      <c r="HB301" s="144"/>
      <c r="HC301" s="144"/>
      <c r="HD301" s="144"/>
      <c r="HE301" s="144"/>
      <c r="HF301" s="144"/>
      <c r="HG301" s="144"/>
      <c r="HH301" s="144"/>
    </row>
    <row r="302" spans="1:216" s="157" customFormat="1" ht="40" customHeight="1">
      <c r="A302" s="196"/>
      <c r="B302" s="187"/>
      <c r="C302" s="182"/>
      <c r="D302" s="182"/>
      <c r="E302" s="172"/>
      <c r="F302" s="179"/>
      <c r="G302" s="169"/>
      <c r="H302" s="169"/>
      <c r="I302" s="169"/>
      <c r="J302" s="169"/>
      <c r="K302" s="169"/>
      <c r="L302" s="169"/>
      <c r="M302" s="169"/>
      <c r="N302" s="169"/>
      <c r="O302" s="169"/>
      <c r="P302" s="169"/>
      <c r="Q302" s="169"/>
      <c r="R302" s="169"/>
      <c r="S302" s="169"/>
      <c r="T302" s="169"/>
      <c r="U302" s="144"/>
      <c r="V302" s="144"/>
      <c r="W302" s="144"/>
      <c r="X302" s="144"/>
      <c r="Y302" s="144"/>
      <c r="Z302" s="144"/>
      <c r="AA302" s="144"/>
      <c r="AB302" s="144"/>
      <c r="AC302" s="144"/>
      <c r="AD302" s="144"/>
      <c r="AE302" s="144"/>
      <c r="AF302" s="144"/>
      <c r="AG302" s="144"/>
      <c r="AH302" s="144"/>
      <c r="AI302" s="144"/>
      <c r="AJ302" s="144"/>
      <c r="AK302" s="144"/>
      <c r="AL302" s="144"/>
      <c r="AM302" s="144"/>
      <c r="AN302" s="144"/>
      <c r="AO302" s="144"/>
      <c r="AP302" s="144"/>
      <c r="AQ302" s="144"/>
      <c r="AR302" s="144"/>
      <c r="AS302" s="144"/>
      <c r="AT302" s="144"/>
      <c r="AU302" s="144"/>
      <c r="AV302" s="144"/>
      <c r="AW302" s="144"/>
      <c r="AX302" s="144"/>
      <c r="AY302" s="144"/>
      <c r="AZ302" s="144"/>
      <c r="BA302" s="144"/>
      <c r="BB302" s="144"/>
      <c r="BC302" s="144"/>
      <c r="BD302" s="144"/>
      <c r="BE302" s="144"/>
      <c r="BF302" s="144"/>
      <c r="BG302" s="144"/>
      <c r="BH302" s="144"/>
      <c r="BI302" s="144"/>
      <c r="BJ302" s="144"/>
      <c r="BK302" s="144"/>
      <c r="BL302" s="144"/>
      <c r="BM302" s="144"/>
      <c r="BN302" s="144"/>
      <c r="BO302" s="144"/>
      <c r="BP302" s="144"/>
      <c r="BQ302" s="144"/>
      <c r="BR302" s="144"/>
      <c r="BS302" s="144"/>
      <c r="BT302" s="144"/>
      <c r="BU302" s="144"/>
      <c r="BV302" s="144"/>
      <c r="BW302" s="144"/>
      <c r="BX302" s="144"/>
      <c r="BY302" s="144"/>
      <c r="BZ302" s="144"/>
      <c r="CA302" s="144"/>
      <c r="CB302" s="144"/>
      <c r="CC302" s="144"/>
      <c r="CD302" s="144"/>
      <c r="CE302" s="144"/>
      <c r="CF302" s="144"/>
      <c r="CG302" s="144"/>
      <c r="CH302" s="144"/>
      <c r="CI302" s="144"/>
      <c r="CJ302" s="144"/>
      <c r="CK302" s="144"/>
      <c r="CL302" s="144"/>
      <c r="CM302" s="144"/>
      <c r="CN302" s="144"/>
      <c r="CO302" s="144"/>
      <c r="CP302" s="144"/>
      <c r="CQ302" s="144"/>
      <c r="CR302" s="144"/>
      <c r="CS302" s="144"/>
      <c r="CT302" s="144"/>
      <c r="CU302" s="144"/>
      <c r="CV302" s="144"/>
      <c r="CW302" s="144"/>
      <c r="CX302" s="144"/>
      <c r="CY302" s="144"/>
      <c r="CZ302" s="144"/>
      <c r="DA302" s="144"/>
      <c r="DB302" s="144"/>
      <c r="DC302" s="144"/>
      <c r="DD302" s="144"/>
      <c r="DE302" s="144"/>
      <c r="DF302" s="144"/>
      <c r="DG302" s="144"/>
      <c r="DH302" s="144"/>
      <c r="DI302" s="144"/>
      <c r="DJ302" s="144"/>
      <c r="DK302" s="144"/>
      <c r="DL302" s="144"/>
      <c r="DM302" s="144"/>
      <c r="DN302" s="144"/>
      <c r="DO302" s="144"/>
      <c r="DP302" s="144"/>
      <c r="DQ302" s="144"/>
      <c r="DR302" s="144"/>
      <c r="DS302" s="144"/>
      <c r="DT302" s="144"/>
      <c r="DU302" s="144"/>
      <c r="DV302" s="144"/>
      <c r="DW302" s="144"/>
      <c r="DX302" s="144"/>
      <c r="DY302" s="144"/>
      <c r="DZ302" s="144"/>
      <c r="EA302" s="144"/>
      <c r="EB302" s="144"/>
      <c r="EC302" s="144"/>
      <c r="ED302" s="144"/>
      <c r="EE302" s="144"/>
      <c r="EF302" s="144"/>
      <c r="EG302" s="144"/>
      <c r="EH302" s="144"/>
      <c r="EI302" s="144"/>
      <c r="EJ302" s="144"/>
      <c r="EK302" s="144"/>
      <c r="EL302" s="144"/>
      <c r="EM302" s="144"/>
      <c r="EN302" s="144"/>
      <c r="EO302" s="144"/>
      <c r="EP302" s="144"/>
      <c r="EQ302" s="144"/>
      <c r="ER302" s="144"/>
      <c r="ES302" s="144"/>
      <c r="ET302" s="144"/>
      <c r="EU302" s="144"/>
      <c r="EV302" s="144"/>
      <c r="EW302" s="144"/>
      <c r="EX302" s="144"/>
      <c r="EY302" s="144"/>
      <c r="EZ302" s="144"/>
      <c r="FA302" s="144"/>
      <c r="FB302" s="144"/>
      <c r="FC302" s="144"/>
      <c r="FD302" s="144"/>
      <c r="FE302" s="144"/>
      <c r="FF302" s="144"/>
      <c r="FG302" s="144"/>
      <c r="FH302" s="144"/>
      <c r="FI302" s="144"/>
      <c r="FJ302" s="144"/>
      <c r="FK302" s="144"/>
      <c r="FL302" s="144"/>
      <c r="FM302" s="144"/>
      <c r="FN302" s="144"/>
      <c r="FO302" s="144"/>
      <c r="FP302" s="144"/>
      <c r="FQ302" s="144"/>
      <c r="FR302" s="144"/>
      <c r="FS302" s="144"/>
      <c r="FT302" s="144"/>
      <c r="FU302" s="144"/>
      <c r="FV302" s="144"/>
      <c r="FW302" s="144"/>
      <c r="FX302" s="144"/>
      <c r="FY302" s="144"/>
      <c r="FZ302" s="144"/>
      <c r="GA302" s="144"/>
      <c r="GB302" s="144"/>
      <c r="GC302" s="144"/>
      <c r="GD302" s="144"/>
      <c r="GE302" s="144"/>
      <c r="GF302" s="144"/>
      <c r="GG302" s="144"/>
      <c r="GH302" s="144"/>
      <c r="GI302" s="144"/>
      <c r="GJ302" s="144"/>
      <c r="GK302" s="144"/>
      <c r="GL302" s="144"/>
      <c r="GM302" s="144"/>
      <c r="GN302" s="144"/>
      <c r="GO302" s="144"/>
      <c r="GP302" s="144"/>
      <c r="GQ302" s="144"/>
      <c r="GR302" s="144"/>
      <c r="GS302" s="144"/>
      <c r="GT302" s="144"/>
      <c r="GU302" s="144"/>
      <c r="GV302" s="144"/>
      <c r="GW302" s="144"/>
      <c r="GX302" s="144"/>
      <c r="GY302" s="144"/>
      <c r="GZ302" s="144"/>
      <c r="HA302" s="144"/>
      <c r="HB302" s="144"/>
      <c r="HC302" s="144"/>
      <c r="HD302" s="144"/>
      <c r="HE302" s="144"/>
      <c r="HF302" s="144"/>
      <c r="HG302" s="144"/>
      <c r="HH302" s="144"/>
    </row>
    <row r="303" spans="1:216" ht="40" customHeight="1">
      <c r="A303" s="201" t="s">
        <v>78</v>
      </c>
      <c r="B303" s="175" t="str">
        <f t="shared" si="67"/>
        <v>Grupo de Talento HumanoACTAS DE COMISIÓN DE PERSONAL</v>
      </c>
      <c r="C303" s="183">
        <v>73002</v>
      </c>
      <c r="D303" s="183" t="s">
        <v>1423</v>
      </c>
      <c r="E303" s="135" t="s">
        <v>1065</v>
      </c>
      <c r="F303" s="180" t="str">
        <f t="shared" si="66"/>
        <v>73002-2.4</v>
      </c>
      <c r="G303" s="174" t="str">
        <f t="shared" si="63"/>
        <v>AG -3--AC -8</v>
      </c>
      <c r="H303" s="239">
        <v>3</v>
      </c>
      <c r="I303" s="239">
        <v>8</v>
      </c>
      <c r="J303" s="174" t="str">
        <f t="shared" si="64"/>
        <v xml:space="preserve">CT- - MT- </v>
      </c>
      <c r="K303" s="239" t="s">
        <v>468</v>
      </c>
      <c r="L303" s="239"/>
      <c r="M303" s="239" t="s">
        <v>1612</v>
      </c>
      <c r="N303" s="239"/>
      <c r="O303" s="174" t="str">
        <f t="shared" si="65"/>
        <v xml:space="preserve">  </v>
      </c>
      <c r="P303" s="174"/>
      <c r="Q303" s="174"/>
      <c r="R303" s="174" t="str">
        <f t="shared" si="68"/>
        <v>F/E  -  PDF</v>
      </c>
      <c r="S303" s="239" t="s">
        <v>1245</v>
      </c>
      <c r="T303" s="239" t="s">
        <v>37</v>
      </c>
    </row>
    <row r="304" spans="1:216" ht="40" customHeight="1">
      <c r="A304" s="201" t="s">
        <v>78</v>
      </c>
      <c r="B304" s="175" t="str">
        <f t="shared" si="67"/>
        <v>Grupo de Talento HumanoACTAS DE COMITÉ DE CONVIVENCIA LABORAL</v>
      </c>
      <c r="C304" s="183">
        <v>73002</v>
      </c>
      <c r="D304" s="183" t="s">
        <v>1424</v>
      </c>
      <c r="E304" s="135" t="s">
        <v>1444</v>
      </c>
      <c r="F304" s="180" t="str">
        <f t="shared" si="66"/>
        <v>73002-2.7</v>
      </c>
      <c r="G304" s="174" t="str">
        <f t="shared" si="63"/>
        <v>AG -3--AC -8</v>
      </c>
      <c r="H304" s="239">
        <v>3</v>
      </c>
      <c r="I304" s="239">
        <v>8</v>
      </c>
      <c r="J304" s="174" t="str">
        <f t="shared" si="64"/>
        <v xml:space="preserve">CT- - MT- </v>
      </c>
      <c r="K304" s="239" t="s">
        <v>468</v>
      </c>
      <c r="L304" s="239"/>
      <c r="M304" s="239" t="s">
        <v>1612</v>
      </c>
      <c r="N304" s="239"/>
      <c r="O304" s="174" t="str">
        <f t="shared" si="65"/>
        <v xml:space="preserve">  </v>
      </c>
      <c r="P304" s="174"/>
      <c r="Q304" s="174"/>
      <c r="R304" s="174" t="str">
        <f t="shared" si="68"/>
        <v>F/E  -  PDF</v>
      </c>
      <c r="S304" s="239" t="s">
        <v>1245</v>
      </c>
      <c r="T304" s="239" t="s">
        <v>37</v>
      </c>
    </row>
    <row r="305" spans="1:216" ht="40" customHeight="1">
      <c r="A305" s="201" t="s">
        <v>78</v>
      </c>
      <c r="B305" s="175" t="str">
        <f t="shared" si="67"/>
        <v>Grupo de Talento HumanoACTAS DE COMITÉ DE ÉTICA</v>
      </c>
      <c r="C305" s="183">
        <v>73002</v>
      </c>
      <c r="D305" s="183" t="s">
        <v>1425</v>
      </c>
      <c r="E305" s="135" t="s">
        <v>1445</v>
      </c>
      <c r="F305" s="180" t="str">
        <f t="shared" si="66"/>
        <v>73002-2.9</v>
      </c>
      <c r="G305" s="174" t="str">
        <f t="shared" si="63"/>
        <v>AG -3--AC -8</v>
      </c>
      <c r="H305" s="239">
        <v>3</v>
      </c>
      <c r="I305" s="239">
        <v>8</v>
      </c>
      <c r="J305" s="174" t="str">
        <f t="shared" si="64"/>
        <v xml:space="preserve">CT- - MT- </v>
      </c>
      <c r="K305" s="239" t="s">
        <v>468</v>
      </c>
      <c r="L305" s="239"/>
      <c r="M305" s="239" t="s">
        <v>1612</v>
      </c>
      <c r="N305" s="239"/>
      <c r="O305" s="174" t="str">
        <f t="shared" si="65"/>
        <v xml:space="preserve">  </v>
      </c>
      <c r="P305" s="174"/>
      <c r="Q305" s="174"/>
      <c r="R305" s="174" t="str">
        <f t="shared" si="68"/>
        <v>F/E  -  PDF</v>
      </c>
      <c r="S305" s="239" t="s">
        <v>1245</v>
      </c>
      <c r="T305" s="239" t="s">
        <v>37</v>
      </c>
    </row>
    <row r="306" spans="1:216" ht="40" customHeight="1">
      <c r="A306" s="201" t="s">
        <v>78</v>
      </c>
      <c r="B306" s="175" t="str">
        <f t="shared" si="67"/>
        <v>Grupo de Talento HumanoACTAS DE COMITÉ PARITARIO DE SEGURIDAD Y SALUD EN EL TRABAJO - COPASST</v>
      </c>
      <c r="C306" s="183">
        <v>73002</v>
      </c>
      <c r="D306" s="183" t="s">
        <v>1426</v>
      </c>
      <c r="E306" s="135" t="s">
        <v>1446</v>
      </c>
      <c r="F306" s="180" t="str">
        <f t="shared" si="66"/>
        <v>73002-2.13</v>
      </c>
      <c r="G306" s="174" t="str">
        <f t="shared" si="63"/>
        <v>AG -3--AC -17</v>
      </c>
      <c r="H306" s="239">
        <v>3</v>
      </c>
      <c r="I306" s="239">
        <v>17</v>
      </c>
      <c r="J306" s="174" t="str">
        <f t="shared" si="64"/>
        <v xml:space="preserve">CT- - MT- </v>
      </c>
      <c r="K306" s="239" t="s">
        <v>468</v>
      </c>
      <c r="L306" s="239"/>
      <c r="M306" s="239" t="s">
        <v>1612</v>
      </c>
      <c r="N306" s="239"/>
      <c r="O306" s="174" t="str">
        <f t="shared" si="65"/>
        <v xml:space="preserve">  </v>
      </c>
      <c r="P306" s="174"/>
      <c r="Q306" s="174"/>
      <c r="R306" s="174" t="str">
        <f t="shared" si="68"/>
        <v>F/E  -  PDF</v>
      </c>
      <c r="S306" s="239" t="s">
        <v>1245</v>
      </c>
      <c r="T306" s="239" t="s">
        <v>37</v>
      </c>
    </row>
    <row r="307" spans="1:216" ht="40" customHeight="1">
      <c r="A307" s="201" t="s">
        <v>78</v>
      </c>
      <c r="B307" s="175" t="str">
        <f t="shared" si="67"/>
        <v>Grupo de Talento HumanoDERECHOS DE PETICIÓN</v>
      </c>
      <c r="C307" s="183">
        <v>73002</v>
      </c>
      <c r="D307" s="183">
        <v>17</v>
      </c>
      <c r="E307" s="216" t="s">
        <v>496</v>
      </c>
      <c r="F307" s="180" t="str">
        <f t="shared" si="66"/>
        <v>73002-17</v>
      </c>
      <c r="G307" s="174" t="str">
        <f t="shared" si="63"/>
        <v>AG -3--AC -8</v>
      </c>
      <c r="H307" s="239">
        <v>3</v>
      </c>
      <c r="I307" s="239">
        <v>8</v>
      </c>
      <c r="J307" s="174" t="str">
        <f t="shared" si="64"/>
        <v>- - MT- S</v>
      </c>
      <c r="K307" s="239"/>
      <c r="L307" s="239"/>
      <c r="M307" s="239" t="s">
        <v>1612</v>
      </c>
      <c r="N307" s="239" t="s">
        <v>471</v>
      </c>
      <c r="O307" s="174" t="str">
        <f t="shared" si="65"/>
        <v xml:space="preserve">  </v>
      </c>
      <c r="P307" s="174"/>
      <c r="Q307" s="174"/>
      <c r="R307" s="174" t="str">
        <f t="shared" si="68"/>
        <v>F/E  -  PDF</v>
      </c>
      <c r="S307" s="239" t="s">
        <v>1245</v>
      </c>
      <c r="T307" s="239" t="s">
        <v>37</v>
      </c>
    </row>
    <row r="308" spans="1:216" ht="40" customHeight="1">
      <c r="A308" s="201" t="s">
        <v>78</v>
      </c>
      <c r="B308" s="175" t="str">
        <f t="shared" si="67"/>
        <v>Grupo de Talento HumanoHISTORIAS LABORALES</v>
      </c>
      <c r="C308" s="183">
        <v>73002</v>
      </c>
      <c r="D308" s="183">
        <v>23</v>
      </c>
      <c r="E308" s="216" t="s">
        <v>724</v>
      </c>
      <c r="F308" s="180" t="str">
        <f t="shared" si="66"/>
        <v>73002-23</v>
      </c>
      <c r="G308" s="174" t="str">
        <f t="shared" si="63"/>
        <v>AG -4--AC -80</v>
      </c>
      <c r="H308" s="239">
        <v>4</v>
      </c>
      <c r="I308" s="239">
        <v>80</v>
      </c>
      <c r="J308" s="174" t="str">
        <f t="shared" si="64"/>
        <v>- - MT- S</v>
      </c>
      <c r="K308" s="239"/>
      <c r="L308" s="239"/>
      <c r="M308" s="239" t="s">
        <v>1612</v>
      </c>
      <c r="N308" s="239" t="s">
        <v>471</v>
      </c>
      <c r="O308" s="174" t="str">
        <f t="shared" si="65"/>
        <v xml:space="preserve">  </v>
      </c>
      <c r="P308" s="174"/>
      <c r="Q308" s="174"/>
      <c r="R308" s="174" t="str">
        <f t="shared" si="68"/>
        <v>F/E  -  PDF</v>
      </c>
      <c r="S308" s="239" t="s">
        <v>1245</v>
      </c>
      <c r="T308" s="239" t="s">
        <v>37</v>
      </c>
    </row>
    <row r="309" spans="1:216" ht="40" customHeight="1">
      <c r="A309" s="201" t="s">
        <v>78</v>
      </c>
      <c r="B309" s="175" t="str">
        <f t="shared" si="67"/>
        <v>Grupo de Talento HumanoINFORMES A ENTES DE CONTROL</v>
      </c>
      <c r="C309" s="183">
        <v>73002</v>
      </c>
      <c r="D309" s="183" t="s">
        <v>1236</v>
      </c>
      <c r="E309" s="135" t="s">
        <v>928</v>
      </c>
      <c r="F309" s="180" t="str">
        <f t="shared" si="66"/>
        <v>73002-24.1</v>
      </c>
      <c r="G309" s="174" t="str">
        <f t="shared" si="63"/>
        <v>AG -4--AC -8</v>
      </c>
      <c r="H309" s="239">
        <v>4</v>
      </c>
      <c r="I309" s="239">
        <v>8</v>
      </c>
      <c r="J309" s="174" t="str">
        <f t="shared" si="64"/>
        <v xml:space="preserve">- E- - </v>
      </c>
      <c r="K309" s="239"/>
      <c r="L309" s="239" t="s">
        <v>469</v>
      </c>
      <c r="M309" s="239"/>
      <c r="N309" s="239"/>
      <c r="O309" s="174" t="str">
        <f t="shared" si="65"/>
        <v xml:space="preserve">  </v>
      </c>
      <c r="P309" s="174"/>
      <c r="Q309" s="174"/>
      <c r="R309" s="174" t="str">
        <f t="shared" si="68"/>
        <v>F/E  -  PDF</v>
      </c>
      <c r="S309" s="239" t="s">
        <v>1245</v>
      </c>
      <c r="T309" s="239" t="s">
        <v>37</v>
      </c>
    </row>
    <row r="310" spans="1:216" ht="40" customHeight="1">
      <c r="A310" s="201" t="s">
        <v>78</v>
      </c>
      <c r="B310" s="175" t="str">
        <f t="shared" si="67"/>
        <v>Grupo de Talento HumanoINFORMES DE GESTIÓN</v>
      </c>
      <c r="C310" s="183">
        <v>73002</v>
      </c>
      <c r="D310" s="183" t="s">
        <v>1186</v>
      </c>
      <c r="E310" s="135" t="s">
        <v>931</v>
      </c>
      <c r="F310" s="180" t="str">
        <f t="shared" si="66"/>
        <v>73002-24.12</v>
      </c>
      <c r="G310" s="174" t="str">
        <f t="shared" si="63"/>
        <v>AG -3--AC -8</v>
      </c>
      <c r="H310" s="239">
        <v>3</v>
      </c>
      <c r="I310" s="239">
        <v>8</v>
      </c>
      <c r="J310" s="174" t="str">
        <f t="shared" si="64"/>
        <v xml:space="preserve">- E- - </v>
      </c>
      <c r="K310" s="239"/>
      <c r="L310" s="239" t="s">
        <v>469</v>
      </c>
      <c r="M310" s="239"/>
      <c r="N310" s="239"/>
      <c r="O310" s="174" t="str">
        <f t="shared" si="65"/>
        <v xml:space="preserve">  </v>
      </c>
      <c r="P310" s="174"/>
      <c r="Q310" s="174"/>
      <c r="R310" s="174" t="str">
        <f t="shared" si="68"/>
        <v>F/E  -  PDF</v>
      </c>
      <c r="S310" s="239" t="s">
        <v>1245</v>
      </c>
      <c r="T310" s="239" t="s">
        <v>37</v>
      </c>
    </row>
    <row r="311" spans="1:216" ht="40" customHeight="1">
      <c r="A311" s="201" t="s">
        <v>78</v>
      </c>
      <c r="B311" s="175" t="str">
        <f t="shared" si="67"/>
        <v>Grupo de Talento HumanoINFORMES ESTADÍSTICOS DE INCIDENTES, ACCIDENTES DE TRABAJO, ENFERMEDAD LABORAL Y AUSENTISMO</v>
      </c>
      <c r="C311" s="183">
        <v>73002</v>
      </c>
      <c r="D311" s="183" t="s">
        <v>1427</v>
      </c>
      <c r="E311" s="135" t="s">
        <v>1447</v>
      </c>
      <c r="F311" s="180" t="str">
        <f t="shared" si="66"/>
        <v>73002-24.23</v>
      </c>
      <c r="G311" s="174" t="str">
        <f t="shared" si="63"/>
        <v>AG -3--AC -17</v>
      </c>
      <c r="H311" s="239">
        <v>3</v>
      </c>
      <c r="I311" s="239">
        <v>17</v>
      </c>
      <c r="J311" s="174" t="str">
        <f t="shared" si="64"/>
        <v xml:space="preserve">CT- - MT- </v>
      </c>
      <c r="K311" s="239" t="s">
        <v>468</v>
      </c>
      <c r="L311" s="239"/>
      <c r="M311" s="239" t="s">
        <v>1612</v>
      </c>
      <c r="N311" s="239"/>
      <c r="O311" s="174" t="str">
        <f t="shared" si="65"/>
        <v xml:space="preserve">  </v>
      </c>
      <c r="P311" s="174"/>
      <c r="Q311" s="174"/>
      <c r="R311" s="174" t="str">
        <f t="shared" si="68"/>
        <v>F/E  -  PDF</v>
      </c>
      <c r="S311" s="239" t="s">
        <v>1245</v>
      </c>
      <c r="T311" s="239" t="s">
        <v>37</v>
      </c>
    </row>
    <row r="312" spans="1:216" s="157" customFormat="1" ht="40" customHeight="1">
      <c r="A312" s="201" t="s">
        <v>78</v>
      </c>
      <c r="B312" s="175" t="str">
        <f t="shared" si="67"/>
        <v>Grupo de Talento HumanoLIBROS RADICADORES DE ACTAS DE POSESIÓN</v>
      </c>
      <c r="C312" s="183">
        <v>73002</v>
      </c>
      <c r="D312" s="183" t="s">
        <v>1428</v>
      </c>
      <c r="E312" s="135" t="s">
        <v>1448</v>
      </c>
      <c r="F312" s="180" t="str">
        <f t="shared" si="66"/>
        <v>73002-26.2</v>
      </c>
      <c r="G312" s="174" t="str">
        <f t="shared" si="63"/>
        <v>AG -3--AC -8</v>
      </c>
      <c r="H312" s="239">
        <v>3</v>
      </c>
      <c r="I312" s="239">
        <v>8</v>
      </c>
      <c r="J312" s="174" t="str">
        <f t="shared" si="64"/>
        <v xml:space="preserve">- E- - </v>
      </c>
      <c r="K312" s="239"/>
      <c r="L312" s="239" t="s">
        <v>469</v>
      </c>
      <c r="M312" s="239"/>
      <c r="N312" s="239"/>
      <c r="O312" s="174" t="str">
        <f t="shared" si="65"/>
        <v xml:space="preserve">  </v>
      </c>
      <c r="P312" s="174"/>
      <c r="Q312" s="174"/>
      <c r="R312" s="174" t="str">
        <f t="shared" si="68"/>
        <v>F/E  -  PDF</v>
      </c>
      <c r="S312" s="239" t="s">
        <v>1245</v>
      </c>
      <c r="T312" s="239" t="s">
        <v>37</v>
      </c>
      <c r="U312" s="144"/>
      <c r="V312" s="144"/>
      <c r="W312" s="144"/>
      <c r="X312" s="144"/>
      <c r="Y312" s="144"/>
      <c r="Z312" s="144"/>
      <c r="AA312" s="144"/>
      <c r="AB312" s="144"/>
      <c r="AC312" s="144"/>
      <c r="AD312" s="144"/>
      <c r="AE312" s="144"/>
      <c r="AF312" s="144"/>
      <c r="AG312" s="144"/>
      <c r="AH312" s="144"/>
      <c r="AI312" s="144"/>
      <c r="AJ312" s="144"/>
      <c r="AK312" s="144"/>
      <c r="AL312" s="144"/>
      <c r="AM312" s="144"/>
      <c r="AN312" s="144"/>
      <c r="AO312" s="144"/>
      <c r="AP312" s="144"/>
      <c r="AQ312" s="144"/>
      <c r="AR312" s="144"/>
      <c r="AS312" s="144"/>
      <c r="AT312" s="144"/>
      <c r="AU312" s="144"/>
      <c r="AV312" s="144"/>
      <c r="AW312" s="144"/>
      <c r="AX312" s="144"/>
      <c r="AY312" s="144"/>
      <c r="AZ312" s="144"/>
      <c r="BA312" s="144"/>
      <c r="BB312" s="144"/>
      <c r="BC312" s="144"/>
      <c r="BD312" s="144"/>
      <c r="BE312" s="144"/>
      <c r="BF312" s="144"/>
      <c r="BG312" s="144"/>
      <c r="BH312" s="144"/>
      <c r="BI312" s="144"/>
      <c r="BJ312" s="144"/>
      <c r="BK312" s="144"/>
      <c r="BL312" s="144"/>
      <c r="BM312" s="144"/>
      <c r="BN312" s="144"/>
      <c r="BO312" s="144"/>
      <c r="BP312" s="144"/>
      <c r="BQ312" s="144"/>
      <c r="BR312" s="144"/>
      <c r="BS312" s="144"/>
      <c r="BT312" s="144"/>
      <c r="BU312" s="144"/>
      <c r="BV312" s="144"/>
      <c r="BW312" s="144"/>
      <c r="BX312" s="144"/>
      <c r="BY312" s="144"/>
      <c r="BZ312" s="144"/>
      <c r="CA312" s="144"/>
      <c r="CB312" s="144"/>
      <c r="CC312" s="144"/>
      <c r="CD312" s="144"/>
      <c r="CE312" s="144"/>
      <c r="CF312" s="144"/>
      <c r="CG312" s="144"/>
      <c r="CH312" s="144"/>
      <c r="CI312" s="144"/>
      <c r="CJ312" s="144"/>
      <c r="CK312" s="144"/>
      <c r="CL312" s="144"/>
      <c r="CM312" s="144"/>
      <c r="CN312" s="144"/>
      <c r="CO312" s="144"/>
      <c r="CP312" s="144"/>
      <c r="CQ312" s="144"/>
      <c r="CR312" s="144"/>
      <c r="CS312" s="144"/>
      <c r="CT312" s="144"/>
      <c r="CU312" s="144"/>
      <c r="CV312" s="144"/>
      <c r="CW312" s="144"/>
      <c r="CX312" s="144"/>
      <c r="CY312" s="144"/>
      <c r="CZ312" s="144"/>
      <c r="DA312" s="144"/>
      <c r="DB312" s="144"/>
      <c r="DC312" s="144"/>
      <c r="DD312" s="144"/>
      <c r="DE312" s="144"/>
      <c r="DF312" s="144"/>
      <c r="DG312" s="144"/>
      <c r="DH312" s="144"/>
      <c r="DI312" s="144"/>
      <c r="DJ312" s="144"/>
      <c r="DK312" s="144"/>
      <c r="DL312" s="144"/>
      <c r="DM312" s="144"/>
      <c r="DN312" s="144"/>
      <c r="DO312" s="144"/>
      <c r="DP312" s="144"/>
      <c r="DQ312" s="144"/>
      <c r="DR312" s="144"/>
      <c r="DS312" s="144"/>
      <c r="DT312" s="144"/>
      <c r="DU312" s="144"/>
      <c r="DV312" s="144"/>
      <c r="DW312" s="144"/>
      <c r="DX312" s="144"/>
      <c r="DY312" s="144"/>
      <c r="DZ312" s="144"/>
      <c r="EA312" s="144"/>
      <c r="EB312" s="144"/>
      <c r="EC312" s="144"/>
      <c r="ED312" s="144"/>
      <c r="EE312" s="144"/>
      <c r="EF312" s="144"/>
      <c r="EG312" s="144"/>
      <c r="EH312" s="144"/>
      <c r="EI312" s="144"/>
      <c r="EJ312" s="144"/>
      <c r="EK312" s="144"/>
      <c r="EL312" s="144"/>
      <c r="EM312" s="144"/>
      <c r="EN312" s="144"/>
      <c r="EO312" s="144"/>
      <c r="EP312" s="144"/>
      <c r="EQ312" s="144"/>
      <c r="ER312" s="144"/>
      <c r="ES312" s="144"/>
      <c r="ET312" s="144"/>
      <c r="EU312" s="144"/>
      <c r="EV312" s="144"/>
      <c r="EW312" s="144"/>
      <c r="EX312" s="144"/>
      <c r="EY312" s="144"/>
      <c r="EZ312" s="144"/>
      <c r="FA312" s="144"/>
      <c r="FB312" s="144"/>
      <c r="FC312" s="144"/>
      <c r="FD312" s="144"/>
      <c r="FE312" s="144"/>
      <c r="FF312" s="144"/>
      <c r="FG312" s="144"/>
      <c r="FH312" s="144"/>
      <c r="FI312" s="144"/>
      <c r="FJ312" s="144"/>
      <c r="FK312" s="144"/>
      <c r="FL312" s="144"/>
      <c r="FM312" s="144"/>
      <c r="FN312" s="144"/>
      <c r="FO312" s="144"/>
      <c r="FP312" s="144"/>
      <c r="FQ312" s="144"/>
      <c r="FR312" s="144"/>
      <c r="FS312" s="144"/>
      <c r="FT312" s="144"/>
      <c r="FU312" s="144"/>
      <c r="FV312" s="144"/>
      <c r="FW312" s="144"/>
      <c r="FX312" s="144"/>
      <c r="FY312" s="144"/>
      <c r="FZ312" s="144"/>
      <c r="GA312" s="144"/>
      <c r="GB312" s="144"/>
      <c r="GC312" s="144"/>
      <c r="GD312" s="144"/>
      <c r="GE312" s="144"/>
      <c r="GF312" s="144"/>
      <c r="GG312" s="144"/>
      <c r="GH312" s="144"/>
      <c r="GI312" s="144"/>
      <c r="GJ312" s="144"/>
      <c r="GK312" s="144"/>
      <c r="GL312" s="144"/>
      <c r="GM312" s="144"/>
      <c r="GN312" s="144"/>
      <c r="GO312" s="144"/>
      <c r="GP312" s="144"/>
      <c r="GQ312" s="144"/>
      <c r="GR312" s="144"/>
      <c r="GS312" s="144"/>
      <c r="GT312" s="144"/>
      <c r="GU312" s="144"/>
      <c r="GV312" s="144"/>
      <c r="GW312" s="144"/>
      <c r="GX312" s="144"/>
      <c r="GY312" s="144"/>
      <c r="GZ312" s="144"/>
      <c r="HA312" s="144"/>
      <c r="HB312" s="144"/>
      <c r="HC312" s="144"/>
      <c r="HD312" s="144"/>
      <c r="HE312" s="144"/>
      <c r="HF312" s="144"/>
      <c r="HG312" s="144"/>
      <c r="HH312" s="144"/>
    </row>
    <row r="313" spans="1:216" s="157" customFormat="1" ht="40" customHeight="1">
      <c r="A313" s="201" t="s">
        <v>78</v>
      </c>
      <c r="B313" s="175" t="str">
        <f t="shared" si="67"/>
        <v>Grupo de Talento HumanoMANUALES ESPECÍFICOS DE FUNCIONES, REQUISITOS Y COMPETENCIAS LABORALES DE LA PLANTA DE PERSONAL</v>
      </c>
      <c r="C313" s="183">
        <v>73002</v>
      </c>
      <c r="D313" s="183" t="s">
        <v>1429</v>
      </c>
      <c r="E313" s="135" t="s">
        <v>1449</v>
      </c>
      <c r="F313" s="180" t="str">
        <f t="shared" si="66"/>
        <v>73002-32.9</v>
      </c>
      <c r="G313" s="174" t="str">
        <f t="shared" si="63"/>
        <v>AG -3--AC -8</v>
      </c>
      <c r="H313" s="239">
        <v>3</v>
      </c>
      <c r="I313" s="239">
        <v>8</v>
      </c>
      <c r="J313" s="174" t="str">
        <f t="shared" si="64"/>
        <v xml:space="preserve">CT- - MT- </v>
      </c>
      <c r="K313" s="239" t="s">
        <v>468</v>
      </c>
      <c r="L313" s="239"/>
      <c r="M313" s="239" t="s">
        <v>1612</v>
      </c>
      <c r="N313" s="239"/>
      <c r="O313" s="174" t="str">
        <f t="shared" si="65"/>
        <v xml:space="preserve">  </v>
      </c>
      <c r="P313" s="174"/>
      <c r="Q313" s="174"/>
      <c r="R313" s="174" t="str">
        <f t="shared" si="68"/>
        <v>F/E  -  PDF</v>
      </c>
      <c r="S313" s="239" t="s">
        <v>1245</v>
      </c>
      <c r="T313" s="239" t="s">
        <v>37</v>
      </c>
      <c r="U313" s="144"/>
      <c r="V313" s="144"/>
      <c r="W313" s="144"/>
      <c r="X313" s="144"/>
      <c r="Y313" s="144"/>
      <c r="Z313" s="144"/>
      <c r="AA313" s="144"/>
      <c r="AB313" s="144"/>
      <c r="AC313" s="144"/>
      <c r="AD313" s="144"/>
      <c r="AE313" s="144"/>
      <c r="AF313" s="144"/>
      <c r="AG313" s="144"/>
      <c r="AH313" s="144"/>
      <c r="AI313" s="144"/>
      <c r="AJ313" s="144"/>
      <c r="AK313" s="144"/>
      <c r="AL313" s="144"/>
      <c r="AM313" s="144"/>
      <c r="AN313" s="144"/>
      <c r="AO313" s="144"/>
      <c r="AP313" s="144"/>
      <c r="AQ313" s="144"/>
      <c r="AR313" s="144"/>
      <c r="AS313" s="144"/>
      <c r="AT313" s="144"/>
      <c r="AU313" s="144"/>
      <c r="AV313" s="144"/>
      <c r="AW313" s="144"/>
      <c r="AX313" s="144"/>
      <c r="AY313" s="144"/>
      <c r="AZ313" s="144"/>
      <c r="BA313" s="144"/>
      <c r="BB313" s="144"/>
      <c r="BC313" s="144"/>
      <c r="BD313" s="144"/>
      <c r="BE313" s="144"/>
      <c r="BF313" s="144"/>
      <c r="BG313" s="144"/>
      <c r="BH313" s="144"/>
      <c r="BI313" s="144"/>
      <c r="BJ313" s="144"/>
      <c r="BK313" s="144"/>
      <c r="BL313" s="144"/>
      <c r="BM313" s="144"/>
      <c r="BN313" s="144"/>
      <c r="BO313" s="144"/>
      <c r="BP313" s="144"/>
      <c r="BQ313" s="144"/>
      <c r="BR313" s="144"/>
      <c r="BS313" s="144"/>
      <c r="BT313" s="144"/>
      <c r="BU313" s="144"/>
      <c r="BV313" s="144"/>
      <c r="BW313" s="144"/>
      <c r="BX313" s="144"/>
      <c r="BY313" s="144"/>
      <c r="BZ313" s="144"/>
      <c r="CA313" s="144"/>
      <c r="CB313" s="144"/>
      <c r="CC313" s="144"/>
      <c r="CD313" s="144"/>
      <c r="CE313" s="144"/>
      <c r="CF313" s="144"/>
      <c r="CG313" s="144"/>
      <c r="CH313" s="144"/>
      <c r="CI313" s="144"/>
      <c r="CJ313" s="144"/>
      <c r="CK313" s="144"/>
      <c r="CL313" s="144"/>
      <c r="CM313" s="144"/>
      <c r="CN313" s="144"/>
      <c r="CO313" s="144"/>
      <c r="CP313" s="144"/>
      <c r="CQ313" s="144"/>
      <c r="CR313" s="144"/>
      <c r="CS313" s="144"/>
      <c r="CT313" s="144"/>
      <c r="CU313" s="144"/>
      <c r="CV313" s="144"/>
      <c r="CW313" s="144"/>
      <c r="CX313" s="144"/>
      <c r="CY313" s="144"/>
      <c r="CZ313" s="144"/>
      <c r="DA313" s="144"/>
      <c r="DB313" s="144"/>
      <c r="DC313" s="144"/>
      <c r="DD313" s="144"/>
      <c r="DE313" s="144"/>
      <c r="DF313" s="144"/>
      <c r="DG313" s="144"/>
      <c r="DH313" s="144"/>
      <c r="DI313" s="144"/>
      <c r="DJ313" s="144"/>
      <c r="DK313" s="144"/>
      <c r="DL313" s="144"/>
      <c r="DM313" s="144"/>
      <c r="DN313" s="144"/>
      <c r="DO313" s="144"/>
      <c r="DP313" s="144"/>
      <c r="DQ313" s="144"/>
      <c r="DR313" s="144"/>
      <c r="DS313" s="144"/>
      <c r="DT313" s="144"/>
      <c r="DU313" s="144"/>
      <c r="DV313" s="144"/>
      <c r="DW313" s="144"/>
      <c r="DX313" s="144"/>
      <c r="DY313" s="144"/>
      <c r="DZ313" s="144"/>
      <c r="EA313" s="144"/>
      <c r="EB313" s="144"/>
      <c r="EC313" s="144"/>
      <c r="ED313" s="144"/>
      <c r="EE313" s="144"/>
      <c r="EF313" s="144"/>
      <c r="EG313" s="144"/>
      <c r="EH313" s="144"/>
      <c r="EI313" s="144"/>
      <c r="EJ313" s="144"/>
      <c r="EK313" s="144"/>
      <c r="EL313" s="144"/>
      <c r="EM313" s="144"/>
      <c r="EN313" s="144"/>
      <c r="EO313" s="144"/>
      <c r="EP313" s="144"/>
      <c r="EQ313" s="144"/>
      <c r="ER313" s="144"/>
      <c r="ES313" s="144"/>
      <c r="ET313" s="144"/>
      <c r="EU313" s="144"/>
      <c r="EV313" s="144"/>
      <c r="EW313" s="144"/>
      <c r="EX313" s="144"/>
      <c r="EY313" s="144"/>
      <c r="EZ313" s="144"/>
      <c r="FA313" s="144"/>
      <c r="FB313" s="144"/>
      <c r="FC313" s="144"/>
      <c r="FD313" s="144"/>
      <c r="FE313" s="144"/>
      <c r="FF313" s="144"/>
      <c r="FG313" s="144"/>
      <c r="FH313" s="144"/>
      <c r="FI313" s="144"/>
      <c r="FJ313" s="144"/>
      <c r="FK313" s="144"/>
      <c r="FL313" s="144"/>
      <c r="FM313" s="144"/>
      <c r="FN313" s="144"/>
      <c r="FO313" s="144"/>
      <c r="FP313" s="144"/>
      <c r="FQ313" s="144"/>
      <c r="FR313" s="144"/>
      <c r="FS313" s="144"/>
      <c r="FT313" s="144"/>
      <c r="FU313" s="144"/>
      <c r="FV313" s="144"/>
      <c r="FW313" s="144"/>
      <c r="FX313" s="144"/>
      <c r="FY313" s="144"/>
      <c r="FZ313" s="144"/>
      <c r="GA313" s="144"/>
      <c r="GB313" s="144"/>
      <c r="GC313" s="144"/>
      <c r="GD313" s="144"/>
      <c r="GE313" s="144"/>
      <c r="GF313" s="144"/>
      <c r="GG313" s="144"/>
      <c r="GH313" s="144"/>
      <c r="GI313" s="144"/>
      <c r="GJ313" s="144"/>
      <c r="GK313" s="144"/>
      <c r="GL313" s="144"/>
      <c r="GM313" s="144"/>
      <c r="GN313" s="144"/>
      <c r="GO313" s="144"/>
      <c r="GP313" s="144"/>
      <c r="GQ313" s="144"/>
      <c r="GR313" s="144"/>
      <c r="GS313" s="144"/>
      <c r="GT313" s="144"/>
      <c r="GU313" s="144"/>
      <c r="GV313" s="144"/>
      <c r="GW313" s="144"/>
      <c r="GX313" s="144"/>
      <c r="GY313" s="144"/>
      <c r="GZ313" s="144"/>
      <c r="HA313" s="144"/>
      <c r="HB313" s="144"/>
      <c r="HC313" s="144"/>
      <c r="HD313" s="144"/>
      <c r="HE313" s="144"/>
      <c r="HF313" s="144"/>
      <c r="HG313" s="144"/>
      <c r="HH313" s="144"/>
    </row>
    <row r="314" spans="1:216" s="157" customFormat="1" ht="40" customHeight="1">
      <c r="A314" s="201" t="s">
        <v>78</v>
      </c>
      <c r="B314" s="175" t="str">
        <f t="shared" si="67"/>
        <v>Grupo de Talento HumanoNÓMINAS</v>
      </c>
      <c r="C314" s="183">
        <v>73002</v>
      </c>
      <c r="D314" s="183">
        <v>33</v>
      </c>
      <c r="E314" s="216" t="s">
        <v>731</v>
      </c>
      <c r="F314" s="180" t="str">
        <f t="shared" si="66"/>
        <v>73002-33</v>
      </c>
      <c r="G314" s="174" t="str">
        <f t="shared" si="63"/>
        <v>AG -4--AC -80</v>
      </c>
      <c r="H314" s="239">
        <v>4</v>
      </c>
      <c r="I314" s="239">
        <v>80</v>
      </c>
      <c r="J314" s="174" t="str">
        <f t="shared" si="64"/>
        <v xml:space="preserve">CT- - MT- </v>
      </c>
      <c r="K314" s="239" t="s">
        <v>468</v>
      </c>
      <c r="L314" s="239"/>
      <c r="M314" s="239" t="s">
        <v>1612</v>
      </c>
      <c r="N314" s="239"/>
      <c r="O314" s="174" t="str">
        <f t="shared" si="65"/>
        <v xml:space="preserve">  </v>
      </c>
      <c r="P314" s="174"/>
      <c r="Q314" s="174"/>
      <c r="R314" s="174" t="str">
        <f t="shared" si="68"/>
        <v>F/E  -  PDF</v>
      </c>
      <c r="S314" s="239" t="s">
        <v>1245</v>
      </c>
      <c r="T314" s="239" t="s">
        <v>37</v>
      </c>
      <c r="U314" s="144"/>
      <c r="V314" s="144"/>
      <c r="W314" s="144"/>
      <c r="X314" s="144"/>
      <c r="Y314" s="144"/>
      <c r="Z314" s="144"/>
      <c r="AA314" s="144"/>
      <c r="AB314" s="144"/>
      <c r="AC314" s="144"/>
      <c r="AD314" s="144"/>
      <c r="AE314" s="144"/>
      <c r="AF314" s="144"/>
      <c r="AG314" s="144"/>
      <c r="AH314" s="144"/>
      <c r="AI314" s="144"/>
      <c r="AJ314" s="144"/>
      <c r="AK314" s="144"/>
      <c r="AL314" s="144"/>
      <c r="AM314" s="144"/>
      <c r="AN314" s="144"/>
      <c r="AO314" s="144"/>
      <c r="AP314" s="144"/>
      <c r="AQ314" s="144"/>
      <c r="AR314" s="144"/>
      <c r="AS314" s="144"/>
      <c r="AT314" s="144"/>
      <c r="AU314" s="144"/>
      <c r="AV314" s="144"/>
      <c r="AW314" s="144"/>
      <c r="AX314" s="144"/>
      <c r="AY314" s="144"/>
      <c r="AZ314" s="144"/>
      <c r="BA314" s="144"/>
      <c r="BB314" s="144"/>
      <c r="BC314" s="144"/>
      <c r="BD314" s="144"/>
      <c r="BE314" s="144"/>
      <c r="BF314" s="144"/>
      <c r="BG314" s="144"/>
      <c r="BH314" s="144"/>
      <c r="BI314" s="144"/>
      <c r="BJ314" s="144"/>
      <c r="BK314" s="144"/>
      <c r="BL314" s="144"/>
      <c r="BM314" s="144"/>
      <c r="BN314" s="144"/>
      <c r="BO314" s="144"/>
      <c r="BP314" s="144"/>
      <c r="BQ314" s="144"/>
      <c r="BR314" s="144"/>
      <c r="BS314" s="144"/>
      <c r="BT314" s="144"/>
      <c r="BU314" s="144"/>
      <c r="BV314" s="144"/>
      <c r="BW314" s="144"/>
      <c r="BX314" s="144"/>
      <c r="BY314" s="144"/>
      <c r="BZ314" s="144"/>
      <c r="CA314" s="144"/>
      <c r="CB314" s="144"/>
      <c r="CC314" s="144"/>
      <c r="CD314" s="144"/>
      <c r="CE314" s="144"/>
      <c r="CF314" s="144"/>
      <c r="CG314" s="144"/>
      <c r="CH314" s="144"/>
      <c r="CI314" s="144"/>
      <c r="CJ314" s="144"/>
      <c r="CK314" s="144"/>
      <c r="CL314" s="144"/>
      <c r="CM314" s="144"/>
      <c r="CN314" s="144"/>
      <c r="CO314" s="144"/>
      <c r="CP314" s="144"/>
      <c r="CQ314" s="144"/>
      <c r="CR314" s="144"/>
      <c r="CS314" s="144"/>
      <c r="CT314" s="144"/>
      <c r="CU314" s="144"/>
      <c r="CV314" s="144"/>
      <c r="CW314" s="144"/>
      <c r="CX314" s="144"/>
      <c r="CY314" s="144"/>
      <c r="CZ314" s="144"/>
      <c r="DA314" s="144"/>
      <c r="DB314" s="144"/>
      <c r="DC314" s="144"/>
      <c r="DD314" s="144"/>
      <c r="DE314" s="144"/>
      <c r="DF314" s="144"/>
      <c r="DG314" s="144"/>
      <c r="DH314" s="144"/>
      <c r="DI314" s="144"/>
      <c r="DJ314" s="144"/>
      <c r="DK314" s="144"/>
      <c r="DL314" s="144"/>
      <c r="DM314" s="144"/>
      <c r="DN314" s="144"/>
      <c r="DO314" s="144"/>
      <c r="DP314" s="144"/>
      <c r="DQ314" s="144"/>
      <c r="DR314" s="144"/>
      <c r="DS314" s="144"/>
      <c r="DT314" s="144"/>
      <c r="DU314" s="144"/>
      <c r="DV314" s="144"/>
      <c r="DW314" s="144"/>
      <c r="DX314" s="144"/>
      <c r="DY314" s="144"/>
      <c r="DZ314" s="144"/>
      <c r="EA314" s="144"/>
      <c r="EB314" s="144"/>
      <c r="EC314" s="144"/>
      <c r="ED314" s="144"/>
      <c r="EE314" s="144"/>
      <c r="EF314" s="144"/>
      <c r="EG314" s="144"/>
      <c r="EH314" s="144"/>
      <c r="EI314" s="144"/>
      <c r="EJ314" s="144"/>
      <c r="EK314" s="144"/>
      <c r="EL314" s="144"/>
      <c r="EM314" s="144"/>
      <c r="EN314" s="144"/>
      <c r="EO314" s="144"/>
      <c r="EP314" s="144"/>
      <c r="EQ314" s="144"/>
      <c r="ER314" s="144"/>
      <c r="ES314" s="144"/>
      <c r="ET314" s="144"/>
      <c r="EU314" s="144"/>
      <c r="EV314" s="144"/>
      <c r="EW314" s="144"/>
      <c r="EX314" s="144"/>
      <c r="EY314" s="144"/>
      <c r="EZ314" s="144"/>
      <c r="FA314" s="144"/>
      <c r="FB314" s="144"/>
      <c r="FC314" s="144"/>
      <c r="FD314" s="144"/>
      <c r="FE314" s="144"/>
      <c r="FF314" s="144"/>
      <c r="FG314" s="144"/>
      <c r="FH314" s="144"/>
      <c r="FI314" s="144"/>
      <c r="FJ314" s="144"/>
      <c r="FK314" s="144"/>
      <c r="FL314" s="144"/>
      <c r="FM314" s="144"/>
      <c r="FN314" s="144"/>
      <c r="FO314" s="144"/>
      <c r="FP314" s="144"/>
      <c r="FQ314" s="144"/>
      <c r="FR314" s="144"/>
      <c r="FS314" s="144"/>
      <c r="FT314" s="144"/>
      <c r="FU314" s="144"/>
      <c r="FV314" s="144"/>
      <c r="FW314" s="144"/>
      <c r="FX314" s="144"/>
      <c r="FY314" s="144"/>
      <c r="FZ314" s="144"/>
      <c r="GA314" s="144"/>
      <c r="GB314" s="144"/>
      <c r="GC314" s="144"/>
      <c r="GD314" s="144"/>
      <c r="GE314" s="144"/>
      <c r="GF314" s="144"/>
      <c r="GG314" s="144"/>
      <c r="GH314" s="144"/>
      <c r="GI314" s="144"/>
      <c r="GJ314" s="144"/>
      <c r="GK314" s="144"/>
      <c r="GL314" s="144"/>
      <c r="GM314" s="144"/>
      <c r="GN314" s="144"/>
      <c r="GO314" s="144"/>
      <c r="GP314" s="144"/>
      <c r="GQ314" s="144"/>
      <c r="GR314" s="144"/>
      <c r="GS314" s="144"/>
      <c r="GT314" s="144"/>
      <c r="GU314" s="144"/>
      <c r="GV314" s="144"/>
      <c r="GW314" s="144"/>
      <c r="GX314" s="144"/>
      <c r="GY314" s="144"/>
      <c r="GZ314" s="144"/>
      <c r="HA314" s="144"/>
      <c r="HB314" s="144"/>
      <c r="HC314" s="144"/>
      <c r="HD314" s="144"/>
      <c r="HE314" s="144"/>
      <c r="HF314" s="144"/>
      <c r="HG314" s="144"/>
      <c r="HH314" s="144"/>
    </row>
    <row r="315" spans="1:216" s="157" customFormat="1" ht="40" customHeight="1">
      <c r="A315" s="201" t="s">
        <v>78</v>
      </c>
      <c r="B315" s="175" t="str">
        <f t="shared" si="67"/>
        <v xml:space="preserve">Grupo de Talento HumanoPLANES ANUALES DE EMPLEOS VACANTES </v>
      </c>
      <c r="C315" s="183">
        <v>73002</v>
      </c>
      <c r="D315" s="183" t="s">
        <v>1430</v>
      </c>
      <c r="E315" s="135" t="s">
        <v>1450</v>
      </c>
      <c r="F315" s="180" t="str">
        <f t="shared" si="66"/>
        <v>73002-34.4</v>
      </c>
      <c r="G315" s="174" t="str">
        <f t="shared" si="63"/>
        <v>AG -3--AC -8</v>
      </c>
      <c r="H315" s="239">
        <v>3</v>
      </c>
      <c r="I315" s="239">
        <v>8</v>
      </c>
      <c r="J315" s="174" t="str">
        <f t="shared" si="64"/>
        <v xml:space="preserve">- E-    - </v>
      </c>
      <c r="K315" s="239"/>
      <c r="L315" s="239" t="s">
        <v>469</v>
      </c>
      <c r="M315" s="239" t="s">
        <v>1462</v>
      </c>
      <c r="N315" s="239"/>
      <c r="O315" s="174" t="str">
        <f t="shared" si="65"/>
        <v xml:space="preserve">  </v>
      </c>
      <c r="P315" s="174"/>
      <c r="Q315" s="174"/>
      <c r="R315" s="174" t="str">
        <f t="shared" si="68"/>
        <v>F/E  -  PDF</v>
      </c>
      <c r="S315" s="239" t="s">
        <v>1245</v>
      </c>
      <c r="T315" s="239" t="s">
        <v>37</v>
      </c>
      <c r="U315" s="144"/>
      <c r="V315" s="144"/>
      <c r="W315" s="144"/>
      <c r="X315" s="144"/>
      <c r="Y315" s="144"/>
      <c r="Z315" s="144"/>
      <c r="AA315" s="144"/>
      <c r="AB315" s="144"/>
      <c r="AC315" s="144"/>
      <c r="AD315" s="144"/>
      <c r="AE315" s="144"/>
      <c r="AF315" s="144"/>
      <c r="AG315" s="144"/>
      <c r="AH315" s="144"/>
      <c r="AI315" s="144"/>
      <c r="AJ315" s="144"/>
      <c r="AK315" s="144"/>
      <c r="AL315" s="144"/>
      <c r="AM315" s="144"/>
      <c r="AN315" s="144"/>
      <c r="AO315" s="144"/>
      <c r="AP315" s="144"/>
      <c r="AQ315" s="144"/>
      <c r="AR315" s="144"/>
      <c r="AS315" s="144"/>
      <c r="AT315" s="144"/>
      <c r="AU315" s="144"/>
      <c r="AV315" s="144"/>
      <c r="AW315" s="144"/>
      <c r="AX315" s="144"/>
      <c r="AY315" s="144"/>
      <c r="AZ315" s="144"/>
      <c r="BA315" s="144"/>
      <c r="BB315" s="144"/>
      <c r="BC315" s="144"/>
      <c r="BD315" s="144"/>
      <c r="BE315" s="144"/>
      <c r="BF315" s="144"/>
      <c r="BG315" s="144"/>
      <c r="BH315" s="144"/>
      <c r="BI315" s="144"/>
      <c r="BJ315" s="144"/>
      <c r="BK315" s="144"/>
      <c r="BL315" s="144"/>
      <c r="BM315" s="144"/>
      <c r="BN315" s="144"/>
      <c r="BO315" s="144"/>
      <c r="BP315" s="144"/>
      <c r="BQ315" s="144"/>
      <c r="BR315" s="144"/>
      <c r="BS315" s="144"/>
      <c r="BT315" s="144"/>
      <c r="BU315" s="144"/>
      <c r="BV315" s="144"/>
      <c r="BW315" s="144"/>
      <c r="BX315" s="144"/>
      <c r="BY315" s="144"/>
      <c r="BZ315" s="144"/>
      <c r="CA315" s="144"/>
      <c r="CB315" s="144"/>
      <c r="CC315" s="144"/>
      <c r="CD315" s="144"/>
      <c r="CE315" s="144"/>
      <c r="CF315" s="144"/>
      <c r="CG315" s="144"/>
      <c r="CH315" s="144"/>
      <c r="CI315" s="144"/>
      <c r="CJ315" s="144"/>
      <c r="CK315" s="144"/>
      <c r="CL315" s="144"/>
      <c r="CM315" s="144"/>
      <c r="CN315" s="144"/>
      <c r="CO315" s="144"/>
      <c r="CP315" s="144"/>
      <c r="CQ315" s="144"/>
      <c r="CR315" s="144"/>
      <c r="CS315" s="144"/>
      <c r="CT315" s="144"/>
      <c r="CU315" s="144"/>
      <c r="CV315" s="144"/>
      <c r="CW315" s="144"/>
      <c r="CX315" s="144"/>
      <c r="CY315" s="144"/>
      <c r="CZ315" s="144"/>
      <c r="DA315" s="144"/>
      <c r="DB315" s="144"/>
      <c r="DC315" s="144"/>
      <c r="DD315" s="144"/>
      <c r="DE315" s="144"/>
      <c r="DF315" s="144"/>
      <c r="DG315" s="144"/>
      <c r="DH315" s="144"/>
      <c r="DI315" s="144"/>
      <c r="DJ315" s="144"/>
      <c r="DK315" s="144"/>
      <c r="DL315" s="144"/>
      <c r="DM315" s="144"/>
      <c r="DN315" s="144"/>
      <c r="DO315" s="144"/>
      <c r="DP315" s="144"/>
      <c r="DQ315" s="144"/>
      <c r="DR315" s="144"/>
      <c r="DS315" s="144"/>
      <c r="DT315" s="144"/>
      <c r="DU315" s="144"/>
      <c r="DV315" s="144"/>
      <c r="DW315" s="144"/>
      <c r="DX315" s="144"/>
      <c r="DY315" s="144"/>
      <c r="DZ315" s="144"/>
      <c r="EA315" s="144"/>
      <c r="EB315" s="144"/>
      <c r="EC315" s="144"/>
      <c r="ED315" s="144"/>
      <c r="EE315" s="144"/>
      <c r="EF315" s="144"/>
      <c r="EG315" s="144"/>
      <c r="EH315" s="144"/>
      <c r="EI315" s="144"/>
      <c r="EJ315" s="144"/>
      <c r="EK315" s="144"/>
      <c r="EL315" s="144"/>
      <c r="EM315" s="144"/>
      <c r="EN315" s="144"/>
      <c r="EO315" s="144"/>
      <c r="EP315" s="144"/>
      <c r="EQ315" s="144"/>
      <c r="ER315" s="144"/>
      <c r="ES315" s="144"/>
      <c r="ET315" s="144"/>
      <c r="EU315" s="144"/>
      <c r="EV315" s="144"/>
      <c r="EW315" s="144"/>
      <c r="EX315" s="144"/>
      <c r="EY315" s="144"/>
      <c r="EZ315" s="144"/>
      <c r="FA315" s="144"/>
      <c r="FB315" s="144"/>
      <c r="FC315" s="144"/>
      <c r="FD315" s="144"/>
      <c r="FE315" s="144"/>
      <c r="FF315" s="144"/>
      <c r="FG315" s="144"/>
      <c r="FH315" s="144"/>
      <c r="FI315" s="144"/>
      <c r="FJ315" s="144"/>
      <c r="FK315" s="144"/>
      <c r="FL315" s="144"/>
      <c r="FM315" s="144"/>
      <c r="FN315" s="144"/>
      <c r="FO315" s="144"/>
      <c r="FP315" s="144"/>
      <c r="FQ315" s="144"/>
      <c r="FR315" s="144"/>
      <c r="FS315" s="144"/>
      <c r="FT315" s="144"/>
      <c r="FU315" s="144"/>
      <c r="FV315" s="144"/>
      <c r="FW315" s="144"/>
      <c r="FX315" s="144"/>
      <c r="FY315" s="144"/>
      <c r="FZ315" s="144"/>
      <c r="GA315" s="144"/>
      <c r="GB315" s="144"/>
      <c r="GC315" s="144"/>
      <c r="GD315" s="144"/>
      <c r="GE315" s="144"/>
      <c r="GF315" s="144"/>
      <c r="GG315" s="144"/>
      <c r="GH315" s="144"/>
      <c r="GI315" s="144"/>
      <c r="GJ315" s="144"/>
      <c r="GK315" s="144"/>
      <c r="GL315" s="144"/>
      <c r="GM315" s="144"/>
      <c r="GN315" s="144"/>
      <c r="GO315" s="144"/>
      <c r="GP315" s="144"/>
      <c r="GQ315" s="144"/>
      <c r="GR315" s="144"/>
      <c r="GS315" s="144"/>
      <c r="GT315" s="144"/>
      <c r="GU315" s="144"/>
      <c r="GV315" s="144"/>
      <c r="GW315" s="144"/>
      <c r="GX315" s="144"/>
      <c r="GY315" s="144"/>
      <c r="GZ315" s="144"/>
      <c r="HA315" s="144"/>
      <c r="HB315" s="144"/>
      <c r="HC315" s="144"/>
      <c r="HD315" s="144"/>
      <c r="HE315" s="144"/>
      <c r="HF315" s="144"/>
      <c r="HG315" s="144"/>
      <c r="HH315" s="144"/>
    </row>
    <row r="316" spans="1:216" s="157" customFormat="1" ht="40" customHeight="1">
      <c r="A316" s="201" t="s">
        <v>78</v>
      </c>
      <c r="B316" s="175" t="str">
        <f t="shared" si="67"/>
        <v xml:space="preserve">Grupo de Talento HumanoPLANES ANUALES DE INCENTIVOS INSTITUCIONALES </v>
      </c>
      <c r="C316" s="183">
        <v>73002</v>
      </c>
      <c r="D316" s="183" t="s">
        <v>1431</v>
      </c>
      <c r="E316" s="135" t="s">
        <v>1451</v>
      </c>
      <c r="F316" s="180" t="str">
        <f t="shared" si="66"/>
        <v>73002-34.5</v>
      </c>
      <c r="G316" s="174" t="str">
        <f t="shared" si="63"/>
        <v>AG -3--AC -8</v>
      </c>
      <c r="H316" s="239">
        <v>3</v>
      </c>
      <c r="I316" s="239">
        <v>8</v>
      </c>
      <c r="J316" s="174" t="str">
        <f t="shared" si="64"/>
        <v>- - MT- S</v>
      </c>
      <c r="K316" s="239"/>
      <c r="L316" s="239"/>
      <c r="M316" s="239" t="s">
        <v>1612</v>
      </c>
      <c r="N316" s="239" t="s">
        <v>471</v>
      </c>
      <c r="O316" s="174" t="str">
        <f t="shared" si="65"/>
        <v xml:space="preserve">  </v>
      </c>
      <c r="P316" s="174"/>
      <c r="Q316" s="174"/>
      <c r="R316" s="174" t="str">
        <f t="shared" si="68"/>
        <v>F/E  -  PDF</v>
      </c>
      <c r="S316" s="239" t="s">
        <v>1245</v>
      </c>
      <c r="T316" s="239" t="s">
        <v>37</v>
      </c>
      <c r="U316" s="144"/>
      <c r="V316" s="144"/>
      <c r="W316" s="144"/>
      <c r="X316" s="144"/>
      <c r="Y316" s="144"/>
      <c r="Z316" s="144"/>
      <c r="AA316" s="144"/>
      <c r="AB316" s="144"/>
      <c r="AC316" s="144"/>
      <c r="AD316" s="144"/>
      <c r="AE316" s="144"/>
      <c r="AF316" s="144"/>
      <c r="AG316" s="144"/>
      <c r="AH316" s="144"/>
      <c r="AI316" s="144"/>
      <c r="AJ316" s="144"/>
      <c r="AK316" s="144"/>
      <c r="AL316" s="144"/>
      <c r="AM316" s="144"/>
      <c r="AN316" s="144"/>
      <c r="AO316" s="144"/>
      <c r="AP316" s="144"/>
      <c r="AQ316" s="144"/>
      <c r="AR316" s="144"/>
      <c r="AS316" s="144"/>
      <c r="AT316" s="144"/>
      <c r="AU316" s="144"/>
      <c r="AV316" s="144"/>
      <c r="AW316" s="144"/>
      <c r="AX316" s="144"/>
      <c r="AY316" s="144"/>
      <c r="AZ316" s="144"/>
      <c r="BA316" s="144"/>
      <c r="BB316" s="144"/>
      <c r="BC316" s="144"/>
      <c r="BD316" s="144"/>
      <c r="BE316" s="144"/>
      <c r="BF316" s="144"/>
      <c r="BG316" s="144"/>
      <c r="BH316" s="144"/>
      <c r="BI316" s="144"/>
      <c r="BJ316" s="144"/>
      <c r="BK316" s="144"/>
      <c r="BL316" s="144"/>
      <c r="BM316" s="144"/>
      <c r="BN316" s="144"/>
      <c r="BO316" s="144"/>
      <c r="BP316" s="144"/>
      <c r="BQ316" s="144"/>
      <c r="BR316" s="144"/>
      <c r="BS316" s="144"/>
      <c r="BT316" s="144"/>
      <c r="BU316" s="144"/>
      <c r="BV316" s="144"/>
      <c r="BW316" s="144"/>
      <c r="BX316" s="144"/>
      <c r="BY316" s="144"/>
      <c r="BZ316" s="144"/>
      <c r="CA316" s="144"/>
      <c r="CB316" s="144"/>
      <c r="CC316" s="144"/>
      <c r="CD316" s="144"/>
      <c r="CE316" s="144"/>
      <c r="CF316" s="144"/>
      <c r="CG316" s="144"/>
      <c r="CH316" s="144"/>
      <c r="CI316" s="144"/>
      <c r="CJ316" s="144"/>
      <c r="CK316" s="144"/>
      <c r="CL316" s="144"/>
      <c r="CM316" s="144"/>
      <c r="CN316" s="144"/>
      <c r="CO316" s="144"/>
      <c r="CP316" s="144"/>
      <c r="CQ316" s="144"/>
      <c r="CR316" s="144"/>
      <c r="CS316" s="144"/>
      <c r="CT316" s="144"/>
      <c r="CU316" s="144"/>
      <c r="CV316" s="144"/>
      <c r="CW316" s="144"/>
      <c r="CX316" s="144"/>
      <c r="CY316" s="144"/>
      <c r="CZ316" s="144"/>
      <c r="DA316" s="144"/>
      <c r="DB316" s="144"/>
      <c r="DC316" s="144"/>
      <c r="DD316" s="144"/>
      <c r="DE316" s="144"/>
      <c r="DF316" s="144"/>
      <c r="DG316" s="144"/>
      <c r="DH316" s="144"/>
      <c r="DI316" s="144"/>
      <c r="DJ316" s="144"/>
      <c r="DK316" s="144"/>
      <c r="DL316" s="144"/>
      <c r="DM316" s="144"/>
      <c r="DN316" s="144"/>
      <c r="DO316" s="144"/>
      <c r="DP316" s="144"/>
      <c r="DQ316" s="144"/>
      <c r="DR316" s="144"/>
      <c r="DS316" s="144"/>
      <c r="DT316" s="144"/>
      <c r="DU316" s="144"/>
      <c r="DV316" s="144"/>
      <c r="DW316" s="144"/>
      <c r="DX316" s="144"/>
      <c r="DY316" s="144"/>
      <c r="DZ316" s="144"/>
      <c r="EA316" s="144"/>
      <c r="EB316" s="144"/>
      <c r="EC316" s="144"/>
      <c r="ED316" s="144"/>
      <c r="EE316" s="144"/>
      <c r="EF316" s="144"/>
      <c r="EG316" s="144"/>
      <c r="EH316" s="144"/>
      <c r="EI316" s="144"/>
      <c r="EJ316" s="144"/>
      <c r="EK316" s="144"/>
      <c r="EL316" s="144"/>
      <c r="EM316" s="144"/>
      <c r="EN316" s="144"/>
      <c r="EO316" s="144"/>
      <c r="EP316" s="144"/>
      <c r="EQ316" s="144"/>
      <c r="ER316" s="144"/>
      <c r="ES316" s="144"/>
      <c r="ET316" s="144"/>
      <c r="EU316" s="144"/>
      <c r="EV316" s="144"/>
      <c r="EW316" s="144"/>
      <c r="EX316" s="144"/>
      <c r="EY316" s="144"/>
      <c r="EZ316" s="144"/>
      <c r="FA316" s="144"/>
      <c r="FB316" s="144"/>
      <c r="FC316" s="144"/>
      <c r="FD316" s="144"/>
      <c r="FE316" s="144"/>
      <c r="FF316" s="144"/>
      <c r="FG316" s="144"/>
      <c r="FH316" s="144"/>
      <c r="FI316" s="144"/>
      <c r="FJ316" s="144"/>
      <c r="FK316" s="144"/>
      <c r="FL316" s="144"/>
      <c r="FM316" s="144"/>
      <c r="FN316" s="144"/>
      <c r="FO316" s="144"/>
      <c r="FP316" s="144"/>
      <c r="FQ316" s="144"/>
      <c r="FR316" s="144"/>
      <c r="FS316" s="144"/>
      <c r="FT316" s="144"/>
      <c r="FU316" s="144"/>
      <c r="FV316" s="144"/>
      <c r="FW316" s="144"/>
      <c r="FX316" s="144"/>
      <c r="FY316" s="144"/>
      <c r="FZ316" s="144"/>
      <c r="GA316" s="144"/>
      <c r="GB316" s="144"/>
      <c r="GC316" s="144"/>
      <c r="GD316" s="144"/>
      <c r="GE316" s="144"/>
      <c r="GF316" s="144"/>
      <c r="GG316" s="144"/>
      <c r="GH316" s="144"/>
      <c r="GI316" s="144"/>
      <c r="GJ316" s="144"/>
      <c r="GK316" s="144"/>
      <c r="GL316" s="144"/>
      <c r="GM316" s="144"/>
      <c r="GN316" s="144"/>
      <c r="GO316" s="144"/>
      <c r="GP316" s="144"/>
      <c r="GQ316" s="144"/>
      <c r="GR316" s="144"/>
      <c r="GS316" s="144"/>
      <c r="GT316" s="144"/>
      <c r="GU316" s="144"/>
      <c r="GV316" s="144"/>
      <c r="GW316" s="144"/>
      <c r="GX316" s="144"/>
      <c r="GY316" s="144"/>
      <c r="GZ316" s="144"/>
      <c r="HA316" s="144"/>
      <c r="HB316" s="144"/>
      <c r="HC316" s="144"/>
      <c r="HD316" s="144"/>
      <c r="HE316" s="144"/>
      <c r="HF316" s="144"/>
      <c r="HG316" s="144"/>
      <c r="HH316" s="144"/>
    </row>
    <row r="317" spans="1:216" s="157" customFormat="1" ht="40" customHeight="1">
      <c r="A317" s="201" t="s">
        <v>78</v>
      </c>
      <c r="B317" s="175" t="str">
        <f t="shared" si="67"/>
        <v xml:space="preserve">Grupo de Talento HumanoPLANES DE BIENESTAR SOCIAL </v>
      </c>
      <c r="C317" s="183">
        <v>73002</v>
      </c>
      <c r="D317" s="183" t="s">
        <v>1432</v>
      </c>
      <c r="E317" s="135" t="s">
        <v>1452</v>
      </c>
      <c r="F317" s="180" t="str">
        <f t="shared" si="66"/>
        <v>73002-34.7</v>
      </c>
      <c r="G317" s="174" t="str">
        <f t="shared" si="63"/>
        <v>AG -3--AC -8</v>
      </c>
      <c r="H317" s="239">
        <v>3</v>
      </c>
      <c r="I317" s="239">
        <v>8</v>
      </c>
      <c r="J317" s="174" t="str">
        <f t="shared" si="64"/>
        <v xml:space="preserve">CT- - MT- </v>
      </c>
      <c r="K317" s="239" t="s">
        <v>468</v>
      </c>
      <c r="L317" s="239"/>
      <c r="M317" s="239" t="s">
        <v>1612</v>
      </c>
      <c r="N317" s="239"/>
      <c r="O317" s="174" t="str">
        <f t="shared" si="65"/>
        <v xml:space="preserve">  </v>
      </c>
      <c r="P317" s="174"/>
      <c r="Q317" s="174"/>
      <c r="R317" s="174" t="str">
        <f t="shared" si="68"/>
        <v>F/E  -  PDF</v>
      </c>
      <c r="S317" s="239" t="s">
        <v>1245</v>
      </c>
      <c r="T317" s="239" t="s">
        <v>37</v>
      </c>
      <c r="U317" s="144"/>
      <c r="V317" s="144"/>
      <c r="W317" s="144"/>
      <c r="X317" s="144"/>
      <c r="Y317" s="144"/>
      <c r="Z317" s="144"/>
      <c r="AA317" s="144"/>
      <c r="AB317" s="144"/>
      <c r="AC317" s="144"/>
      <c r="AD317" s="144"/>
      <c r="AE317" s="144"/>
      <c r="AF317" s="144"/>
      <c r="AG317" s="144"/>
      <c r="AH317" s="144"/>
      <c r="AI317" s="144"/>
      <c r="AJ317" s="144"/>
      <c r="AK317" s="144"/>
      <c r="AL317" s="144"/>
      <c r="AM317" s="144"/>
      <c r="AN317" s="144"/>
      <c r="AO317" s="144"/>
      <c r="AP317" s="144"/>
      <c r="AQ317" s="144"/>
      <c r="AR317" s="144"/>
      <c r="AS317" s="144"/>
      <c r="AT317" s="144"/>
      <c r="AU317" s="144"/>
      <c r="AV317" s="144"/>
      <c r="AW317" s="144"/>
      <c r="AX317" s="144"/>
      <c r="AY317" s="144"/>
      <c r="AZ317" s="144"/>
      <c r="BA317" s="144"/>
      <c r="BB317" s="144"/>
      <c r="BC317" s="144"/>
      <c r="BD317" s="144"/>
      <c r="BE317" s="144"/>
      <c r="BF317" s="144"/>
      <c r="BG317" s="144"/>
      <c r="BH317" s="144"/>
      <c r="BI317" s="144"/>
      <c r="BJ317" s="144"/>
      <c r="BK317" s="144"/>
      <c r="BL317" s="144"/>
      <c r="BM317" s="144"/>
      <c r="BN317" s="144"/>
      <c r="BO317" s="144"/>
      <c r="BP317" s="144"/>
      <c r="BQ317" s="144"/>
      <c r="BR317" s="144"/>
      <c r="BS317" s="144"/>
      <c r="BT317" s="144"/>
      <c r="BU317" s="144"/>
      <c r="BV317" s="144"/>
      <c r="BW317" s="144"/>
      <c r="BX317" s="144"/>
      <c r="BY317" s="144"/>
      <c r="BZ317" s="144"/>
      <c r="CA317" s="144"/>
      <c r="CB317" s="144"/>
      <c r="CC317" s="144"/>
      <c r="CD317" s="144"/>
      <c r="CE317" s="144"/>
      <c r="CF317" s="144"/>
      <c r="CG317" s="144"/>
      <c r="CH317" s="144"/>
      <c r="CI317" s="144"/>
      <c r="CJ317" s="144"/>
      <c r="CK317" s="144"/>
      <c r="CL317" s="144"/>
      <c r="CM317" s="144"/>
      <c r="CN317" s="144"/>
      <c r="CO317" s="144"/>
      <c r="CP317" s="144"/>
      <c r="CQ317" s="144"/>
      <c r="CR317" s="144"/>
      <c r="CS317" s="144"/>
      <c r="CT317" s="144"/>
      <c r="CU317" s="144"/>
      <c r="CV317" s="144"/>
      <c r="CW317" s="144"/>
      <c r="CX317" s="144"/>
      <c r="CY317" s="144"/>
      <c r="CZ317" s="144"/>
      <c r="DA317" s="144"/>
      <c r="DB317" s="144"/>
      <c r="DC317" s="144"/>
      <c r="DD317" s="144"/>
      <c r="DE317" s="144"/>
      <c r="DF317" s="144"/>
      <c r="DG317" s="144"/>
      <c r="DH317" s="144"/>
      <c r="DI317" s="144"/>
      <c r="DJ317" s="144"/>
      <c r="DK317" s="144"/>
      <c r="DL317" s="144"/>
      <c r="DM317" s="144"/>
      <c r="DN317" s="144"/>
      <c r="DO317" s="144"/>
      <c r="DP317" s="144"/>
      <c r="DQ317" s="144"/>
      <c r="DR317" s="144"/>
      <c r="DS317" s="144"/>
      <c r="DT317" s="144"/>
      <c r="DU317" s="144"/>
      <c r="DV317" s="144"/>
      <c r="DW317" s="144"/>
      <c r="DX317" s="144"/>
      <c r="DY317" s="144"/>
      <c r="DZ317" s="144"/>
      <c r="EA317" s="144"/>
      <c r="EB317" s="144"/>
      <c r="EC317" s="144"/>
      <c r="ED317" s="144"/>
      <c r="EE317" s="144"/>
      <c r="EF317" s="144"/>
      <c r="EG317" s="144"/>
      <c r="EH317" s="144"/>
      <c r="EI317" s="144"/>
      <c r="EJ317" s="144"/>
      <c r="EK317" s="144"/>
      <c r="EL317" s="144"/>
      <c r="EM317" s="144"/>
      <c r="EN317" s="144"/>
      <c r="EO317" s="144"/>
      <c r="EP317" s="144"/>
      <c r="EQ317" s="144"/>
      <c r="ER317" s="144"/>
      <c r="ES317" s="144"/>
      <c r="ET317" s="144"/>
      <c r="EU317" s="144"/>
      <c r="EV317" s="144"/>
      <c r="EW317" s="144"/>
      <c r="EX317" s="144"/>
      <c r="EY317" s="144"/>
      <c r="EZ317" s="144"/>
      <c r="FA317" s="144"/>
      <c r="FB317" s="144"/>
      <c r="FC317" s="144"/>
      <c r="FD317" s="144"/>
      <c r="FE317" s="144"/>
      <c r="FF317" s="144"/>
      <c r="FG317" s="144"/>
      <c r="FH317" s="144"/>
      <c r="FI317" s="144"/>
      <c r="FJ317" s="144"/>
      <c r="FK317" s="144"/>
      <c r="FL317" s="144"/>
      <c r="FM317" s="144"/>
      <c r="FN317" s="144"/>
      <c r="FO317" s="144"/>
      <c r="FP317" s="144"/>
      <c r="FQ317" s="144"/>
      <c r="FR317" s="144"/>
      <c r="FS317" s="144"/>
      <c r="FT317" s="144"/>
      <c r="FU317" s="144"/>
      <c r="FV317" s="144"/>
      <c r="FW317" s="144"/>
      <c r="FX317" s="144"/>
      <c r="FY317" s="144"/>
      <c r="FZ317" s="144"/>
      <c r="GA317" s="144"/>
      <c r="GB317" s="144"/>
      <c r="GC317" s="144"/>
      <c r="GD317" s="144"/>
      <c r="GE317" s="144"/>
      <c r="GF317" s="144"/>
      <c r="GG317" s="144"/>
      <c r="GH317" s="144"/>
      <c r="GI317" s="144"/>
      <c r="GJ317" s="144"/>
      <c r="GK317" s="144"/>
      <c r="GL317" s="144"/>
      <c r="GM317" s="144"/>
      <c r="GN317" s="144"/>
      <c r="GO317" s="144"/>
      <c r="GP317" s="144"/>
      <c r="GQ317" s="144"/>
      <c r="GR317" s="144"/>
      <c r="GS317" s="144"/>
      <c r="GT317" s="144"/>
      <c r="GU317" s="144"/>
      <c r="GV317" s="144"/>
      <c r="GW317" s="144"/>
      <c r="GX317" s="144"/>
      <c r="GY317" s="144"/>
      <c r="GZ317" s="144"/>
      <c r="HA317" s="144"/>
      <c r="HB317" s="144"/>
      <c r="HC317" s="144"/>
      <c r="HD317" s="144"/>
      <c r="HE317" s="144"/>
      <c r="HF317" s="144"/>
      <c r="HG317" s="144"/>
      <c r="HH317" s="144"/>
    </row>
    <row r="318" spans="1:216" s="157" customFormat="1" ht="40" customHeight="1">
      <c r="A318" s="201" t="s">
        <v>78</v>
      </c>
      <c r="B318" s="175" t="str">
        <f t="shared" si="67"/>
        <v xml:space="preserve">Grupo de Talento HumanoPLANES DE PREVISIÓN DE RECURSOS HUMANOS </v>
      </c>
      <c r="C318" s="183">
        <v>73002</v>
      </c>
      <c r="D318" s="183" t="s">
        <v>1433</v>
      </c>
      <c r="E318" s="135" t="s">
        <v>1453</v>
      </c>
      <c r="F318" s="180" t="str">
        <f t="shared" si="66"/>
        <v>73002-34.14</v>
      </c>
      <c r="G318" s="174" t="str">
        <f t="shared" si="63"/>
        <v>AG -3--AC -8</v>
      </c>
      <c r="H318" s="239">
        <v>3</v>
      </c>
      <c r="I318" s="239">
        <v>8</v>
      </c>
      <c r="J318" s="174" t="str">
        <f t="shared" si="64"/>
        <v xml:space="preserve">CT- - MT- </v>
      </c>
      <c r="K318" s="239" t="s">
        <v>468</v>
      </c>
      <c r="L318" s="239"/>
      <c r="M318" s="239" t="s">
        <v>1612</v>
      </c>
      <c r="N318" s="239"/>
      <c r="O318" s="174" t="str">
        <f t="shared" si="65"/>
        <v xml:space="preserve">  </v>
      </c>
      <c r="P318" s="174"/>
      <c r="Q318" s="174"/>
      <c r="R318" s="174" t="str">
        <f t="shared" si="68"/>
        <v>F/E  -  PDF</v>
      </c>
      <c r="S318" s="239" t="s">
        <v>1245</v>
      </c>
      <c r="T318" s="239" t="s">
        <v>37</v>
      </c>
      <c r="U318" s="144"/>
      <c r="V318" s="144"/>
      <c r="W318" s="144"/>
      <c r="X318" s="144"/>
      <c r="Y318" s="144"/>
      <c r="Z318" s="144"/>
      <c r="AA318" s="144"/>
      <c r="AB318" s="144"/>
      <c r="AC318" s="144"/>
      <c r="AD318" s="144"/>
      <c r="AE318" s="144"/>
      <c r="AF318" s="144"/>
      <c r="AG318" s="144"/>
      <c r="AH318" s="144"/>
      <c r="AI318" s="144"/>
      <c r="AJ318" s="144"/>
      <c r="AK318" s="144"/>
      <c r="AL318" s="144"/>
      <c r="AM318" s="144"/>
      <c r="AN318" s="144"/>
      <c r="AO318" s="144"/>
      <c r="AP318" s="144"/>
      <c r="AQ318" s="144"/>
      <c r="AR318" s="144"/>
      <c r="AS318" s="144"/>
      <c r="AT318" s="144"/>
      <c r="AU318" s="144"/>
      <c r="AV318" s="144"/>
      <c r="AW318" s="144"/>
      <c r="AX318" s="144"/>
      <c r="AY318" s="144"/>
      <c r="AZ318" s="144"/>
      <c r="BA318" s="144"/>
      <c r="BB318" s="144"/>
      <c r="BC318" s="144"/>
      <c r="BD318" s="144"/>
      <c r="BE318" s="144"/>
      <c r="BF318" s="144"/>
      <c r="BG318" s="144"/>
      <c r="BH318" s="144"/>
      <c r="BI318" s="144"/>
      <c r="BJ318" s="144"/>
      <c r="BK318" s="144"/>
      <c r="BL318" s="144"/>
      <c r="BM318" s="144"/>
      <c r="BN318" s="144"/>
      <c r="BO318" s="144"/>
      <c r="BP318" s="144"/>
      <c r="BQ318" s="144"/>
      <c r="BR318" s="144"/>
      <c r="BS318" s="144"/>
      <c r="BT318" s="144"/>
      <c r="BU318" s="144"/>
      <c r="BV318" s="144"/>
      <c r="BW318" s="144"/>
      <c r="BX318" s="144"/>
      <c r="BY318" s="144"/>
      <c r="BZ318" s="144"/>
      <c r="CA318" s="144"/>
      <c r="CB318" s="144"/>
      <c r="CC318" s="144"/>
      <c r="CD318" s="144"/>
      <c r="CE318" s="144"/>
      <c r="CF318" s="144"/>
      <c r="CG318" s="144"/>
      <c r="CH318" s="144"/>
      <c r="CI318" s="144"/>
      <c r="CJ318" s="144"/>
      <c r="CK318" s="144"/>
      <c r="CL318" s="144"/>
      <c r="CM318" s="144"/>
      <c r="CN318" s="144"/>
      <c r="CO318" s="144"/>
      <c r="CP318" s="144"/>
      <c r="CQ318" s="144"/>
      <c r="CR318" s="144"/>
      <c r="CS318" s="144"/>
      <c r="CT318" s="144"/>
      <c r="CU318" s="144"/>
      <c r="CV318" s="144"/>
      <c r="CW318" s="144"/>
      <c r="CX318" s="144"/>
      <c r="CY318" s="144"/>
      <c r="CZ318" s="144"/>
      <c r="DA318" s="144"/>
      <c r="DB318" s="144"/>
      <c r="DC318" s="144"/>
      <c r="DD318" s="144"/>
      <c r="DE318" s="144"/>
      <c r="DF318" s="144"/>
      <c r="DG318" s="144"/>
      <c r="DH318" s="144"/>
      <c r="DI318" s="144"/>
      <c r="DJ318" s="144"/>
      <c r="DK318" s="144"/>
      <c r="DL318" s="144"/>
      <c r="DM318" s="144"/>
      <c r="DN318" s="144"/>
      <c r="DO318" s="144"/>
      <c r="DP318" s="144"/>
      <c r="DQ318" s="144"/>
      <c r="DR318" s="144"/>
      <c r="DS318" s="144"/>
      <c r="DT318" s="144"/>
      <c r="DU318" s="144"/>
      <c r="DV318" s="144"/>
      <c r="DW318" s="144"/>
      <c r="DX318" s="144"/>
      <c r="DY318" s="144"/>
      <c r="DZ318" s="144"/>
      <c r="EA318" s="144"/>
      <c r="EB318" s="144"/>
      <c r="EC318" s="144"/>
      <c r="ED318" s="144"/>
      <c r="EE318" s="144"/>
      <c r="EF318" s="144"/>
      <c r="EG318" s="144"/>
      <c r="EH318" s="144"/>
      <c r="EI318" s="144"/>
      <c r="EJ318" s="144"/>
      <c r="EK318" s="144"/>
      <c r="EL318" s="144"/>
      <c r="EM318" s="144"/>
      <c r="EN318" s="144"/>
      <c r="EO318" s="144"/>
      <c r="EP318" s="144"/>
      <c r="EQ318" s="144"/>
      <c r="ER318" s="144"/>
      <c r="ES318" s="144"/>
      <c r="ET318" s="144"/>
      <c r="EU318" s="144"/>
      <c r="EV318" s="144"/>
      <c r="EW318" s="144"/>
      <c r="EX318" s="144"/>
      <c r="EY318" s="144"/>
      <c r="EZ318" s="144"/>
      <c r="FA318" s="144"/>
      <c r="FB318" s="144"/>
      <c r="FC318" s="144"/>
      <c r="FD318" s="144"/>
      <c r="FE318" s="144"/>
      <c r="FF318" s="144"/>
      <c r="FG318" s="144"/>
      <c r="FH318" s="144"/>
      <c r="FI318" s="144"/>
      <c r="FJ318" s="144"/>
      <c r="FK318" s="144"/>
      <c r="FL318" s="144"/>
      <c r="FM318" s="144"/>
      <c r="FN318" s="144"/>
      <c r="FO318" s="144"/>
      <c r="FP318" s="144"/>
      <c r="FQ318" s="144"/>
      <c r="FR318" s="144"/>
      <c r="FS318" s="144"/>
      <c r="FT318" s="144"/>
      <c r="FU318" s="144"/>
      <c r="FV318" s="144"/>
      <c r="FW318" s="144"/>
      <c r="FX318" s="144"/>
      <c r="FY318" s="144"/>
      <c r="FZ318" s="144"/>
      <c r="GA318" s="144"/>
      <c r="GB318" s="144"/>
      <c r="GC318" s="144"/>
      <c r="GD318" s="144"/>
      <c r="GE318" s="144"/>
      <c r="GF318" s="144"/>
      <c r="GG318" s="144"/>
      <c r="GH318" s="144"/>
      <c r="GI318" s="144"/>
      <c r="GJ318" s="144"/>
      <c r="GK318" s="144"/>
      <c r="GL318" s="144"/>
      <c r="GM318" s="144"/>
      <c r="GN318" s="144"/>
      <c r="GO318" s="144"/>
      <c r="GP318" s="144"/>
      <c r="GQ318" s="144"/>
      <c r="GR318" s="144"/>
      <c r="GS318" s="144"/>
      <c r="GT318" s="144"/>
      <c r="GU318" s="144"/>
      <c r="GV318" s="144"/>
      <c r="GW318" s="144"/>
      <c r="GX318" s="144"/>
      <c r="GY318" s="144"/>
      <c r="GZ318" s="144"/>
      <c r="HA318" s="144"/>
      <c r="HB318" s="144"/>
      <c r="HC318" s="144"/>
      <c r="HD318" s="144"/>
      <c r="HE318" s="144"/>
      <c r="HF318" s="144"/>
      <c r="HG318" s="144"/>
      <c r="HH318" s="144"/>
    </row>
    <row r="319" spans="1:216" ht="40" customHeight="1">
      <c r="A319" s="201" t="s">
        <v>78</v>
      </c>
      <c r="B319" s="175" t="str">
        <f t="shared" si="67"/>
        <v>Grupo de Talento HumanoPLANES DE TRABAJO ANUAL  DEL SISTEMA DE GESTIÓN DE SEGURIDAD Y SALUD EN EL TRABAJO</v>
      </c>
      <c r="C319" s="183">
        <v>73002</v>
      </c>
      <c r="D319" s="183" t="s">
        <v>1434</v>
      </c>
      <c r="E319" s="135" t="s">
        <v>1454</v>
      </c>
      <c r="F319" s="180" t="str">
        <f t="shared" si="66"/>
        <v>73002-34.16</v>
      </c>
      <c r="G319" s="174" t="str">
        <f t="shared" si="63"/>
        <v>AG -3--AC -17</v>
      </c>
      <c r="H319" s="239">
        <v>3</v>
      </c>
      <c r="I319" s="239">
        <v>17</v>
      </c>
      <c r="J319" s="174" t="str">
        <f t="shared" si="64"/>
        <v xml:space="preserve">CT- - MT- </v>
      </c>
      <c r="K319" s="239" t="s">
        <v>468</v>
      </c>
      <c r="L319" s="239"/>
      <c r="M319" s="239" t="s">
        <v>1612</v>
      </c>
      <c r="N319" s="239"/>
      <c r="O319" s="174" t="str">
        <f t="shared" si="65"/>
        <v xml:space="preserve">  </v>
      </c>
      <c r="P319" s="174"/>
      <c r="Q319" s="174"/>
      <c r="R319" s="174" t="str">
        <f t="shared" si="68"/>
        <v>F/E  -  PDF</v>
      </c>
      <c r="S319" s="239" t="s">
        <v>1245</v>
      </c>
      <c r="T319" s="239" t="s">
        <v>37</v>
      </c>
    </row>
    <row r="320" spans="1:216" ht="40" customHeight="1">
      <c r="A320" s="201" t="s">
        <v>78</v>
      </c>
      <c r="B320" s="175" t="str">
        <f t="shared" si="67"/>
        <v xml:space="preserve">Grupo de Talento HumanoPLANES ESTRATÉGICOS DE TALENTO HUMANO </v>
      </c>
      <c r="C320" s="183">
        <v>73002</v>
      </c>
      <c r="D320" s="183" t="s">
        <v>1435</v>
      </c>
      <c r="E320" s="135" t="s">
        <v>1455</v>
      </c>
      <c r="F320" s="180" t="str">
        <f t="shared" si="66"/>
        <v>73002-34.21</v>
      </c>
      <c r="G320" s="174" t="str">
        <f t="shared" si="63"/>
        <v>AG -3--AC -8</v>
      </c>
      <c r="H320" s="239">
        <v>3</v>
      </c>
      <c r="I320" s="239">
        <v>8</v>
      </c>
      <c r="J320" s="174" t="str">
        <f t="shared" si="64"/>
        <v xml:space="preserve">CT- - MT- </v>
      </c>
      <c r="K320" s="239" t="s">
        <v>468</v>
      </c>
      <c r="L320" s="239"/>
      <c r="M320" s="239" t="s">
        <v>1612</v>
      </c>
      <c r="N320" s="239"/>
      <c r="O320" s="174" t="str">
        <f t="shared" si="65"/>
        <v xml:space="preserve">  </v>
      </c>
      <c r="P320" s="174"/>
      <c r="Q320" s="174"/>
      <c r="R320" s="174" t="str">
        <f t="shared" si="68"/>
        <v>F/E  -  PDF</v>
      </c>
      <c r="S320" s="239" t="s">
        <v>1245</v>
      </c>
      <c r="T320" s="239" t="s">
        <v>37</v>
      </c>
    </row>
    <row r="321" spans="1:216" ht="40" customHeight="1">
      <c r="A321" s="201" t="s">
        <v>78</v>
      </c>
      <c r="B321" s="175" t="str">
        <f t="shared" si="67"/>
        <v>Grupo de Talento HumanoPLANES INSTITUCIONALES DE CAPACITACIÓN - PIC</v>
      </c>
      <c r="C321" s="183">
        <v>73002</v>
      </c>
      <c r="D321" s="183" t="s">
        <v>1436</v>
      </c>
      <c r="E321" s="135" t="s">
        <v>1074</v>
      </c>
      <c r="F321" s="180" t="str">
        <f t="shared" si="66"/>
        <v>73002-34.24</v>
      </c>
      <c r="G321" s="174" t="str">
        <f t="shared" si="63"/>
        <v>AG -3--AC -8</v>
      </c>
      <c r="H321" s="239">
        <v>3</v>
      </c>
      <c r="I321" s="239">
        <v>8</v>
      </c>
      <c r="J321" s="174" t="str">
        <f t="shared" si="64"/>
        <v xml:space="preserve">CT- - MT- </v>
      </c>
      <c r="K321" s="239" t="s">
        <v>468</v>
      </c>
      <c r="L321" s="239"/>
      <c r="M321" s="239" t="s">
        <v>1612</v>
      </c>
      <c r="N321" s="239"/>
      <c r="O321" s="174" t="str">
        <f t="shared" si="65"/>
        <v xml:space="preserve">  </v>
      </c>
      <c r="P321" s="174"/>
      <c r="Q321" s="174"/>
      <c r="R321" s="174" t="str">
        <f t="shared" si="68"/>
        <v>F/E  -  PDF</v>
      </c>
      <c r="S321" s="239" t="s">
        <v>1245</v>
      </c>
      <c r="T321" s="239" t="s">
        <v>37</v>
      </c>
    </row>
    <row r="322" spans="1:216" ht="40" customHeight="1">
      <c r="A322" s="201" t="s">
        <v>78</v>
      </c>
      <c r="B322" s="175" t="str">
        <f t="shared" si="67"/>
        <v>Grupo de Talento HumanoPOLÍTICAS DE SEGURIDAD Y SALUD EN EL TRABAJO</v>
      </c>
      <c r="C322" s="183">
        <v>73002</v>
      </c>
      <c r="D322" s="183" t="s">
        <v>1437</v>
      </c>
      <c r="E322" s="135" t="s">
        <v>1456</v>
      </c>
      <c r="F322" s="180" t="str">
        <f t="shared" si="66"/>
        <v>73002-36.4</v>
      </c>
      <c r="G322" s="174" t="str">
        <f t="shared" si="63"/>
        <v>AG -3--AC -17</v>
      </c>
      <c r="H322" s="239">
        <v>3</v>
      </c>
      <c r="I322" s="239">
        <v>17</v>
      </c>
      <c r="J322" s="174" t="str">
        <f t="shared" si="64"/>
        <v xml:space="preserve">CT- - MT- </v>
      </c>
      <c r="K322" s="239" t="s">
        <v>468</v>
      </c>
      <c r="L322" s="239"/>
      <c r="M322" s="239" t="s">
        <v>1612</v>
      </c>
      <c r="N322" s="239"/>
      <c r="O322" s="174" t="str">
        <f t="shared" si="65"/>
        <v xml:space="preserve">  </v>
      </c>
      <c r="P322" s="174"/>
      <c r="Q322" s="174"/>
      <c r="R322" s="174" t="str">
        <f t="shared" si="68"/>
        <v>F/E  -  PDF</v>
      </c>
      <c r="S322" s="239" t="s">
        <v>1245</v>
      </c>
      <c r="T322" s="239" t="s">
        <v>37</v>
      </c>
    </row>
    <row r="323" spans="1:216" ht="40" customHeight="1">
      <c r="A323" s="201" t="s">
        <v>78</v>
      </c>
      <c r="B323" s="175" t="str">
        <f t="shared" si="67"/>
        <v>Grupo de Talento HumanoPROGRAMAS DE ESTÍMULOS E INCENTIVOS</v>
      </c>
      <c r="C323" s="183">
        <v>73002</v>
      </c>
      <c r="D323" s="183" t="s">
        <v>1438</v>
      </c>
      <c r="E323" s="135" t="s">
        <v>1457</v>
      </c>
      <c r="F323" s="180" t="str">
        <f t="shared" si="66"/>
        <v>73002-40.1</v>
      </c>
      <c r="G323" s="174" t="str">
        <f t="shared" si="63"/>
        <v>AG -3--AC -8</v>
      </c>
      <c r="H323" s="239">
        <v>3</v>
      </c>
      <c r="I323" s="239">
        <v>8</v>
      </c>
      <c r="J323" s="174" t="str">
        <f t="shared" si="64"/>
        <v xml:space="preserve">CT- - MT- </v>
      </c>
      <c r="K323" s="239" t="s">
        <v>468</v>
      </c>
      <c r="L323" s="239"/>
      <c r="M323" s="239" t="s">
        <v>1612</v>
      </c>
      <c r="N323" s="239"/>
      <c r="O323" s="174" t="str">
        <f t="shared" si="65"/>
        <v xml:space="preserve">  </v>
      </c>
      <c r="P323" s="174"/>
      <c r="Q323" s="174"/>
      <c r="R323" s="174" t="str">
        <f t="shared" si="68"/>
        <v>F/E  -  PDF</v>
      </c>
      <c r="S323" s="239" t="s">
        <v>1245</v>
      </c>
      <c r="T323" s="239" t="s">
        <v>37</v>
      </c>
    </row>
    <row r="324" spans="1:216" ht="40" customHeight="1">
      <c r="A324" s="201" t="s">
        <v>78</v>
      </c>
      <c r="B324" s="175" t="str">
        <f t="shared" si="67"/>
        <v>Grupo de Talento HumanoPROGRAMAS DE INDUCCIÓN</v>
      </c>
      <c r="C324" s="183">
        <v>73002</v>
      </c>
      <c r="D324" s="183" t="s">
        <v>1439</v>
      </c>
      <c r="E324" s="135" t="s">
        <v>1458</v>
      </c>
      <c r="F324" s="180" t="str">
        <f t="shared" si="66"/>
        <v>73002-40.2</v>
      </c>
      <c r="G324" s="174" t="str">
        <f t="shared" si="63"/>
        <v>AG -3--AC -7</v>
      </c>
      <c r="H324" s="239">
        <v>3</v>
      </c>
      <c r="I324" s="239">
        <v>7</v>
      </c>
      <c r="J324" s="174" t="str">
        <f t="shared" si="64"/>
        <v xml:space="preserve">CT- - MT- </v>
      </c>
      <c r="K324" s="239" t="s">
        <v>468</v>
      </c>
      <c r="L324" s="239"/>
      <c r="M324" s="239" t="s">
        <v>1612</v>
      </c>
      <c r="N324" s="239"/>
      <c r="O324" s="174" t="str">
        <f t="shared" si="65"/>
        <v xml:space="preserve">  </v>
      </c>
      <c r="P324" s="174"/>
      <c r="Q324" s="174"/>
      <c r="R324" s="174" t="str">
        <f t="shared" si="68"/>
        <v>F/E  -  PDF</v>
      </c>
      <c r="S324" s="239" t="s">
        <v>1245</v>
      </c>
      <c r="T324" s="239" t="s">
        <v>37</v>
      </c>
    </row>
    <row r="325" spans="1:216" s="157" customFormat="1" ht="40" customHeight="1">
      <c r="A325" s="201" t="s">
        <v>78</v>
      </c>
      <c r="B325" s="175" t="str">
        <f t="shared" si="67"/>
        <v>Grupo de Talento HumanoPROGRAMAS DE RE-INDUCCIÓN</v>
      </c>
      <c r="C325" s="183">
        <v>73002</v>
      </c>
      <c r="D325" s="183" t="s">
        <v>1440</v>
      </c>
      <c r="E325" s="135" t="s">
        <v>1459</v>
      </c>
      <c r="F325" s="180" t="str">
        <f t="shared" si="66"/>
        <v>73002-40.3</v>
      </c>
      <c r="G325" s="174" t="str">
        <f t="shared" si="63"/>
        <v>AG -3--AC -7</v>
      </c>
      <c r="H325" s="239">
        <v>3</v>
      </c>
      <c r="I325" s="239">
        <v>7</v>
      </c>
      <c r="J325" s="174" t="str">
        <f t="shared" si="64"/>
        <v xml:space="preserve">CT- - MT- </v>
      </c>
      <c r="K325" s="239" t="s">
        <v>468</v>
      </c>
      <c r="L325" s="239"/>
      <c r="M325" s="239" t="s">
        <v>1612</v>
      </c>
      <c r="N325" s="239"/>
      <c r="O325" s="174" t="str">
        <f t="shared" si="65"/>
        <v xml:space="preserve">  </v>
      </c>
      <c r="P325" s="174"/>
      <c r="Q325" s="174"/>
      <c r="R325" s="174" t="str">
        <f t="shared" si="68"/>
        <v>F/E  -  PDF</v>
      </c>
      <c r="S325" s="239" t="s">
        <v>1245</v>
      </c>
      <c r="T325" s="239" t="s">
        <v>37</v>
      </c>
      <c r="U325" s="144"/>
      <c r="V325" s="144"/>
      <c r="W325" s="144"/>
      <c r="X325" s="144"/>
      <c r="Y325" s="144"/>
      <c r="Z325" s="144"/>
      <c r="AA325" s="144"/>
      <c r="AB325" s="144"/>
      <c r="AC325" s="144"/>
      <c r="AD325" s="144"/>
      <c r="AE325" s="144"/>
      <c r="AF325" s="144"/>
      <c r="AG325" s="144"/>
      <c r="AH325" s="144"/>
      <c r="AI325" s="144"/>
      <c r="AJ325" s="144"/>
      <c r="AK325" s="144"/>
      <c r="AL325" s="144"/>
      <c r="AM325" s="144"/>
      <c r="AN325" s="144"/>
      <c r="AO325" s="144"/>
      <c r="AP325" s="144"/>
      <c r="AQ325" s="144"/>
      <c r="AR325" s="144"/>
      <c r="AS325" s="144"/>
      <c r="AT325" s="144"/>
      <c r="AU325" s="144"/>
      <c r="AV325" s="144"/>
      <c r="AW325" s="144"/>
      <c r="AX325" s="144"/>
      <c r="AY325" s="144"/>
      <c r="AZ325" s="144"/>
      <c r="BA325" s="144"/>
      <c r="BB325" s="144"/>
      <c r="BC325" s="144"/>
      <c r="BD325" s="144"/>
      <c r="BE325" s="144"/>
      <c r="BF325" s="144"/>
      <c r="BG325" s="144"/>
      <c r="BH325" s="144"/>
      <c r="BI325" s="144"/>
      <c r="BJ325" s="144"/>
      <c r="BK325" s="144"/>
      <c r="BL325" s="144"/>
      <c r="BM325" s="144"/>
      <c r="BN325" s="144"/>
      <c r="BO325" s="144"/>
      <c r="BP325" s="144"/>
      <c r="BQ325" s="144"/>
      <c r="BR325" s="144"/>
      <c r="BS325" s="144"/>
      <c r="BT325" s="144"/>
      <c r="BU325" s="144"/>
      <c r="BV325" s="144"/>
      <c r="BW325" s="144"/>
      <c r="BX325" s="144"/>
      <c r="BY325" s="144"/>
      <c r="BZ325" s="144"/>
      <c r="CA325" s="144"/>
      <c r="CB325" s="144"/>
      <c r="CC325" s="144"/>
      <c r="CD325" s="144"/>
      <c r="CE325" s="144"/>
      <c r="CF325" s="144"/>
      <c r="CG325" s="144"/>
      <c r="CH325" s="144"/>
      <c r="CI325" s="144"/>
      <c r="CJ325" s="144"/>
      <c r="CK325" s="144"/>
      <c r="CL325" s="144"/>
      <c r="CM325" s="144"/>
      <c r="CN325" s="144"/>
      <c r="CO325" s="144"/>
      <c r="CP325" s="144"/>
      <c r="CQ325" s="144"/>
      <c r="CR325" s="144"/>
      <c r="CS325" s="144"/>
      <c r="CT325" s="144"/>
      <c r="CU325" s="144"/>
      <c r="CV325" s="144"/>
      <c r="CW325" s="144"/>
      <c r="CX325" s="144"/>
      <c r="CY325" s="144"/>
      <c r="CZ325" s="144"/>
      <c r="DA325" s="144"/>
      <c r="DB325" s="144"/>
      <c r="DC325" s="144"/>
      <c r="DD325" s="144"/>
      <c r="DE325" s="144"/>
      <c r="DF325" s="144"/>
      <c r="DG325" s="144"/>
      <c r="DH325" s="144"/>
      <c r="DI325" s="144"/>
      <c r="DJ325" s="144"/>
      <c r="DK325" s="144"/>
      <c r="DL325" s="144"/>
      <c r="DM325" s="144"/>
      <c r="DN325" s="144"/>
      <c r="DO325" s="144"/>
      <c r="DP325" s="144"/>
      <c r="DQ325" s="144"/>
      <c r="DR325" s="144"/>
      <c r="DS325" s="144"/>
      <c r="DT325" s="144"/>
      <c r="DU325" s="144"/>
      <c r="DV325" s="144"/>
      <c r="DW325" s="144"/>
      <c r="DX325" s="144"/>
      <c r="DY325" s="144"/>
      <c r="DZ325" s="144"/>
      <c r="EA325" s="144"/>
      <c r="EB325" s="144"/>
      <c r="EC325" s="144"/>
      <c r="ED325" s="144"/>
      <c r="EE325" s="144"/>
      <c r="EF325" s="144"/>
      <c r="EG325" s="144"/>
      <c r="EH325" s="144"/>
      <c r="EI325" s="144"/>
      <c r="EJ325" s="144"/>
      <c r="EK325" s="144"/>
      <c r="EL325" s="144"/>
      <c r="EM325" s="144"/>
      <c r="EN325" s="144"/>
      <c r="EO325" s="144"/>
      <c r="EP325" s="144"/>
      <c r="EQ325" s="144"/>
      <c r="ER325" s="144"/>
      <c r="ES325" s="144"/>
      <c r="ET325" s="144"/>
      <c r="EU325" s="144"/>
      <c r="EV325" s="144"/>
      <c r="EW325" s="144"/>
      <c r="EX325" s="144"/>
      <c r="EY325" s="144"/>
      <c r="EZ325" s="144"/>
      <c r="FA325" s="144"/>
      <c r="FB325" s="144"/>
      <c r="FC325" s="144"/>
      <c r="FD325" s="144"/>
      <c r="FE325" s="144"/>
      <c r="FF325" s="144"/>
      <c r="FG325" s="144"/>
      <c r="FH325" s="144"/>
      <c r="FI325" s="144"/>
      <c r="FJ325" s="144"/>
      <c r="FK325" s="144"/>
      <c r="FL325" s="144"/>
      <c r="FM325" s="144"/>
      <c r="FN325" s="144"/>
      <c r="FO325" s="144"/>
      <c r="FP325" s="144"/>
      <c r="FQ325" s="144"/>
      <c r="FR325" s="144"/>
      <c r="FS325" s="144"/>
      <c r="FT325" s="144"/>
      <c r="FU325" s="144"/>
      <c r="FV325" s="144"/>
      <c r="FW325" s="144"/>
      <c r="FX325" s="144"/>
      <c r="FY325" s="144"/>
      <c r="FZ325" s="144"/>
      <c r="GA325" s="144"/>
      <c r="GB325" s="144"/>
      <c r="GC325" s="144"/>
      <c r="GD325" s="144"/>
      <c r="GE325" s="144"/>
      <c r="GF325" s="144"/>
      <c r="GG325" s="144"/>
      <c r="GH325" s="144"/>
      <c r="GI325" s="144"/>
      <c r="GJ325" s="144"/>
      <c r="GK325" s="144"/>
      <c r="GL325" s="144"/>
      <c r="GM325" s="144"/>
      <c r="GN325" s="144"/>
      <c r="GO325" s="144"/>
      <c r="GP325" s="144"/>
      <c r="GQ325" s="144"/>
      <c r="GR325" s="144"/>
      <c r="GS325" s="144"/>
      <c r="GT325" s="144"/>
      <c r="GU325" s="144"/>
      <c r="GV325" s="144"/>
      <c r="GW325" s="144"/>
      <c r="GX325" s="144"/>
      <c r="GY325" s="144"/>
      <c r="GZ325" s="144"/>
      <c r="HA325" s="144"/>
      <c r="HB325" s="144"/>
      <c r="HC325" s="144"/>
      <c r="HD325" s="144"/>
      <c r="HE325" s="144"/>
      <c r="HF325" s="144"/>
      <c r="HG325" s="144"/>
      <c r="HH325" s="144"/>
    </row>
    <row r="326" spans="1:216" s="157" customFormat="1" ht="40" customHeight="1">
      <c r="A326" s="201" t="s">
        <v>78</v>
      </c>
      <c r="B326" s="175" t="str">
        <f t="shared" si="67"/>
        <v>Grupo de Talento HumanoPROGRAMAS DE BIENESTAR SOCIAL</v>
      </c>
      <c r="C326" s="183">
        <v>73002</v>
      </c>
      <c r="D326" s="183" t="s">
        <v>1441</v>
      </c>
      <c r="E326" s="135" t="s">
        <v>1075</v>
      </c>
      <c r="F326" s="180" t="str">
        <f t="shared" si="66"/>
        <v>73002-40.9</v>
      </c>
      <c r="G326" s="174" t="str">
        <f t="shared" si="63"/>
        <v>AG -3--AC -7</v>
      </c>
      <c r="H326" s="239">
        <v>3</v>
      </c>
      <c r="I326" s="239">
        <v>7</v>
      </c>
      <c r="J326" s="174" t="str">
        <f t="shared" si="64"/>
        <v xml:space="preserve">CT- - MT- </v>
      </c>
      <c r="K326" s="239" t="s">
        <v>468</v>
      </c>
      <c r="L326" s="239"/>
      <c r="M326" s="239" t="s">
        <v>1612</v>
      </c>
      <c r="N326" s="239"/>
      <c r="O326" s="174" t="str">
        <f t="shared" si="65"/>
        <v xml:space="preserve">  </v>
      </c>
      <c r="P326" s="174"/>
      <c r="Q326" s="174"/>
      <c r="R326" s="174" t="str">
        <f t="shared" si="68"/>
        <v>F/E  -  PDF</v>
      </c>
      <c r="S326" s="239" t="s">
        <v>1245</v>
      </c>
      <c r="T326" s="239" t="s">
        <v>37</v>
      </c>
      <c r="U326" s="144"/>
      <c r="V326" s="144"/>
      <c r="W326" s="144"/>
      <c r="X326" s="144"/>
      <c r="Y326" s="144"/>
      <c r="Z326" s="144"/>
      <c r="AA326" s="144"/>
      <c r="AB326" s="144"/>
      <c r="AC326" s="144"/>
      <c r="AD326" s="144"/>
      <c r="AE326" s="144"/>
      <c r="AF326" s="144"/>
      <c r="AG326" s="144"/>
      <c r="AH326" s="144"/>
      <c r="AI326" s="144"/>
      <c r="AJ326" s="144"/>
      <c r="AK326" s="144"/>
      <c r="AL326" s="144"/>
      <c r="AM326" s="144"/>
      <c r="AN326" s="144"/>
      <c r="AO326" s="144"/>
      <c r="AP326" s="144"/>
      <c r="AQ326" s="144"/>
      <c r="AR326" s="144"/>
      <c r="AS326" s="144"/>
      <c r="AT326" s="144"/>
      <c r="AU326" s="144"/>
      <c r="AV326" s="144"/>
      <c r="AW326" s="144"/>
      <c r="AX326" s="144"/>
      <c r="AY326" s="144"/>
      <c r="AZ326" s="144"/>
      <c r="BA326" s="144"/>
      <c r="BB326" s="144"/>
      <c r="BC326" s="144"/>
      <c r="BD326" s="144"/>
      <c r="BE326" s="144"/>
      <c r="BF326" s="144"/>
      <c r="BG326" s="144"/>
      <c r="BH326" s="144"/>
      <c r="BI326" s="144"/>
      <c r="BJ326" s="144"/>
      <c r="BK326" s="144"/>
      <c r="BL326" s="144"/>
      <c r="BM326" s="144"/>
      <c r="BN326" s="144"/>
      <c r="BO326" s="144"/>
      <c r="BP326" s="144"/>
      <c r="BQ326" s="144"/>
      <c r="BR326" s="144"/>
      <c r="BS326" s="144"/>
      <c r="BT326" s="144"/>
      <c r="BU326" s="144"/>
      <c r="BV326" s="144"/>
      <c r="BW326" s="144"/>
      <c r="BX326" s="144"/>
      <c r="BY326" s="144"/>
      <c r="BZ326" s="144"/>
      <c r="CA326" s="144"/>
      <c r="CB326" s="144"/>
      <c r="CC326" s="144"/>
      <c r="CD326" s="144"/>
      <c r="CE326" s="144"/>
      <c r="CF326" s="144"/>
      <c r="CG326" s="144"/>
      <c r="CH326" s="144"/>
      <c r="CI326" s="144"/>
      <c r="CJ326" s="144"/>
      <c r="CK326" s="144"/>
      <c r="CL326" s="144"/>
      <c r="CM326" s="144"/>
      <c r="CN326" s="144"/>
      <c r="CO326" s="144"/>
      <c r="CP326" s="144"/>
      <c r="CQ326" s="144"/>
      <c r="CR326" s="144"/>
      <c r="CS326" s="144"/>
      <c r="CT326" s="144"/>
      <c r="CU326" s="144"/>
      <c r="CV326" s="144"/>
      <c r="CW326" s="144"/>
      <c r="CX326" s="144"/>
      <c r="CY326" s="144"/>
      <c r="CZ326" s="144"/>
      <c r="DA326" s="144"/>
      <c r="DB326" s="144"/>
      <c r="DC326" s="144"/>
      <c r="DD326" s="144"/>
      <c r="DE326" s="144"/>
      <c r="DF326" s="144"/>
      <c r="DG326" s="144"/>
      <c r="DH326" s="144"/>
      <c r="DI326" s="144"/>
      <c r="DJ326" s="144"/>
      <c r="DK326" s="144"/>
      <c r="DL326" s="144"/>
      <c r="DM326" s="144"/>
      <c r="DN326" s="144"/>
      <c r="DO326" s="144"/>
      <c r="DP326" s="144"/>
      <c r="DQ326" s="144"/>
      <c r="DR326" s="144"/>
      <c r="DS326" s="144"/>
      <c r="DT326" s="144"/>
      <c r="DU326" s="144"/>
      <c r="DV326" s="144"/>
      <c r="DW326" s="144"/>
      <c r="DX326" s="144"/>
      <c r="DY326" s="144"/>
      <c r="DZ326" s="144"/>
      <c r="EA326" s="144"/>
      <c r="EB326" s="144"/>
      <c r="EC326" s="144"/>
      <c r="ED326" s="144"/>
      <c r="EE326" s="144"/>
      <c r="EF326" s="144"/>
      <c r="EG326" s="144"/>
      <c r="EH326" s="144"/>
      <c r="EI326" s="144"/>
      <c r="EJ326" s="144"/>
      <c r="EK326" s="144"/>
      <c r="EL326" s="144"/>
      <c r="EM326" s="144"/>
      <c r="EN326" s="144"/>
      <c r="EO326" s="144"/>
      <c r="EP326" s="144"/>
      <c r="EQ326" s="144"/>
      <c r="ER326" s="144"/>
      <c r="ES326" s="144"/>
      <c r="ET326" s="144"/>
      <c r="EU326" s="144"/>
      <c r="EV326" s="144"/>
      <c r="EW326" s="144"/>
      <c r="EX326" s="144"/>
      <c r="EY326" s="144"/>
      <c r="EZ326" s="144"/>
      <c r="FA326" s="144"/>
      <c r="FB326" s="144"/>
      <c r="FC326" s="144"/>
      <c r="FD326" s="144"/>
      <c r="FE326" s="144"/>
      <c r="FF326" s="144"/>
      <c r="FG326" s="144"/>
      <c r="FH326" s="144"/>
      <c r="FI326" s="144"/>
      <c r="FJ326" s="144"/>
      <c r="FK326" s="144"/>
      <c r="FL326" s="144"/>
      <c r="FM326" s="144"/>
      <c r="FN326" s="144"/>
      <c r="FO326" s="144"/>
      <c r="FP326" s="144"/>
      <c r="FQ326" s="144"/>
      <c r="FR326" s="144"/>
      <c r="FS326" s="144"/>
      <c r="FT326" s="144"/>
      <c r="FU326" s="144"/>
      <c r="FV326" s="144"/>
      <c r="FW326" s="144"/>
      <c r="FX326" s="144"/>
      <c r="FY326" s="144"/>
      <c r="FZ326" s="144"/>
      <c r="GA326" s="144"/>
      <c r="GB326" s="144"/>
      <c r="GC326" s="144"/>
      <c r="GD326" s="144"/>
      <c r="GE326" s="144"/>
      <c r="GF326" s="144"/>
      <c r="GG326" s="144"/>
      <c r="GH326" s="144"/>
      <c r="GI326" s="144"/>
      <c r="GJ326" s="144"/>
      <c r="GK326" s="144"/>
      <c r="GL326" s="144"/>
      <c r="GM326" s="144"/>
      <c r="GN326" s="144"/>
      <c r="GO326" s="144"/>
      <c r="GP326" s="144"/>
      <c r="GQ326" s="144"/>
      <c r="GR326" s="144"/>
      <c r="GS326" s="144"/>
      <c r="GT326" s="144"/>
      <c r="GU326" s="144"/>
      <c r="GV326" s="144"/>
      <c r="GW326" s="144"/>
      <c r="GX326" s="144"/>
      <c r="GY326" s="144"/>
      <c r="GZ326" s="144"/>
      <c r="HA326" s="144"/>
      <c r="HB326" s="144"/>
      <c r="HC326" s="144"/>
      <c r="HD326" s="144"/>
      <c r="HE326" s="144"/>
      <c r="HF326" s="144"/>
      <c r="HG326" s="144"/>
      <c r="HH326" s="144"/>
    </row>
    <row r="327" spans="1:216" s="157" customFormat="1" ht="40" customHeight="1">
      <c r="A327" s="201" t="s">
        <v>78</v>
      </c>
      <c r="B327" s="175" t="str">
        <f t="shared" si="67"/>
        <v>Grupo de Talento HumanoPROGRAMAS DEL SISTEMA DE GESTIÓN DE SEGURIDAD Y SALUD EN EL TRABAJO</v>
      </c>
      <c r="C327" s="183">
        <v>73002</v>
      </c>
      <c r="D327" s="183" t="s">
        <v>1442</v>
      </c>
      <c r="E327" s="135" t="s">
        <v>1460</v>
      </c>
      <c r="F327" s="180" t="str">
        <f t="shared" si="66"/>
        <v>73002-40.21</v>
      </c>
      <c r="G327" s="174" t="str">
        <f t="shared" si="63"/>
        <v>AG -3--AC -17</v>
      </c>
      <c r="H327" s="239">
        <v>3</v>
      </c>
      <c r="I327" s="239">
        <v>17</v>
      </c>
      <c r="J327" s="174" t="str">
        <f t="shared" si="64"/>
        <v xml:space="preserve">CT- - MT- </v>
      </c>
      <c r="K327" s="239" t="s">
        <v>468</v>
      </c>
      <c r="L327" s="239"/>
      <c r="M327" s="239" t="s">
        <v>1612</v>
      </c>
      <c r="N327" s="239"/>
      <c r="O327" s="174" t="str">
        <f t="shared" si="65"/>
        <v xml:space="preserve">  </v>
      </c>
      <c r="P327" s="174"/>
      <c r="Q327" s="174"/>
      <c r="R327" s="174" t="str">
        <f t="shared" si="68"/>
        <v>F/E  -  PDF</v>
      </c>
      <c r="S327" s="239" t="s">
        <v>1245</v>
      </c>
      <c r="T327" s="239" t="s">
        <v>37</v>
      </c>
      <c r="U327" s="144"/>
      <c r="V327" s="144"/>
      <c r="W327" s="144"/>
      <c r="X327" s="144"/>
      <c r="Y327" s="144"/>
      <c r="Z327" s="144"/>
      <c r="AA327" s="144"/>
      <c r="AB327" s="144"/>
      <c r="AC327" s="144"/>
      <c r="AD327" s="144"/>
      <c r="AE327" s="144"/>
      <c r="AF327" s="144"/>
      <c r="AG327" s="144"/>
      <c r="AH327" s="144"/>
      <c r="AI327" s="144"/>
      <c r="AJ327" s="144"/>
      <c r="AK327" s="144"/>
      <c r="AL327" s="144"/>
      <c r="AM327" s="144"/>
      <c r="AN327" s="144"/>
      <c r="AO327" s="144"/>
      <c r="AP327" s="144"/>
      <c r="AQ327" s="144"/>
      <c r="AR327" s="144"/>
      <c r="AS327" s="144"/>
      <c r="AT327" s="144"/>
      <c r="AU327" s="144"/>
      <c r="AV327" s="144"/>
      <c r="AW327" s="144"/>
      <c r="AX327" s="144"/>
      <c r="AY327" s="144"/>
      <c r="AZ327" s="144"/>
      <c r="BA327" s="144"/>
      <c r="BB327" s="144"/>
      <c r="BC327" s="144"/>
      <c r="BD327" s="144"/>
      <c r="BE327" s="144"/>
      <c r="BF327" s="144"/>
      <c r="BG327" s="144"/>
      <c r="BH327" s="144"/>
      <c r="BI327" s="144"/>
      <c r="BJ327" s="144"/>
      <c r="BK327" s="144"/>
      <c r="BL327" s="144"/>
      <c r="BM327" s="144"/>
      <c r="BN327" s="144"/>
      <c r="BO327" s="144"/>
      <c r="BP327" s="144"/>
      <c r="BQ327" s="144"/>
      <c r="BR327" s="144"/>
      <c r="BS327" s="144"/>
      <c r="BT327" s="144"/>
      <c r="BU327" s="144"/>
      <c r="BV327" s="144"/>
      <c r="BW327" s="144"/>
      <c r="BX327" s="144"/>
      <c r="BY327" s="144"/>
      <c r="BZ327" s="144"/>
      <c r="CA327" s="144"/>
      <c r="CB327" s="144"/>
      <c r="CC327" s="144"/>
      <c r="CD327" s="144"/>
      <c r="CE327" s="144"/>
      <c r="CF327" s="144"/>
      <c r="CG327" s="144"/>
      <c r="CH327" s="144"/>
      <c r="CI327" s="144"/>
      <c r="CJ327" s="144"/>
      <c r="CK327" s="144"/>
      <c r="CL327" s="144"/>
      <c r="CM327" s="144"/>
      <c r="CN327" s="144"/>
      <c r="CO327" s="144"/>
      <c r="CP327" s="144"/>
      <c r="CQ327" s="144"/>
      <c r="CR327" s="144"/>
      <c r="CS327" s="144"/>
      <c r="CT327" s="144"/>
      <c r="CU327" s="144"/>
      <c r="CV327" s="144"/>
      <c r="CW327" s="144"/>
      <c r="CX327" s="144"/>
      <c r="CY327" s="144"/>
      <c r="CZ327" s="144"/>
      <c r="DA327" s="144"/>
      <c r="DB327" s="144"/>
      <c r="DC327" s="144"/>
      <c r="DD327" s="144"/>
      <c r="DE327" s="144"/>
      <c r="DF327" s="144"/>
      <c r="DG327" s="144"/>
      <c r="DH327" s="144"/>
      <c r="DI327" s="144"/>
      <c r="DJ327" s="144"/>
      <c r="DK327" s="144"/>
      <c r="DL327" s="144"/>
      <c r="DM327" s="144"/>
      <c r="DN327" s="144"/>
      <c r="DO327" s="144"/>
      <c r="DP327" s="144"/>
      <c r="DQ327" s="144"/>
      <c r="DR327" s="144"/>
      <c r="DS327" s="144"/>
      <c r="DT327" s="144"/>
      <c r="DU327" s="144"/>
      <c r="DV327" s="144"/>
      <c r="DW327" s="144"/>
      <c r="DX327" s="144"/>
      <c r="DY327" s="144"/>
      <c r="DZ327" s="144"/>
      <c r="EA327" s="144"/>
      <c r="EB327" s="144"/>
      <c r="EC327" s="144"/>
      <c r="ED327" s="144"/>
      <c r="EE327" s="144"/>
      <c r="EF327" s="144"/>
      <c r="EG327" s="144"/>
      <c r="EH327" s="144"/>
      <c r="EI327" s="144"/>
      <c r="EJ327" s="144"/>
      <c r="EK327" s="144"/>
      <c r="EL327" s="144"/>
      <c r="EM327" s="144"/>
      <c r="EN327" s="144"/>
      <c r="EO327" s="144"/>
      <c r="EP327" s="144"/>
      <c r="EQ327" s="144"/>
      <c r="ER327" s="144"/>
      <c r="ES327" s="144"/>
      <c r="ET327" s="144"/>
      <c r="EU327" s="144"/>
      <c r="EV327" s="144"/>
      <c r="EW327" s="144"/>
      <c r="EX327" s="144"/>
      <c r="EY327" s="144"/>
      <c r="EZ327" s="144"/>
      <c r="FA327" s="144"/>
      <c r="FB327" s="144"/>
      <c r="FC327" s="144"/>
      <c r="FD327" s="144"/>
      <c r="FE327" s="144"/>
      <c r="FF327" s="144"/>
      <c r="FG327" s="144"/>
      <c r="FH327" s="144"/>
      <c r="FI327" s="144"/>
      <c r="FJ327" s="144"/>
      <c r="FK327" s="144"/>
      <c r="FL327" s="144"/>
      <c r="FM327" s="144"/>
      <c r="FN327" s="144"/>
      <c r="FO327" s="144"/>
      <c r="FP327" s="144"/>
      <c r="FQ327" s="144"/>
      <c r="FR327" s="144"/>
      <c r="FS327" s="144"/>
      <c r="FT327" s="144"/>
      <c r="FU327" s="144"/>
      <c r="FV327" s="144"/>
      <c r="FW327" s="144"/>
      <c r="FX327" s="144"/>
      <c r="FY327" s="144"/>
      <c r="FZ327" s="144"/>
      <c r="GA327" s="144"/>
      <c r="GB327" s="144"/>
      <c r="GC327" s="144"/>
      <c r="GD327" s="144"/>
      <c r="GE327" s="144"/>
      <c r="GF327" s="144"/>
      <c r="GG327" s="144"/>
      <c r="GH327" s="144"/>
      <c r="GI327" s="144"/>
      <c r="GJ327" s="144"/>
      <c r="GK327" s="144"/>
      <c r="GL327" s="144"/>
      <c r="GM327" s="144"/>
      <c r="GN327" s="144"/>
      <c r="GO327" s="144"/>
      <c r="GP327" s="144"/>
      <c r="GQ327" s="144"/>
      <c r="GR327" s="144"/>
      <c r="GS327" s="144"/>
      <c r="GT327" s="144"/>
      <c r="GU327" s="144"/>
      <c r="GV327" s="144"/>
      <c r="GW327" s="144"/>
      <c r="GX327" s="144"/>
      <c r="GY327" s="144"/>
      <c r="GZ327" s="144"/>
      <c r="HA327" s="144"/>
      <c r="HB327" s="144"/>
      <c r="HC327" s="144"/>
      <c r="HD327" s="144"/>
      <c r="HE327" s="144"/>
      <c r="HF327" s="144"/>
      <c r="HG327" s="144"/>
      <c r="HH327" s="144"/>
    </row>
    <row r="328" spans="1:216" s="157" customFormat="1" ht="40" customHeight="1">
      <c r="A328" s="201" t="s">
        <v>78</v>
      </c>
      <c r="B328" s="175" t="str">
        <f t="shared" si="67"/>
        <v>Grupo de Talento HumanoPROGRAMAS PREVENTIVOS Y DE SALUD EN EL TRABAJO</v>
      </c>
      <c r="C328" s="183">
        <v>73002</v>
      </c>
      <c r="D328" s="183" t="s">
        <v>1443</v>
      </c>
      <c r="E328" s="135" t="s">
        <v>1461</v>
      </c>
      <c r="F328" s="180" t="str">
        <f t="shared" si="66"/>
        <v>73002-40.23</v>
      </c>
      <c r="G328" s="174" t="str">
        <f t="shared" si="63"/>
        <v>AG -3--AC -17</v>
      </c>
      <c r="H328" s="239">
        <v>3</v>
      </c>
      <c r="I328" s="239">
        <v>17</v>
      </c>
      <c r="J328" s="174" t="str">
        <f t="shared" si="64"/>
        <v xml:space="preserve">CT- - MT- </v>
      </c>
      <c r="K328" s="239" t="s">
        <v>468</v>
      </c>
      <c r="L328" s="239"/>
      <c r="M328" s="239" t="s">
        <v>1612</v>
      </c>
      <c r="N328" s="239"/>
      <c r="O328" s="174" t="str">
        <f t="shared" si="65"/>
        <v xml:space="preserve">  </v>
      </c>
      <c r="P328" s="174"/>
      <c r="Q328" s="174"/>
      <c r="R328" s="174" t="str">
        <f t="shared" si="68"/>
        <v>F/E  -  PDF</v>
      </c>
      <c r="S328" s="239" t="s">
        <v>1245</v>
      </c>
      <c r="T328" s="239" t="s">
        <v>37</v>
      </c>
      <c r="U328" s="144"/>
      <c r="V328" s="144"/>
      <c r="W328" s="144"/>
      <c r="X328" s="144"/>
      <c r="Y328" s="144"/>
      <c r="Z328" s="144"/>
      <c r="AA328" s="144"/>
      <c r="AB328" s="144"/>
      <c r="AC328" s="144"/>
      <c r="AD328" s="144"/>
      <c r="AE328" s="144"/>
      <c r="AF328" s="144"/>
      <c r="AG328" s="144"/>
      <c r="AH328" s="144"/>
      <c r="AI328" s="144"/>
      <c r="AJ328" s="144"/>
      <c r="AK328" s="144"/>
      <c r="AL328" s="144"/>
      <c r="AM328" s="144"/>
      <c r="AN328" s="144"/>
      <c r="AO328" s="144"/>
      <c r="AP328" s="144"/>
      <c r="AQ328" s="144"/>
      <c r="AR328" s="144"/>
      <c r="AS328" s="144"/>
      <c r="AT328" s="144"/>
      <c r="AU328" s="144"/>
      <c r="AV328" s="144"/>
      <c r="AW328" s="144"/>
      <c r="AX328" s="144"/>
      <c r="AY328" s="144"/>
      <c r="AZ328" s="144"/>
      <c r="BA328" s="144"/>
      <c r="BB328" s="144"/>
      <c r="BC328" s="144"/>
      <c r="BD328" s="144"/>
      <c r="BE328" s="144"/>
      <c r="BF328" s="144"/>
      <c r="BG328" s="144"/>
      <c r="BH328" s="144"/>
      <c r="BI328" s="144"/>
      <c r="BJ328" s="144"/>
      <c r="BK328" s="144"/>
      <c r="BL328" s="144"/>
      <c r="BM328" s="144"/>
      <c r="BN328" s="144"/>
      <c r="BO328" s="144"/>
      <c r="BP328" s="144"/>
      <c r="BQ328" s="144"/>
      <c r="BR328" s="144"/>
      <c r="BS328" s="144"/>
      <c r="BT328" s="144"/>
      <c r="BU328" s="144"/>
      <c r="BV328" s="144"/>
      <c r="BW328" s="144"/>
      <c r="BX328" s="144"/>
      <c r="BY328" s="144"/>
      <c r="BZ328" s="144"/>
      <c r="CA328" s="144"/>
      <c r="CB328" s="144"/>
      <c r="CC328" s="144"/>
      <c r="CD328" s="144"/>
      <c r="CE328" s="144"/>
      <c r="CF328" s="144"/>
      <c r="CG328" s="144"/>
      <c r="CH328" s="144"/>
      <c r="CI328" s="144"/>
      <c r="CJ328" s="144"/>
      <c r="CK328" s="144"/>
      <c r="CL328" s="144"/>
      <c r="CM328" s="144"/>
      <c r="CN328" s="144"/>
      <c r="CO328" s="144"/>
      <c r="CP328" s="144"/>
      <c r="CQ328" s="144"/>
      <c r="CR328" s="144"/>
      <c r="CS328" s="144"/>
      <c r="CT328" s="144"/>
      <c r="CU328" s="144"/>
      <c r="CV328" s="144"/>
      <c r="CW328" s="144"/>
      <c r="CX328" s="144"/>
      <c r="CY328" s="144"/>
      <c r="CZ328" s="144"/>
      <c r="DA328" s="144"/>
      <c r="DB328" s="144"/>
      <c r="DC328" s="144"/>
      <c r="DD328" s="144"/>
      <c r="DE328" s="144"/>
      <c r="DF328" s="144"/>
      <c r="DG328" s="144"/>
      <c r="DH328" s="144"/>
      <c r="DI328" s="144"/>
      <c r="DJ328" s="144"/>
      <c r="DK328" s="144"/>
      <c r="DL328" s="144"/>
      <c r="DM328" s="144"/>
      <c r="DN328" s="144"/>
      <c r="DO328" s="144"/>
      <c r="DP328" s="144"/>
      <c r="DQ328" s="144"/>
      <c r="DR328" s="144"/>
      <c r="DS328" s="144"/>
      <c r="DT328" s="144"/>
      <c r="DU328" s="144"/>
      <c r="DV328" s="144"/>
      <c r="DW328" s="144"/>
      <c r="DX328" s="144"/>
      <c r="DY328" s="144"/>
      <c r="DZ328" s="144"/>
      <c r="EA328" s="144"/>
      <c r="EB328" s="144"/>
      <c r="EC328" s="144"/>
      <c r="ED328" s="144"/>
      <c r="EE328" s="144"/>
      <c r="EF328" s="144"/>
      <c r="EG328" s="144"/>
      <c r="EH328" s="144"/>
      <c r="EI328" s="144"/>
      <c r="EJ328" s="144"/>
      <c r="EK328" s="144"/>
      <c r="EL328" s="144"/>
      <c r="EM328" s="144"/>
      <c r="EN328" s="144"/>
      <c r="EO328" s="144"/>
      <c r="EP328" s="144"/>
      <c r="EQ328" s="144"/>
      <c r="ER328" s="144"/>
      <c r="ES328" s="144"/>
      <c r="ET328" s="144"/>
      <c r="EU328" s="144"/>
      <c r="EV328" s="144"/>
      <c r="EW328" s="144"/>
      <c r="EX328" s="144"/>
      <c r="EY328" s="144"/>
      <c r="EZ328" s="144"/>
      <c r="FA328" s="144"/>
      <c r="FB328" s="144"/>
      <c r="FC328" s="144"/>
      <c r="FD328" s="144"/>
      <c r="FE328" s="144"/>
      <c r="FF328" s="144"/>
      <c r="FG328" s="144"/>
      <c r="FH328" s="144"/>
      <c r="FI328" s="144"/>
      <c r="FJ328" s="144"/>
      <c r="FK328" s="144"/>
      <c r="FL328" s="144"/>
      <c r="FM328" s="144"/>
      <c r="FN328" s="144"/>
      <c r="FO328" s="144"/>
      <c r="FP328" s="144"/>
      <c r="FQ328" s="144"/>
      <c r="FR328" s="144"/>
      <c r="FS328" s="144"/>
      <c r="FT328" s="144"/>
      <c r="FU328" s="144"/>
      <c r="FV328" s="144"/>
      <c r="FW328" s="144"/>
      <c r="FX328" s="144"/>
      <c r="FY328" s="144"/>
      <c r="FZ328" s="144"/>
      <c r="GA328" s="144"/>
      <c r="GB328" s="144"/>
      <c r="GC328" s="144"/>
      <c r="GD328" s="144"/>
      <c r="GE328" s="144"/>
      <c r="GF328" s="144"/>
      <c r="GG328" s="144"/>
      <c r="GH328" s="144"/>
      <c r="GI328" s="144"/>
      <c r="GJ328" s="144"/>
      <c r="GK328" s="144"/>
      <c r="GL328" s="144"/>
      <c r="GM328" s="144"/>
      <c r="GN328" s="144"/>
      <c r="GO328" s="144"/>
      <c r="GP328" s="144"/>
      <c r="GQ328" s="144"/>
      <c r="GR328" s="144"/>
      <c r="GS328" s="144"/>
      <c r="GT328" s="144"/>
      <c r="GU328" s="144"/>
      <c r="GV328" s="144"/>
      <c r="GW328" s="144"/>
      <c r="GX328" s="144"/>
      <c r="GY328" s="144"/>
      <c r="GZ328" s="144"/>
      <c r="HA328" s="144"/>
      <c r="HB328" s="144"/>
      <c r="HC328" s="144"/>
      <c r="HD328" s="144"/>
      <c r="HE328" s="144"/>
      <c r="HF328" s="144"/>
      <c r="HG328" s="144"/>
      <c r="HH328" s="144"/>
    </row>
    <row r="329" spans="1:216" ht="40" customHeight="1">
      <c r="A329" s="199"/>
      <c r="B329" s="187"/>
      <c r="C329" s="182"/>
      <c r="D329" s="182"/>
      <c r="E329" s="172"/>
      <c r="F329" s="179"/>
      <c r="G329" s="169"/>
      <c r="H329" s="169"/>
      <c r="I329" s="169"/>
      <c r="J329" s="169"/>
      <c r="K329" s="169"/>
      <c r="L329" s="169"/>
      <c r="M329" s="169"/>
      <c r="N329" s="169"/>
      <c r="O329" s="169"/>
      <c r="P329" s="169"/>
      <c r="Q329" s="169"/>
      <c r="R329" s="169"/>
      <c r="S329" s="169"/>
      <c r="T329" s="169"/>
    </row>
    <row r="330" spans="1:216" ht="40" customHeight="1">
      <c r="A330" s="246" t="s">
        <v>197</v>
      </c>
      <c r="B330" s="186" t="str">
        <f t="shared" si="67"/>
        <v>Subdirección de Finanzas y PresupuestoINFORMES A ENTES DE CONTROL</v>
      </c>
      <c r="C330" s="241">
        <v>73100</v>
      </c>
      <c r="D330" s="143" t="s">
        <v>1236</v>
      </c>
      <c r="E330" s="228" t="s">
        <v>928</v>
      </c>
      <c r="F330" s="224" t="str">
        <f t="shared" si="66"/>
        <v>73100-24.1</v>
      </c>
      <c r="G330" s="225" t="str">
        <f t="shared" si="63"/>
        <v>AG -4--AC -8</v>
      </c>
      <c r="H330" s="240">
        <v>4</v>
      </c>
      <c r="I330" s="240">
        <v>8</v>
      </c>
      <c r="J330" s="225" t="str">
        <f t="shared" si="64"/>
        <v xml:space="preserve">- E- - </v>
      </c>
      <c r="K330" s="240"/>
      <c r="L330" s="240" t="s">
        <v>469</v>
      </c>
      <c r="M330" s="240"/>
      <c r="N330" s="240"/>
      <c r="O330" s="225" t="str">
        <f t="shared" si="65"/>
        <v xml:space="preserve">  </v>
      </c>
      <c r="P330" s="225"/>
      <c r="Q330" s="225"/>
      <c r="R330" s="225" t="str">
        <f t="shared" si="68"/>
        <v>F/E  -  PDF</v>
      </c>
      <c r="S330" s="240" t="s">
        <v>1245</v>
      </c>
      <c r="T330" s="237" t="s">
        <v>37</v>
      </c>
    </row>
    <row r="331" spans="1:216" ht="40" customHeight="1">
      <c r="A331" s="246" t="s">
        <v>197</v>
      </c>
      <c r="B331" s="186" t="str">
        <f t="shared" si="67"/>
        <v>Subdirección de Finanzas y PresupuestoINFORMES DE SEGUIMIENTO EJECUCIÓN PRESUPUESTAL</v>
      </c>
      <c r="C331" s="241">
        <v>73100</v>
      </c>
      <c r="D331" s="143" t="s">
        <v>1627</v>
      </c>
      <c r="E331" s="228" t="s">
        <v>1076</v>
      </c>
      <c r="F331" s="224" t="str">
        <f t="shared" si="66"/>
        <v>73100-24.20</v>
      </c>
      <c r="G331" s="225" t="str">
        <f t="shared" si="63"/>
        <v>AG -3--AC -8</v>
      </c>
      <c r="H331" s="240">
        <v>3</v>
      </c>
      <c r="I331" s="240">
        <v>8</v>
      </c>
      <c r="J331" s="225" t="str">
        <f t="shared" si="64"/>
        <v xml:space="preserve">CT- - MT- </v>
      </c>
      <c r="K331" s="240" t="s">
        <v>468</v>
      </c>
      <c r="L331" s="240"/>
      <c r="M331" s="240" t="s">
        <v>1612</v>
      </c>
      <c r="N331" s="240"/>
      <c r="O331" s="225" t="str">
        <f t="shared" si="65"/>
        <v xml:space="preserve">  </v>
      </c>
      <c r="P331" s="225"/>
      <c r="Q331" s="225"/>
      <c r="R331" s="225" t="str">
        <f t="shared" si="68"/>
        <v>E  -  PDF</v>
      </c>
      <c r="S331" s="240" t="s">
        <v>469</v>
      </c>
      <c r="T331" s="237" t="s">
        <v>37</v>
      </c>
    </row>
    <row r="332" spans="1:216" ht="40" customHeight="1">
      <c r="A332" s="196"/>
      <c r="B332" s="187"/>
      <c r="C332" s="182"/>
      <c r="D332" s="182"/>
      <c r="E332" s="158"/>
      <c r="F332" s="179"/>
      <c r="G332" s="169"/>
      <c r="H332" s="169"/>
      <c r="I332" s="169"/>
      <c r="J332" s="169"/>
      <c r="K332" s="169"/>
      <c r="L332" s="169"/>
      <c r="M332" s="169"/>
      <c r="N332" s="169"/>
      <c r="O332" s="169"/>
      <c r="P332" s="169"/>
      <c r="Q332" s="169"/>
      <c r="R332" s="169"/>
      <c r="S332" s="169"/>
      <c r="T332" s="169"/>
    </row>
    <row r="333" spans="1:216" ht="40" customHeight="1">
      <c r="A333" s="243" t="s">
        <v>81</v>
      </c>
      <c r="B333" s="175" t="str">
        <f t="shared" si="67"/>
        <v>Grupo de ContabilidadACTAS DE COMITÉ TECNICO DE SOSTENIBILIDAD CONTABLE</v>
      </c>
      <c r="C333" s="183">
        <v>73101</v>
      </c>
      <c r="D333" s="183" t="s">
        <v>1463</v>
      </c>
      <c r="E333" s="135" t="s">
        <v>1474</v>
      </c>
      <c r="F333" s="180" t="str">
        <f t="shared" si="66"/>
        <v>73101-2.16</v>
      </c>
      <c r="G333" s="174" t="str">
        <f t="shared" si="63"/>
        <v>AG -3--AC -8</v>
      </c>
      <c r="H333" s="239">
        <v>3</v>
      </c>
      <c r="I333" s="239">
        <v>8</v>
      </c>
      <c r="J333" s="174" t="str">
        <f t="shared" si="64"/>
        <v xml:space="preserve">CT- - MT- </v>
      </c>
      <c r="K333" s="239" t="s">
        <v>468</v>
      </c>
      <c r="L333" s="239"/>
      <c r="M333" s="239" t="s">
        <v>1612</v>
      </c>
      <c r="N333" s="239"/>
      <c r="O333" s="174" t="str">
        <f t="shared" si="65"/>
        <v xml:space="preserve">  </v>
      </c>
      <c r="P333" s="174"/>
      <c r="Q333" s="174"/>
      <c r="R333" s="174" t="str">
        <f t="shared" si="68"/>
        <v xml:space="preserve">F/E  -  </v>
      </c>
      <c r="S333" s="239" t="s">
        <v>1245</v>
      </c>
      <c r="T333" s="239"/>
    </row>
    <row r="334" spans="1:216" ht="40" customHeight="1">
      <c r="A334" s="243" t="s">
        <v>81</v>
      </c>
      <c r="B334" s="175" t="str">
        <f t="shared" si="67"/>
        <v xml:space="preserve">Grupo de ContabilidadCOMPROBANTES CONTABLES DE EGRESO </v>
      </c>
      <c r="C334" s="183">
        <v>73101</v>
      </c>
      <c r="D334" s="183" t="s">
        <v>1464</v>
      </c>
      <c r="E334" s="135" t="s">
        <v>1475</v>
      </c>
      <c r="F334" s="180" t="str">
        <f t="shared" si="66"/>
        <v>73101-8.1</v>
      </c>
      <c r="G334" s="174" t="str">
        <f t="shared" si="63"/>
        <v>AG -3--AC -8</v>
      </c>
      <c r="H334" s="239">
        <v>3</v>
      </c>
      <c r="I334" s="239">
        <v>8</v>
      </c>
      <c r="J334" s="174" t="str">
        <f t="shared" si="64"/>
        <v xml:space="preserve">- E- - </v>
      </c>
      <c r="K334" s="239"/>
      <c r="L334" s="239" t="s">
        <v>469</v>
      </c>
      <c r="M334" s="239"/>
      <c r="N334" s="239"/>
      <c r="O334" s="174" t="str">
        <f t="shared" si="65"/>
        <v xml:space="preserve">  </v>
      </c>
      <c r="P334" s="174"/>
      <c r="Q334" s="174"/>
      <c r="R334" s="174" t="str">
        <f t="shared" si="68"/>
        <v>E  -  PDF</v>
      </c>
      <c r="S334" s="239" t="s">
        <v>469</v>
      </c>
      <c r="T334" s="239" t="s">
        <v>37</v>
      </c>
    </row>
    <row r="335" spans="1:216" ht="40" customHeight="1">
      <c r="A335" s="243" t="s">
        <v>81</v>
      </c>
      <c r="B335" s="175" t="str">
        <f t="shared" si="67"/>
        <v xml:space="preserve">Grupo de ContabilidadCOMPROBANTES CONTABLES DE INGRESO </v>
      </c>
      <c r="C335" s="183">
        <v>73101</v>
      </c>
      <c r="D335" s="183" t="s">
        <v>1465</v>
      </c>
      <c r="E335" s="135" t="s">
        <v>1476</v>
      </c>
      <c r="F335" s="180" t="str">
        <f t="shared" si="66"/>
        <v>73101-8.2</v>
      </c>
      <c r="G335" s="174" t="str">
        <f t="shared" si="63"/>
        <v>AG -3--AC -8</v>
      </c>
      <c r="H335" s="239">
        <v>3</v>
      </c>
      <c r="I335" s="239">
        <v>8</v>
      </c>
      <c r="J335" s="174" t="str">
        <f t="shared" si="64"/>
        <v xml:space="preserve">- E- - </v>
      </c>
      <c r="K335" s="239"/>
      <c r="L335" s="239" t="s">
        <v>469</v>
      </c>
      <c r="M335" s="239"/>
      <c r="N335" s="239"/>
      <c r="O335" s="174" t="str">
        <f t="shared" si="65"/>
        <v xml:space="preserve">  </v>
      </c>
      <c r="P335" s="174"/>
      <c r="Q335" s="174"/>
      <c r="R335" s="174" t="str">
        <f t="shared" si="68"/>
        <v>E  -  PDF</v>
      </c>
      <c r="S335" s="239" t="s">
        <v>469</v>
      </c>
      <c r="T335" s="239" t="s">
        <v>37</v>
      </c>
    </row>
    <row r="336" spans="1:216" ht="40" customHeight="1">
      <c r="A336" s="243" t="s">
        <v>81</v>
      </c>
      <c r="B336" s="175" t="str">
        <f t="shared" si="67"/>
        <v>Grupo de ContabilidadCONCILIACIONES BANCARIAS</v>
      </c>
      <c r="C336" s="183">
        <v>73101</v>
      </c>
      <c r="D336" s="183" t="s">
        <v>1466</v>
      </c>
      <c r="E336" s="135" t="s">
        <v>1477</v>
      </c>
      <c r="F336" s="180" t="str">
        <f t="shared" si="66"/>
        <v>73101-11.1</v>
      </c>
      <c r="G336" s="174" t="str">
        <f t="shared" si="63"/>
        <v>AG -3--AC -8</v>
      </c>
      <c r="H336" s="239">
        <v>3</v>
      </c>
      <c r="I336" s="239">
        <v>8</v>
      </c>
      <c r="J336" s="174" t="str">
        <f t="shared" si="64"/>
        <v xml:space="preserve">- E- - </v>
      </c>
      <c r="K336" s="239"/>
      <c r="L336" s="239" t="s">
        <v>469</v>
      </c>
      <c r="M336" s="239"/>
      <c r="N336" s="239"/>
      <c r="O336" s="174" t="str">
        <f t="shared" si="65"/>
        <v xml:space="preserve">  </v>
      </c>
      <c r="P336" s="174"/>
      <c r="Q336" s="174"/>
      <c r="R336" s="174" t="str">
        <f t="shared" si="68"/>
        <v xml:space="preserve">F/E  -  </v>
      </c>
      <c r="S336" s="239" t="s">
        <v>1245</v>
      </c>
      <c r="T336" s="239"/>
    </row>
    <row r="337" spans="1:216" ht="40" customHeight="1">
      <c r="A337" s="243" t="s">
        <v>81</v>
      </c>
      <c r="B337" s="175" t="str">
        <f t="shared" si="67"/>
        <v xml:space="preserve">Grupo de ContabilidadESTADOS FINANCIEROS DE PROPÓSITO ESPECIAL </v>
      </c>
      <c r="C337" s="183">
        <v>73101</v>
      </c>
      <c r="D337" s="183" t="s">
        <v>1467</v>
      </c>
      <c r="E337" s="135" t="s">
        <v>1478</v>
      </c>
      <c r="F337" s="180" t="str">
        <f t="shared" si="66"/>
        <v>73101-18.1</v>
      </c>
      <c r="G337" s="174" t="str">
        <f t="shared" si="63"/>
        <v>AG -3--AC -8</v>
      </c>
      <c r="H337" s="239">
        <v>3</v>
      </c>
      <c r="I337" s="239">
        <v>8</v>
      </c>
      <c r="J337" s="174" t="str">
        <f t="shared" si="64"/>
        <v xml:space="preserve">CT- - MT- </v>
      </c>
      <c r="K337" s="239" t="s">
        <v>468</v>
      </c>
      <c r="L337" s="239"/>
      <c r="M337" s="239" t="s">
        <v>1612</v>
      </c>
      <c r="N337" s="239"/>
      <c r="O337" s="174" t="str">
        <f t="shared" si="65"/>
        <v xml:space="preserve">  </v>
      </c>
      <c r="P337" s="174"/>
      <c r="Q337" s="174"/>
      <c r="R337" s="174" t="str">
        <f t="shared" si="68"/>
        <v>E  -  PDF</v>
      </c>
      <c r="S337" s="239" t="s">
        <v>469</v>
      </c>
      <c r="T337" s="239" t="s">
        <v>37</v>
      </c>
    </row>
    <row r="338" spans="1:216" ht="40" customHeight="1">
      <c r="A338" s="243" t="s">
        <v>81</v>
      </c>
      <c r="B338" s="175" t="str">
        <f t="shared" si="67"/>
        <v xml:space="preserve">Grupo de ContabilidadESTADOS FINANCIEROS DE PROPÓSITO GENERAL </v>
      </c>
      <c r="C338" s="183">
        <v>73101</v>
      </c>
      <c r="D338" s="183" t="s">
        <v>1468</v>
      </c>
      <c r="E338" s="135" t="s">
        <v>1479</v>
      </c>
      <c r="F338" s="180" t="str">
        <f t="shared" si="66"/>
        <v>73101-18.2</v>
      </c>
      <c r="G338" s="174" t="str">
        <f t="shared" si="63"/>
        <v>AG -3--AC -8</v>
      </c>
      <c r="H338" s="239">
        <v>3</v>
      </c>
      <c r="I338" s="239">
        <v>8</v>
      </c>
      <c r="J338" s="174" t="str">
        <f t="shared" si="64"/>
        <v xml:space="preserve">CT- - MT- </v>
      </c>
      <c r="K338" s="239" t="s">
        <v>468</v>
      </c>
      <c r="L338" s="239"/>
      <c r="M338" s="239" t="s">
        <v>1612</v>
      </c>
      <c r="N338" s="239"/>
      <c r="O338" s="174" t="str">
        <f t="shared" si="65"/>
        <v xml:space="preserve">  </v>
      </c>
      <c r="P338" s="174"/>
      <c r="Q338" s="174"/>
      <c r="R338" s="174" t="str">
        <f t="shared" si="68"/>
        <v>E  -  PDF</v>
      </c>
      <c r="S338" s="239" t="s">
        <v>469</v>
      </c>
      <c r="T338" s="239" t="s">
        <v>37</v>
      </c>
    </row>
    <row r="339" spans="1:216" ht="40" customHeight="1">
      <c r="A339" s="243" t="s">
        <v>81</v>
      </c>
      <c r="B339" s="175" t="str">
        <f t="shared" si="67"/>
        <v>Grupo de ContabilidadINFORMES EXÓGENAS</v>
      </c>
      <c r="C339" s="183">
        <v>73101</v>
      </c>
      <c r="D339" s="183" t="s">
        <v>1469</v>
      </c>
      <c r="E339" s="135" t="s">
        <v>1077</v>
      </c>
      <c r="F339" s="180" t="str">
        <f t="shared" si="66"/>
        <v>73101-24.24</v>
      </c>
      <c r="G339" s="174" t="str">
        <f t="shared" ref="G339:G401" si="69">CONCATENATE("AG"," -", H339,"--","AC -", I339)</f>
        <v>AG -3--AC -8</v>
      </c>
      <c r="H339" s="239">
        <v>3</v>
      </c>
      <c r="I339" s="239">
        <v>8</v>
      </c>
      <c r="J339" s="174" t="str">
        <f t="shared" si="64"/>
        <v xml:space="preserve">- E- - </v>
      </c>
      <c r="K339" s="239"/>
      <c r="L339" s="239" t="s">
        <v>469</v>
      </c>
      <c r="M339" s="239"/>
      <c r="N339" s="239"/>
      <c r="O339" s="174" t="str">
        <f t="shared" si="65"/>
        <v xml:space="preserve">  </v>
      </c>
      <c r="P339" s="174"/>
      <c r="Q339" s="174"/>
      <c r="R339" s="174" t="str">
        <f t="shared" si="68"/>
        <v>E  -  XLM</v>
      </c>
      <c r="S339" s="239" t="s">
        <v>469</v>
      </c>
      <c r="T339" s="239" t="s">
        <v>1485</v>
      </c>
    </row>
    <row r="340" spans="1:216" ht="40" customHeight="1">
      <c r="A340" s="243" t="s">
        <v>81</v>
      </c>
      <c r="B340" s="175" t="str">
        <f t="shared" si="67"/>
        <v>Grupo de ContabilidadINFORMES FINANCIEROS</v>
      </c>
      <c r="C340" s="183">
        <v>73101</v>
      </c>
      <c r="D340" s="183" t="s">
        <v>1470</v>
      </c>
      <c r="E340" s="135" t="s">
        <v>1480</v>
      </c>
      <c r="F340" s="180" t="str">
        <f t="shared" si="66"/>
        <v>73101-24.25</v>
      </c>
      <c r="G340" s="174" t="str">
        <f t="shared" si="69"/>
        <v>AG -3--AC -8</v>
      </c>
      <c r="H340" s="239">
        <v>3</v>
      </c>
      <c r="I340" s="239">
        <v>8</v>
      </c>
      <c r="J340" s="174" t="str">
        <f t="shared" ref="J340:J402" si="70">CONCATENATE(K340,"- ",L340,"- ",M340,"- ",N340,)</f>
        <v xml:space="preserve">- E- - </v>
      </c>
      <c r="K340" s="239"/>
      <c r="L340" s="239" t="s">
        <v>469</v>
      </c>
      <c r="M340" s="239"/>
      <c r="N340" s="239"/>
      <c r="O340" s="174" t="str">
        <f t="shared" ref="O340:O402" si="71">CONCATENATE(P340,"  ",Q340)</f>
        <v xml:space="preserve">  </v>
      </c>
      <c r="P340" s="174"/>
      <c r="Q340" s="174"/>
      <c r="R340" s="174" t="str">
        <f t="shared" si="68"/>
        <v>F/E  -  PDF</v>
      </c>
      <c r="S340" s="239" t="s">
        <v>1245</v>
      </c>
      <c r="T340" s="239" t="s">
        <v>37</v>
      </c>
    </row>
    <row r="341" spans="1:216" ht="40" customHeight="1">
      <c r="A341" s="243" t="s">
        <v>81</v>
      </c>
      <c r="B341" s="175" t="str">
        <f t="shared" si="67"/>
        <v>Grupo de ContabilidadLIBROS CONTABLES AUXILIARES</v>
      </c>
      <c r="C341" s="183">
        <v>73101</v>
      </c>
      <c r="D341" s="183">
        <v>29</v>
      </c>
      <c r="E341" s="216" t="s">
        <v>1484</v>
      </c>
      <c r="F341" s="180" t="str">
        <f t="shared" si="66"/>
        <v>73101-29</v>
      </c>
      <c r="G341" s="174" t="str">
        <f t="shared" si="69"/>
        <v>AG -3--AC -8</v>
      </c>
      <c r="H341" s="239">
        <v>3</v>
      </c>
      <c r="I341" s="239">
        <v>8</v>
      </c>
      <c r="J341" s="174" t="str">
        <f t="shared" si="70"/>
        <v xml:space="preserve">- E- - </v>
      </c>
      <c r="K341" s="239"/>
      <c r="L341" s="239" t="s">
        <v>469</v>
      </c>
      <c r="M341" s="239"/>
      <c r="N341" s="239"/>
      <c r="O341" s="174" t="str">
        <f t="shared" si="71"/>
        <v xml:space="preserve">  </v>
      </c>
      <c r="P341" s="174"/>
      <c r="Q341" s="174"/>
      <c r="R341" s="174" t="str">
        <f t="shared" si="68"/>
        <v xml:space="preserve">F/E  -  NATIVO </v>
      </c>
      <c r="S341" s="239" t="s">
        <v>1245</v>
      </c>
      <c r="T341" s="239" t="s">
        <v>1486</v>
      </c>
    </row>
    <row r="342" spans="1:216" ht="40" customHeight="1">
      <c r="A342" s="243" t="s">
        <v>81</v>
      </c>
      <c r="B342" s="175" t="str">
        <f t="shared" si="67"/>
        <v xml:space="preserve">Grupo de ContabilidadLIBROS DIARIOS </v>
      </c>
      <c r="C342" s="183">
        <v>73101</v>
      </c>
      <c r="D342" s="183" t="s">
        <v>1471</v>
      </c>
      <c r="E342" s="135" t="s">
        <v>1481</v>
      </c>
      <c r="F342" s="180" t="str">
        <f t="shared" si="66"/>
        <v>73101-30.1</v>
      </c>
      <c r="G342" s="174" t="str">
        <f t="shared" si="69"/>
        <v>AG -3--AC -8</v>
      </c>
      <c r="H342" s="239">
        <v>3</v>
      </c>
      <c r="I342" s="239">
        <v>8</v>
      </c>
      <c r="J342" s="174" t="str">
        <f t="shared" si="70"/>
        <v xml:space="preserve">- E- - </v>
      </c>
      <c r="K342" s="239"/>
      <c r="L342" s="239" t="s">
        <v>469</v>
      </c>
      <c r="M342" s="239"/>
      <c r="N342" s="239"/>
      <c r="O342" s="174" t="str">
        <f t="shared" si="71"/>
        <v xml:space="preserve">  </v>
      </c>
      <c r="P342" s="174"/>
      <c r="Q342" s="174"/>
      <c r="R342" s="174" t="str">
        <f t="shared" si="68"/>
        <v xml:space="preserve">E  -  NATIVO </v>
      </c>
      <c r="S342" s="239" t="s">
        <v>469</v>
      </c>
      <c r="T342" s="239" t="s">
        <v>1486</v>
      </c>
    </row>
    <row r="343" spans="1:216" s="157" customFormat="1" ht="40" customHeight="1">
      <c r="A343" s="243" t="s">
        <v>81</v>
      </c>
      <c r="B343" s="175" t="str">
        <f t="shared" si="67"/>
        <v>Grupo de ContabilidadLIBROS MAYORES</v>
      </c>
      <c r="C343" s="183">
        <v>73101</v>
      </c>
      <c r="D343" s="183" t="s">
        <v>1472</v>
      </c>
      <c r="E343" s="135" t="s">
        <v>1482</v>
      </c>
      <c r="F343" s="180" t="str">
        <f t="shared" si="66"/>
        <v>73101-30.2</v>
      </c>
      <c r="G343" s="174" t="str">
        <f t="shared" si="69"/>
        <v>AG -3--AC -8</v>
      </c>
      <c r="H343" s="239">
        <v>3</v>
      </c>
      <c r="I343" s="239">
        <v>8</v>
      </c>
      <c r="J343" s="174" t="str">
        <f t="shared" si="70"/>
        <v xml:space="preserve">CT- - MT- </v>
      </c>
      <c r="K343" s="239" t="s">
        <v>468</v>
      </c>
      <c r="L343" s="239"/>
      <c r="M343" s="239" t="s">
        <v>1612</v>
      </c>
      <c r="N343" s="239"/>
      <c r="O343" s="174" t="str">
        <f t="shared" si="71"/>
        <v xml:space="preserve">  </v>
      </c>
      <c r="P343" s="174"/>
      <c r="Q343" s="174"/>
      <c r="R343" s="174" t="str">
        <f t="shared" si="68"/>
        <v xml:space="preserve">E  -  NATIVO </v>
      </c>
      <c r="S343" s="239" t="s">
        <v>469</v>
      </c>
      <c r="T343" s="239" t="s">
        <v>1486</v>
      </c>
      <c r="U343" s="144"/>
      <c r="V343" s="144"/>
      <c r="W343" s="144"/>
      <c r="X343" s="144"/>
      <c r="Y343" s="144"/>
      <c r="Z343" s="144"/>
      <c r="AA343" s="144"/>
      <c r="AB343" s="144"/>
      <c r="AC343" s="144"/>
      <c r="AD343" s="144"/>
      <c r="AE343" s="144"/>
      <c r="AF343" s="144"/>
      <c r="AG343" s="144"/>
      <c r="AH343" s="144"/>
      <c r="AI343" s="144"/>
      <c r="AJ343" s="144"/>
      <c r="AK343" s="144"/>
      <c r="AL343" s="144"/>
      <c r="AM343" s="144"/>
      <c r="AN343" s="144"/>
      <c r="AO343" s="144"/>
      <c r="AP343" s="144"/>
      <c r="AQ343" s="144"/>
      <c r="AR343" s="144"/>
      <c r="AS343" s="144"/>
      <c r="AT343" s="144"/>
      <c r="AU343" s="144"/>
      <c r="AV343" s="144"/>
      <c r="AW343" s="144"/>
      <c r="AX343" s="144"/>
      <c r="AY343" s="144"/>
      <c r="AZ343" s="144"/>
      <c r="BA343" s="144"/>
      <c r="BB343" s="144"/>
      <c r="BC343" s="144"/>
      <c r="BD343" s="144"/>
      <c r="BE343" s="144"/>
      <c r="BF343" s="144"/>
      <c r="BG343" s="144"/>
      <c r="BH343" s="144"/>
      <c r="BI343" s="144"/>
      <c r="BJ343" s="144"/>
      <c r="BK343" s="144"/>
      <c r="BL343" s="144"/>
      <c r="BM343" s="144"/>
      <c r="BN343" s="144"/>
      <c r="BO343" s="144"/>
      <c r="BP343" s="144"/>
      <c r="BQ343" s="144"/>
      <c r="BR343" s="144"/>
      <c r="BS343" s="144"/>
      <c r="BT343" s="144"/>
      <c r="BU343" s="144"/>
      <c r="BV343" s="144"/>
      <c r="BW343" s="144"/>
      <c r="BX343" s="144"/>
      <c r="BY343" s="144"/>
      <c r="BZ343" s="144"/>
      <c r="CA343" s="144"/>
      <c r="CB343" s="144"/>
      <c r="CC343" s="144"/>
      <c r="CD343" s="144"/>
      <c r="CE343" s="144"/>
      <c r="CF343" s="144"/>
      <c r="CG343" s="144"/>
      <c r="CH343" s="144"/>
      <c r="CI343" s="144"/>
      <c r="CJ343" s="144"/>
      <c r="CK343" s="144"/>
      <c r="CL343" s="144"/>
      <c r="CM343" s="144"/>
      <c r="CN343" s="144"/>
      <c r="CO343" s="144"/>
      <c r="CP343" s="144"/>
      <c r="CQ343" s="144"/>
      <c r="CR343" s="144"/>
      <c r="CS343" s="144"/>
      <c r="CT343" s="144"/>
      <c r="CU343" s="144"/>
      <c r="CV343" s="144"/>
      <c r="CW343" s="144"/>
      <c r="CX343" s="144"/>
      <c r="CY343" s="144"/>
      <c r="CZ343" s="144"/>
      <c r="DA343" s="144"/>
      <c r="DB343" s="144"/>
      <c r="DC343" s="144"/>
      <c r="DD343" s="144"/>
      <c r="DE343" s="144"/>
      <c r="DF343" s="144"/>
      <c r="DG343" s="144"/>
      <c r="DH343" s="144"/>
      <c r="DI343" s="144"/>
      <c r="DJ343" s="144"/>
      <c r="DK343" s="144"/>
      <c r="DL343" s="144"/>
      <c r="DM343" s="144"/>
      <c r="DN343" s="144"/>
      <c r="DO343" s="144"/>
      <c r="DP343" s="144"/>
      <c r="DQ343" s="144"/>
      <c r="DR343" s="144"/>
      <c r="DS343" s="144"/>
      <c r="DT343" s="144"/>
      <c r="DU343" s="144"/>
      <c r="DV343" s="144"/>
      <c r="DW343" s="144"/>
      <c r="DX343" s="144"/>
      <c r="DY343" s="144"/>
      <c r="DZ343" s="144"/>
      <c r="EA343" s="144"/>
      <c r="EB343" s="144"/>
      <c r="EC343" s="144"/>
      <c r="ED343" s="144"/>
      <c r="EE343" s="144"/>
      <c r="EF343" s="144"/>
      <c r="EG343" s="144"/>
      <c r="EH343" s="144"/>
      <c r="EI343" s="144"/>
      <c r="EJ343" s="144"/>
      <c r="EK343" s="144"/>
      <c r="EL343" s="144"/>
      <c r="EM343" s="144"/>
      <c r="EN343" s="144"/>
      <c r="EO343" s="144"/>
      <c r="EP343" s="144"/>
      <c r="EQ343" s="144"/>
      <c r="ER343" s="144"/>
      <c r="ES343" s="144"/>
      <c r="ET343" s="144"/>
      <c r="EU343" s="144"/>
      <c r="EV343" s="144"/>
      <c r="EW343" s="144"/>
      <c r="EX343" s="144"/>
      <c r="EY343" s="144"/>
      <c r="EZ343" s="144"/>
      <c r="FA343" s="144"/>
      <c r="FB343" s="144"/>
      <c r="FC343" s="144"/>
      <c r="FD343" s="144"/>
      <c r="FE343" s="144"/>
      <c r="FF343" s="144"/>
      <c r="FG343" s="144"/>
      <c r="FH343" s="144"/>
      <c r="FI343" s="144"/>
      <c r="FJ343" s="144"/>
      <c r="FK343" s="144"/>
      <c r="FL343" s="144"/>
      <c r="FM343" s="144"/>
      <c r="FN343" s="144"/>
      <c r="FO343" s="144"/>
      <c r="FP343" s="144"/>
      <c r="FQ343" s="144"/>
      <c r="FR343" s="144"/>
      <c r="FS343" s="144"/>
      <c r="FT343" s="144"/>
      <c r="FU343" s="144"/>
      <c r="FV343" s="144"/>
      <c r="FW343" s="144"/>
      <c r="FX343" s="144"/>
      <c r="FY343" s="144"/>
      <c r="FZ343" s="144"/>
      <c r="GA343" s="144"/>
      <c r="GB343" s="144"/>
      <c r="GC343" s="144"/>
      <c r="GD343" s="144"/>
      <c r="GE343" s="144"/>
      <c r="GF343" s="144"/>
      <c r="GG343" s="144"/>
      <c r="GH343" s="144"/>
      <c r="GI343" s="144"/>
      <c r="GJ343" s="144"/>
      <c r="GK343" s="144"/>
      <c r="GL343" s="144"/>
      <c r="GM343" s="144"/>
      <c r="GN343" s="144"/>
      <c r="GO343" s="144"/>
      <c r="GP343" s="144"/>
      <c r="GQ343" s="144"/>
      <c r="GR343" s="144"/>
      <c r="GS343" s="144"/>
      <c r="GT343" s="144"/>
      <c r="GU343" s="144"/>
      <c r="GV343" s="144"/>
      <c r="GW343" s="144"/>
      <c r="GX343" s="144"/>
      <c r="GY343" s="144"/>
      <c r="GZ343" s="144"/>
      <c r="HA343" s="144"/>
      <c r="HB343" s="144"/>
      <c r="HC343" s="144"/>
      <c r="HD343" s="144"/>
      <c r="HE343" s="144"/>
      <c r="HF343" s="144"/>
      <c r="HG343" s="144"/>
      <c r="HH343" s="144"/>
    </row>
    <row r="344" spans="1:216" s="157" customFormat="1" ht="40" customHeight="1">
      <c r="A344" s="243" t="s">
        <v>81</v>
      </c>
      <c r="B344" s="175" t="str">
        <f t="shared" si="67"/>
        <v>Grupo de ContabilidadLIBROS SALDOS Y MOVIMIENTOS</v>
      </c>
      <c r="C344" s="183">
        <v>73101</v>
      </c>
      <c r="D344" s="183" t="s">
        <v>1473</v>
      </c>
      <c r="E344" s="135" t="s">
        <v>1483</v>
      </c>
      <c r="F344" s="180" t="str">
        <f t="shared" si="66"/>
        <v>73101-30.3</v>
      </c>
      <c r="G344" s="174" t="str">
        <f t="shared" si="69"/>
        <v>AG -3--AC -8</v>
      </c>
      <c r="H344" s="239">
        <v>3</v>
      </c>
      <c r="I344" s="239">
        <v>8</v>
      </c>
      <c r="J344" s="174" t="str">
        <f t="shared" si="70"/>
        <v xml:space="preserve">CT- - MT- </v>
      </c>
      <c r="K344" s="239" t="s">
        <v>468</v>
      </c>
      <c r="L344" s="239"/>
      <c r="M344" s="239" t="s">
        <v>1612</v>
      </c>
      <c r="N344" s="239"/>
      <c r="O344" s="174" t="str">
        <f t="shared" si="71"/>
        <v xml:space="preserve">  </v>
      </c>
      <c r="P344" s="174"/>
      <c r="Q344" s="174"/>
      <c r="R344" s="174" t="str">
        <f t="shared" si="68"/>
        <v>E  -  PDF</v>
      </c>
      <c r="S344" s="239" t="s">
        <v>469</v>
      </c>
      <c r="T344" s="239" t="s">
        <v>37</v>
      </c>
      <c r="U344" s="144"/>
      <c r="V344" s="144"/>
      <c r="W344" s="144"/>
      <c r="X344" s="144"/>
      <c r="Y344" s="144"/>
      <c r="Z344" s="144"/>
      <c r="AA344" s="144"/>
      <c r="AB344" s="144"/>
      <c r="AC344" s="144"/>
      <c r="AD344" s="144"/>
      <c r="AE344" s="144"/>
      <c r="AF344" s="144"/>
      <c r="AG344" s="144"/>
      <c r="AH344" s="144"/>
      <c r="AI344" s="144"/>
      <c r="AJ344" s="144"/>
      <c r="AK344" s="144"/>
      <c r="AL344" s="144"/>
      <c r="AM344" s="144"/>
      <c r="AN344" s="144"/>
      <c r="AO344" s="144"/>
      <c r="AP344" s="144"/>
      <c r="AQ344" s="144"/>
      <c r="AR344" s="144"/>
      <c r="AS344" s="144"/>
      <c r="AT344" s="144"/>
      <c r="AU344" s="144"/>
      <c r="AV344" s="144"/>
      <c r="AW344" s="144"/>
      <c r="AX344" s="144"/>
      <c r="AY344" s="144"/>
      <c r="AZ344" s="144"/>
      <c r="BA344" s="144"/>
      <c r="BB344" s="144"/>
      <c r="BC344" s="144"/>
      <c r="BD344" s="144"/>
      <c r="BE344" s="144"/>
      <c r="BF344" s="144"/>
      <c r="BG344" s="144"/>
      <c r="BH344" s="144"/>
      <c r="BI344" s="144"/>
      <c r="BJ344" s="144"/>
      <c r="BK344" s="144"/>
      <c r="BL344" s="144"/>
      <c r="BM344" s="144"/>
      <c r="BN344" s="144"/>
      <c r="BO344" s="144"/>
      <c r="BP344" s="144"/>
      <c r="BQ344" s="144"/>
      <c r="BR344" s="144"/>
      <c r="BS344" s="144"/>
      <c r="BT344" s="144"/>
      <c r="BU344" s="144"/>
      <c r="BV344" s="144"/>
      <c r="BW344" s="144"/>
      <c r="BX344" s="144"/>
      <c r="BY344" s="144"/>
      <c r="BZ344" s="144"/>
      <c r="CA344" s="144"/>
      <c r="CB344" s="144"/>
      <c r="CC344" s="144"/>
      <c r="CD344" s="144"/>
      <c r="CE344" s="144"/>
      <c r="CF344" s="144"/>
      <c r="CG344" s="144"/>
      <c r="CH344" s="144"/>
      <c r="CI344" s="144"/>
      <c r="CJ344" s="144"/>
      <c r="CK344" s="144"/>
      <c r="CL344" s="144"/>
      <c r="CM344" s="144"/>
      <c r="CN344" s="144"/>
      <c r="CO344" s="144"/>
      <c r="CP344" s="144"/>
      <c r="CQ344" s="144"/>
      <c r="CR344" s="144"/>
      <c r="CS344" s="144"/>
      <c r="CT344" s="144"/>
      <c r="CU344" s="144"/>
      <c r="CV344" s="144"/>
      <c r="CW344" s="144"/>
      <c r="CX344" s="144"/>
      <c r="CY344" s="144"/>
      <c r="CZ344" s="144"/>
      <c r="DA344" s="144"/>
      <c r="DB344" s="144"/>
      <c r="DC344" s="144"/>
      <c r="DD344" s="144"/>
      <c r="DE344" s="144"/>
      <c r="DF344" s="144"/>
      <c r="DG344" s="144"/>
      <c r="DH344" s="144"/>
      <c r="DI344" s="144"/>
      <c r="DJ344" s="144"/>
      <c r="DK344" s="144"/>
      <c r="DL344" s="144"/>
      <c r="DM344" s="144"/>
      <c r="DN344" s="144"/>
      <c r="DO344" s="144"/>
      <c r="DP344" s="144"/>
      <c r="DQ344" s="144"/>
      <c r="DR344" s="144"/>
      <c r="DS344" s="144"/>
      <c r="DT344" s="144"/>
      <c r="DU344" s="144"/>
      <c r="DV344" s="144"/>
      <c r="DW344" s="144"/>
      <c r="DX344" s="144"/>
      <c r="DY344" s="144"/>
      <c r="DZ344" s="144"/>
      <c r="EA344" s="144"/>
      <c r="EB344" s="144"/>
      <c r="EC344" s="144"/>
      <c r="ED344" s="144"/>
      <c r="EE344" s="144"/>
      <c r="EF344" s="144"/>
      <c r="EG344" s="144"/>
      <c r="EH344" s="144"/>
      <c r="EI344" s="144"/>
      <c r="EJ344" s="144"/>
      <c r="EK344" s="144"/>
      <c r="EL344" s="144"/>
      <c r="EM344" s="144"/>
      <c r="EN344" s="144"/>
      <c r="EO344" s="144"/>
      <c r="EP344" s="144"/>
      <c r="EQ344" s="144"/>
      <c r="ER344" s="144"/>
      <c r="ES344" s="144"/>
      <c r="ET344" s="144"/>
      <c r="EU344" s="144"/>
      <c r="EV344" s="144"/>
      <c r="EW344" s="144"/>
      <c r="EX344" s="144"/>
      <c r="EY344" s="144"/>
      <c r="EZ344" s="144"/>
      <c r="FA344" s="144"/>
      <c r="FB344" s="144"/>
      <c r="FC344" s="144"/>
      <c r="FD344" s="144"/>
      <c r="FE344" s="144"/>
      <c r="FF344" s="144"/>
      <c r="FG344" s="144"/>
      <c r="FH344" s="144"/>
      <c r="FI344" s="144"/>
      <c r="FJ344" s="144"/>
      <c r="FK344" s="144"/>
      <c r="FL344" s="144"/>
      <c r="FM344" s="144"/>
      <c r="FN344" s="144"/>
      <c r="FO344" s="144"/>
      <c r="FP344" s="144"/>
      <c r="FQ344" s="144"/>
      <c r="FR344" s="144"/>
      <c r="FS344" s="144"/>
      <c r="FT344" s="144"/>
      <c r="FU344" s="144"/>
      <c r="FV344" s="144"/>
      <c r="FW344" s="144"/>
      <c r="FX344" s="144"/>
      <c r="FY344" s="144"/>
      <c r="FZ344" s="144"/>
      <c r="GA344" s="144"/>
      <c r="GB344" s="144"/>
      <c r="GC344" s="144"/>
      <c r="GD344" s="144"/>
      <c r="GE344" s="144"/>
      <c r="GF344" s="144"/>
      <c r="GG344" s="144"/>
      <c r="GH344" s="144"/>
      <c r="GI344" s="144"/>
      <c r="GJ344" s="144"/>
      <c r="GK344" s="144"/>
      <c r="GL344" s="144"/>
      <c r="GM344" s="144"/>
      <c r="GN344" s="144"/>
      <c r="GO344" s="144"/>
      <c r="GP344" s="144"/>
      <c r="GQ344" s="144"/>
      <c r="GR344" s="144"/>
      <c r="GS344" s="144"/>
      <c r="GT344" s="144"/>
      <c r="GU344" s="144"/>
      <c r="GV344" s="144"/>
      <c r="GW344" s="144"/>
      <c r="GX344" s="144"/>
      <c r="GY344" s="144"/>
      <c r="GZ344" s="144"/>
      <c r="HA344" s="144"/>
      <c r="HB344" s="144"/>
      <c r="HC344" s="144"/>
      <c r="HD344" s="144"/>
      <c r="HE344" s="144"/>
      <c r="HF344" s="144"/>
      <c r="HG344" s="144"/>
      <c r="HH344" s="144"/>
    </row>
    <row r="345" spans="1:216" s="171" customFormat="1" ht="40" customHeight="1">
      <c r="A345" s="196"/>
      <c r="B345" s="187"/>
      <c r="C345" s="182"/>
      <c r="D345" s="182"/>
      <c r="E345" s="172"/>
      <c r="F345" s="179"/>
      <c r="G345" s="169"/>
      <c r="H345" s="169"/>
      <c r="I345" s="169"/>
      <c r="J345" s="169"/>
      <c r="K345" s="169"/>
      <c r="L345" s="169"/>
      <c r="M345" s="169"/>
      <c r="N345" s="169"/>
      <c r="O345" s="169"/>
      <c r="P345" s="169"/>
      <c r="Q345" s="169"/>
      <c r="R345" s="169"/>
      <c r="S345" s="169"/>
      <c r="T345" s="169"/>
      <c r="U345" s="144"/>
      <c r="V345" s="144"/>
      <c r="W345" s="144"/>
      <c r="X345" s="144"/>
      <c r="Y345" s="144"/>
      <c r="Z345" s="144"/>
      <c r="AA345" s="144"/>
      <c r="AB345" s="144"/>
      <c r="AC345" s="144"/>
      <c r="AD345" s="144"/>
      <c r="AE345" s="144"/>
      <c r="AF345" s="144"/>
      <c r="AG345" s="144"/>
      <c r="AH345" s="144"/>
      <c r="AI345" s="144"/>
      <c r="AJ345" s="144"/>
      <c r="AK345" s="144"/>
      <c r="AL345" s="144"/>
      <c r="AM345" s="144"/>
      <c r="AN345" s="144"/>
      <c r="AO345" s="144"/>
      <c r="AP345" s="144"/>
      <c r="AQ345" s="144"/>
      <c r="AR345" s="144"/>
      <c r="AS345" s="144"/>
      <c r="AT345" s="144"/>
      <c r="AU345" s="144"/>
      <c r="AV345" s="144"/>
      <c r="AW345" s="144"/>
      <c r="AX345" s="144"/>
      <c r="AY345" s="144"/>
      <c r="AZ345" s="144"/>
      <c r="BA345" s="144"/>
      <c r="BB345" s="144"/>
      <c r="BC345" s="144"/>
      <c r="BD345" s="144"/>
      <c r="BE345" s="144"/>
      <c r="BF345" s="144"/>
      <c r="BG345" s="144"/>
      <c r="BH345" s="144"/>
      <c r="BI345" s="144"/>
      <c r="BJ345" s="144"/>
      <c r="BK345" s="144"/>
      <c r="BL345" s="144"/>
      <c r="BM345" s="144"/>
      <c r="BN345" s="144"/>
      <c r="BO345" s="144"/>
      <c r="BP345" s="144"/>
      <c r="BQ345" s="144"/>
      <c r="BR345" s="144"/>
      <c r="BS345" s="144"/>
      <c r="BT345" s="144"/>
      <c r="BU345" s="144"/>
      <c r="BV345" s="144"/>
      <c r="BW345" s="144"/>
      <c r="BX345" s="144"/>
      <c r="BY345" s="144"/>
      <c r="BZ345" s="144"/>
      <c r="CA345" s="144"/>
      <c r="CB345" s="144"/>
      <c r="CC345" s="144"/>
      <c r="CD345" s="144"/>
      <c r="CE345" s="144"/>
      <c r="CF345" s="144"/>
      <c r="CG345" s="144"/>
      <c r="CH345" s="144"/>
      <c r="CI345" s="144"/>
      <c r="CJ345" s="144"/>
      <c r="CK345" s="144"/>
      <c r="CL345" s="144"/>
      <c r="CM345" s="144"/>
      <c r="CN345" s="144"/>
      <c r="CO345" s="144"/>
      <c r="CP345" s="144"/>
      <c r="CQ345" s="144"/>
      <c r="CR345" s="144"/>
      <c r="CS345" s="144"/>
      <c r="CT345" s="144"/>
      <c r="CU345" s="144"/>
      <c r="CV345" s="144"/>
      <c r="CW345" s="144"/>
      <c r="CX345" s="144"/>
      <c r="CY345" s="144"/>
      <c r="CZ345" s="144"/>
      <c r="DA345" s="144"/>
      <c r="DB345" s="144"/>
      <c r="DC345" s="144"/>
      <c r="DD345" s="144"/>
      <c r="DE345" s="144"/>
      <c r="DF345" s="144"/>
      <c r="DG345" s="144"/>
      <c r="DH345" s="144"/>
      <c r="DI345" s="144"/>
      <c r="DJ345" s="144"/>
      <c r="DK345" s="144"/>
      <c r="DL345" s="144"/>
      <c r="DM345" s="144"/>
      <c r="DN345" s="144"/>
      <c r="DO345" s="144"/>
      <c r="DP345" s="144"/>
      <c r="DQ345" s="144"/>
      <c r="DR345" s="144"/>
      <c r="DS345" s="144"/>
      <c r="DT345" s="144"/>
      <c r="DU345" s="144"/>
      <c r="DV345" s="144"/>
      <c r="DW345" s="144"/>
      <c r="DX345" s="144"/>
      <c r="DY345" s="144"/>
      <c r="DZ345" s="144"/>
      <c r="EA345" s="144"/>
      <c r="EB345" s="144"/>
      <c r="EC345" s="144"/>
      <c r="ED345" s="144"/>
      <c r="EE345" s="144"/>
      <c r="EF345" s="144"/>
      <c r="EG345" s="144"/>
      <c r="EH345" s="144"/>
      <c r="EI345" s="144"/>
      <c r="EJ345" s="144"/>
      <c r="EK345" s="144"/>
      <c r="EL345" s="144"/>
      <c r="EM345" s="144"/>
      <c r="EN345" s="144"/>
      <c r="EO345" s="144"/>
      <c r="EP345" s="144"/>
      <c r="EQ345" s="144"/>
      <c r="ER345" s="144"/>
      <c r="ES345" s="144"/>
      <c r="ET345" s="144"/>
      <c r="EU345" s="144"/>
      <c r="EV345" s="144"/>
      <c r="EW345" s="144"/>
      <c r="EX345" s="144"/>
      <c r="EY345" s="144"/>
      <c r="EZ345" s="144"/>
      <c r="FA345" s="144"/>
      <c r="FB345" s="144"/>
      <c r="FC345" s="144"/>
      <c r="FD345" s="144"/>
      <c r="FE345" s="144"/>
      <c r="FF345" s="144"/>
      <c r="FG345" s="144"/>
      <c r="FH345" s="144"/>
      <c r="FI345" s="144"/>
      <c r="FJ345" s="144"/>
      <c r="FK345" s="144"/>
      <c r="FL345" s="144"/>
      <c r="FM345" s="144"/>
      <c r="FN345" s="144"/>
      <c r="FO345" s="144"/>
      <c r="FP345" s="144"/>
      <c r="FQ345" s="144"/>
      <c r="FR345" s="144"/>
      <c r="FS345" s="144"/>
      <c r="FT345" s="144"/>
      <c r="FU345" s="144"/>
      <c r="FV345" s="144"/>
      <c r="FW345" s="144"/>
      <c r="FX345" s="144"/>
      <c r="FY345" s="144"/>
      <c r="FZ345" s="144"/>
      <c r="GA345" s="144"/>
      <c r="GB345" s="144"/>
      <c r="GC345" s="144"/>
      <c r="GD345" s="144"/>
      <c r="GE345" s="144"/>
      <c r="GF345" s="144"/>
      <c r="GG345" s="144"/>
      <c r="GH345" s="144"/>
      <c r="GI345" s="144"/>
      <c r="GJ345" s="144"/>
      <c r="GK345" s="144"/>
      <c r="GL345" s="144"/>
      <c r="GM345" s="144"/>
      <c r="GN345" s="144"/>
      <c r="GO345" s="144"/>
      <c r="GP345" s="144"/>
      <c r="GQ345" s="144"/>
      <c r="GR345" s="144"/>
      <c r="GS345" s="144"/>
      <c r="GT345" s="144"/>
      <c r="GU345" s="144"/>
      <c r="GV345" s="144"/>
      <c r="GW345" s="144"/>
      <c r="GX345" s="144"/>
      <c r="GY345" s="144"/>
      <c r="GZ345" s="144"/>
      <c r="HA345" s="144"/>
      <c r="HB345" s="144"/>
      <c r="HC345" s="144"/>
      <c r="HD345" s="144"/>
      <c r="HE345" s="144"/>
      <c r="HF345" s="144"/>
      <c r="HG345" s="144"/>
      <c r="HH345" s="144"/>
    </row>
    <row r="346" spans="1:216" s="157" customFormat="1" ht="40" customHeight="1">
      <c r="A346" s="246" t="s">
        <v>79</v>
      </c>
      <c r="B346" s="186" t="str">
        <f t="shared" si="67"/>
        <v>Grupo de Presupuesto y CuentasCERTIFICADOS DE DISPONIBILIDAD PRESUPUESTAL</v>
      </c>
      <c r="C346" s="241">
        <v>73102</v>
      </c>
      <c r="D346" s="227">
        <v>6</v>
      </c>
      <c r="E346" s="226" t="s">
        <v>920</v>
      </c>
      <c r="F346" s="224" t="str">
        <f t="shared" ref="F346:F406" si="72">CONCATENATE(C346,"-",D346)</f>
        <v>73102-6</v>
      </c>
      <c r="G346" s="225" t="str">
        <f t="shared" si="69"/>
        <v>AG -3--AC -8</v>
      </c>
      <c r="H346" s="237">
        <v>3</v>
      </c>
      <c r="I346" s="237">
        <v>8</v>
      </c>
      <c r="J346" s="225" t="str">
        <f t="shared" si="70"/>
        <v xml:space="preserve">- E- - </v>
      </c>
      <c r="K346" s="225"/>
      <c r="L346" s="225" t="s">
        <v>469</v>
      </c>
      <c r="M346" s="225"/>
      <c r="N346" s="225"/>
      <c r="O346" s="225" t="str">
        <f t="shared" si="71"/>
        <v xml:space="preserve">  </v>
      </c>
      <c r="P346" s="225"/>
      <c r="Q346" s="225"/>
      <c r="R346" s="225" t="str">
        <f t="shared" si="68"/>
        <v>E  -  PDF</v>
      </c>
      <c r="S346" s="237" t="s">
        <v>469</v>
      </c>
      <c r="T346" s="237" t="s">
        <v>37</v>
      </c>
      <c r="U346" s="144"/>
      <c r="V346" s="144"/>
      <c r="W346" s="144"/>
      <c r="X346" s="144"/>
      <c r="Y346" s="144"/>
      <c r="Z346" s="144"/>
      <c r="AA346" s="144"/>
      <c r="AB346" s="144"/>
      <c r="AC346" s="144"/>
      <c r="AD346" s="144"/>
      <c r="AE346" s="144"/>
      <c r="AF346" s="144"/>
      <c r="AG346" s="144"/>
      <c r="AH346" s="144"/>
      <c r="AI346" s="144"/>
      <c r="AJ346" s="144"/>
      <c r="AK346" s="144"/>
      <c r="AL346" s="144"/>
      <c r="AM346" s="144"/>
      <c r="AN346" s="144"/>
      <c r="AO346" s="144"/>
      <c r="AP346" s="144"/>
      <c r="AQ346" s="144"/>
      <c r="AR346" s="144"/>
      <c r="AS346" s="144"/>
      <c r="AT346" s="144"/>
      <c r="AU346" s="144"/>
      <c r="AV346" s="144"/>
      <c r="AW346" s="144"/>
      <c r="AX346" s="144"/>
      <c r="AY346" s="144"/>
      <c r="AZ346" s="144"/>
      <c r="BA346" s="144"/>
      <c r="BB346" s="144"/>
      <c r="BC346" s="144"/>
      <c r="BD346" s="144"/>
      <c r="BE346" s="144"/>
      <c r="BF346" s="144"/>
      <c r="BG346" s="144"/>
      <c r="BH346" s="144"/>
      <c r="BI346" s="144"/>
      <c r="BJ346" s="144"/>
      <c r="BK346" s="144"/>
      <c r="BL346" s="144"/>
      <c r="BM346" s="144"/>
      <c r="BN346" s="144"/>
      <c r="BO346" s="144"/>
      <c r="BP346" s="144"/>
      <c r="BQ346" s="144"/>
      <c r="BR346" s="144"/>
      <c r="BS346" s="144"/>
      <c r="BT346" s="144"/>
      <c r="BU346" s="144"/>
      <c r="BV346" s="144"/>
      <c r="BW346" s="144"/>
      <c r="BX346" s="144"/>
      <c r="BY346" s="144"/>
      <c r="BZ346" s="144"/>
      <c r="CA346" s="144"/>
      <c r="CB346" s="144"/>
      <c r="CC346" s="144"/>
      <c r="CD346" s="144"/>
      <c r="CE346" s="144"/>
      <c r="CF346" s="144"/>
      <c r="CG346" s="144"/>
      <c r="CH346" s="144"/>
      <c r="CI346" s="144"/>
      <c r="CJ346" s="144"/>
      <c r="CK346" s="144"/>
      <c r="CL346" s="144"/>
      <c r="CM346" s="144"/>
      <c r="CN346" s="144"/>
      <c r="CO346" s="144"/>
      <c r="CP346" s="144"/>
      <c r="CQ346" s="144"/>
      <c r="CR346" s="144"/>
      <c r="CS346" s="144"/>
      <c r="CT346" s="144"/>
      <c r="CU346" s="144"/>
      <c r="CV346" s="144"/>
      <c r="CW346" s="144"/>
      <c r="CX346" s="144"/>
      <c r="CY346" s="144"/>
      <c r="CZ346" s="144"/>
      <c r="DA346" s="144"/>
      <c r="DB346" s="144"/>
      <c r="DC346" s="144"/>
      <c r="DD346" s="144"/>
      <c r="DE346" s="144"/>
      <c r="DF346" s="144"/>
      <c r="DG346" s="144"/>
      <c r="DH346" s="144"/>
      <c r="DI346" s="144"/>
      <c r="DJ346" s="144"/>
      <c r="DK346" s="144"/>
      <c r="DL346" s="144"/>
      <c r="DM346" s="144"/>
      <c r="DN346" s="144"/>
      <c r="DO346" s="144"/>
      <c r="DP346" s="144"/>
      <c r="DQ346" s="144"/>
      <c r="DR346" s="144"/>
      <c r="DS346" s="144"/>
      <c r="DT346" s="144"/>
      <c r="DU346" s="144"/>
      <c r="DV346" s="144"/>
      <c r="DW346" s="144"/>
      <c r="DX346" s="144"/>
      <c r="DY346" s="144"/>
      <c r="DZ346" s="144"/>
      <c r="EA346" s="144"/>
      <c r="EB346" s="144"/>
      <c r="EC346" s="144"/>
      <c r="ED346" s="144"/>
      <c r="EE346" s="144"/>
      <c r="EF346" s="144"/>
      <c r="EG346" s="144"/>
      <c r="EH346" s="144"/>
      <c r="EI346" s="144"/>
      <c r="EJ346" s="144"/>
      <c r="EK346" s="144"/>
      <c r="EL346" s="144"/>
      <c r="EM346" s="144"/>
      <c r="EN346" s="144"/>
      <c r="EO346" s="144"/>
      <c r="EP346" s="144"/>
      <c r="EQ346" s="144"/>
      <c r="ER346" s="144"/>
      <c r="ES346" s="144"/>
      <c r="ET346" s="144"/>
      <c r="EU346" s="144"/>
      <c r="EV346" s="144"/>
      <c r="EW346" s="144"/>
      <c r="EX346" s="144"/>
      <c r="EY346" s="144"/>
      <c r="EZ346" s="144"/>
      <c r="FA346" s="144"/>
      <c r="FB346" s="144"/>
      <c r="FC346" s="144"/>
      <c r="FD346" s="144"/>
      <c r="FE346" s="144"/>
      <c r="FF346" s="144"/>
      <c r="FG346" s="144"/>
      <c r="FH346" s="144"/>
      <c r="FI346" s="144"/>
      <c r="FJ346" s="144"/>
      <c r="FK346" s="144"/>
      <c r="FL346" s="144"/>
      <c r="FM346" s="144"/>
      <c r="FN346" s="144"/>
      <c r="FO346" s="144"/>
      <c r="FP346" s="144"/>
      <c r="FQ346" s="144"/>
      <c r="FR346" s="144"/>
      <c r="FS346" s="144"/>
      <c r="FT346" s="144"/>
      <c r="FU346" s="144"/>
      <c r="FV346" s="144"/>
      <c r="FW346" s="144"/>
      <c r="FX346" s="144"/>
      <c r="FY346" s="144"/>
      <c r="FZ346" s="144"/>
      <c r="GA346" s="144"/>
      <c r="GB346" s="144"/>
      <c r="GC346" s="144"/>
      <c r="GD346" s="144"/>
      <c r="GE346" s="144"/>
      <c r="GF346" s="144"/>
      <c r="GG346" s="144"/>
      <c r="GH346" s="144"/>
      <c r="GI346" s="144"/>
      <c r="GJ346" s="144"/>
      <c r="GK346" s="144"/>
      <c r="GL346" s="144"/>
      <c r="GM346" s="144"/>
      <c r="GN346" s="144"/>
      <c r="GO346" s="144"/>
      <c r="GP346" s="144"/>
      <c r="GQ346" s="144"/>
      <c r="GR346" s="144"/>
      <c r="GS346" s="144"/>
      <c r="GT346" s="144"/>
      <c r="GU346" s="144"/>
      <c r="GV346" s="144"/>
      <c r="GW346" s="144"/>
      <c r="GX346" s="144"/>
      <c r="GY346" s="144"/>
      <c r="GZ346" s="144"/>
      <c r="HA346" s="144"/>
      <c r="HB346" s="144"/>
      <c r="HC346" s="144"/>
      <c r="HD346" s="144"/>
      <c r="HE346" s="144"/>
      <c r="HF346" s="144"/>
      <c r="HG346" s="144"/>
      <c r="HH346" s="144"/>
    </row>
    <row r="347" spans="1:216" s="157" customFormat="1" ht="40" customHeight="1">
      <c r="A347" s="246" t="s">
        <v>79</v>
      </c>
      <c r="B347" s="186" t="str">
        <f t="shared" si="67"/>
        <v>Grupo de Presupuesto y CuentasLIBROS DE VIGENCIAS FUTURAS</v>
      </c>
      <c r="C347" s="241">
        <v>73102</v>
      </c>
      <c r="D347" s="227" t="s">
        <v>1628</v>
      </c>
      <c r="E347" s="228" t="s">
        <v>1487</v>
      </c>
      <c r="F347" s="224" t="str">
        <f t="shared" si="72"/>
        <v>73102-31.1</v>
      </c>
      <c r="G347" s="225" t="str">
        <f t="shared" si="69"/>
        <v>AG -3--AC -8</v>
      </c>
      <c r="H347" s="237">
        <v>3</v>
      </c>
      <c r="I347" s="237">
        <v>8</v>
      </c>
      <c r="J347" s="225" t="str">
        <f t="shared" si="70"/>
        <v xml:space="preserve">- E- - </v>
      </c>
      <c r="K347" s="225"/>
      <c r="L347" s="225" t="s">
        <v>469</v>
      </c>
      <c r="M347" s="225"/>
      <c r="N347" s="225"/>
      <c r="O347" s="225" t="str">
        <f t="shared" si="71"/>
        <v xml:space="preserve">  </v>
      </c>
      <c r="P347" s="225"/>
      <c r="Q347" s="225"/>
      <c r="R347" s="225" t="str">
        <f t="shared" si="68"/>
        <v>E  -  PDF</v>
      </c>
      <c r="S347" s="237" t="s">
        <v>469</v>
      </c>
      <c r="T347" s="237" t="s">
        <v>37</v>
      </c>
      <c r="U347" s="144"/>
      <c r="V347" s="144"/>
      <c r="W347" s="144"/>
      <c r="X347" s="144"/>
      <c r="Y347" s="144"/>
      <c r="Z347" s="144"/>
      <c r="AA347" s="144"/>
      <c r="AB347" s="144"/>
      <c r="AC347" s="144"/>
      <c r="AD347" s="144"/>
      <c r="AE347" s="144"/>
      <c r="AF347" s="144"/>
      <c r="AG347" s="144"/>
      <c r="AH347" s="144"/>
      <c r="AI347" s="144"/>
      <c r="AJ347" s="144"/>
      <c r="AK347" s="144"/>
      <c r="AL347" s="144"/>
      <c r="AM347" s="144"/>
      <c r="AN347" s="144"/>
      <c r="AO347" s="144"/>
      <c r="AP347" s="144"/>
      <c r="AQ347" s="144"/>
      <c r="AR347" s="144"/>
      <c r="AS347" s="144"/>
      <c r="AT347" s="144"/>
      <c r="AU347" s="144"/>
      <c r="AV347" s="144"/>
      <c r="AW347" s="144"/>
      <c r="AX347" s="144"/>
      <c r="AY347" s="144"/>
      <c r="AZ347" s="144"/>
      <c r="BA347" s="144"/>
      <c r="BB347" s="144"/>
      <c r="BC347" s="144"/>
      <c r="BD347" s="144"/>
      <c r="BE347" s="144"/>
      <c r="BF347" s="144"/>
      <c r="BG347" s="144"/>
      <c r="BH347" s="144"/>
      <c r="BI347" s="144"/>
      <c r="BJ347" s="144"/>
      <c r="BK347" s="144"/>
      <c r="BL347" s="144"/>
      <c r="BM347" s="144"/>
      <c r="BN347" s="144"/>
      <c r="BO347" s="144"/>
      <c r="BP347" s="144"/>
      <c r="BQ347" s="144"/>
      <c r="BR347" s="144"/>
      <c r="BS347" s="144"/>
      <c r="BT347" s="144"/>
      <c r="BU347" s="144"/>
      <c r="BV347" s="144"/>
      <c r="BW347" s="144"/>
      <c r="BX347" s="144"/>
      <c r="BY347" s="144"/>
      <c r="BZ347" s="144"/>
      <c r="CA347" s="144"/>
      <c r="CB347" s="144"/>
      <c r="CC347" s="144"/>
      <c r="CD347" s="144"/>
      <c r="CE347" s="144"/>
      <c r="CF347" s="144"/>
      <c r="CG347" s="144"/>
      <c r="CH347" s="144"/>
      <c r="CI347" s="144"/>
      <c r="CJ347" s="144"/>
      <c r="CK347" s="144"/>
      <c r="CL347" s="144"/>
      <c r="CM347" s="144"/>
      <c r="CN347" s="144"/>
      <c r="CO347" s="144"/>
      <c r="CP347" s="144"/>
      <c r="CQ347" s="144"/>
      <c r="CR347" s="144"/>
      <c r="CS347" s="144"/>
      <c r="CT347" s="144"/>
      <c r="CU347" s="144"/>
      <c r="CV347" s="144"/>
      <c r="CW347" s="144"/>
      <c r="CX347" s="144"/>
      <c r="CY347" s="144"/>
      <c r="CZ347" s="144"/>
      <c r="DA347" s="144"/>
      <c r="DB347" s="144"/>
      <c r="DC347" s="144"/>
      <c r="DD347" s="144"/>
      <c r="DE347" s="144"/>
      <c r="DF347" s="144"/>
      <c r="DG347" s="144"/>
      <c r="DH347" s="144"/>
      <c r="DI347" s="144"/>
      <c r="DJ347" s="144"/>
      <c r="DK347" s="144"/>
      <c r="DL347" s="144"/>
      <c r="DM347" s="144"/>
      <c r="DN347" s="144"/>
      <c r="DO347" s="144"/>
      <c r="DP347" s="144"/>
      <c r="DQ347" s="144"/>
      <c r="DR347" s="144"/>
      <c r="DS347" s="144"/>
      <c r="DT347" s="144"/>
      <c r="DU347" s="144"/>
      <c r="DV347" s="144"/>
      <c r="DW347" s="144"/>
      <c r="DX347" s="144"/>
      <c r="DY347" s="144"/>
      <c r="DZ347" s="144"/>
      <c r="EA347" s="144"/>
      <c r="EB347" s="144"/>
      <c r="EC347" s="144"/>
      <c r="ED347" s="144"/>
      <c r="EE347" s="144"/>
      <c r="EF347" s="144"/>
      <c r="EG347" s="144"/>
      <c r="EH347" s="144"/>
      <c r="EI347" s="144"/>
      <c r="EJ347" s="144"/>
      <c r="EK347" s="144"/>
      <c r="EL347" s="144"/>
      <c r="EM347" s="144"/>
      <c r="EN347" s="144"/>
      <c r="EO347" s="144"/>
      <c r="EP347" s="144"/>
      <c r="EQ347" s="144"/>
      <c r="ER347" s="144"/>
      <c r="ES347" s="144"/>
      <c r="ET347" s="144"/>
      <c r="EU347" s="144"/>
      <c r="EV347" s="144"/>
      <c r="EW347" s="144"/>
      <c r="EX347" s="144"/>
      <c r="EY347" s="144"/>
      <c r="EZ347" s="144"/>
      <c r="FA347" s="144"/>
      <c r="FB347" s="144"/>
      <c r="FC347" s="144"/>
      <c r="FD347" s="144"/>
      <c r="FE347" s="144"/>
      <c r="FF347" s="144"/>
      <c r="FG347" s="144"/>
      <c r="FH347" s="144"/>
      <c r="FI347" s="144"/>
      <c r="FJ347" s="144"/>
      <c r="FK347" s="144"/>
      <c r="FL347" s="144"/>
      <c r="FM347" s="144"/>
      <c r="FN347" s="144"/>
      <c r="FO347" s="144"/>
      <c r="FP347" s="144"/>
      <c r="FQ347" s="144"/>
      <c r="FR347" s="144"/>
      <c r="FS347" s="144"/>
      <c r="FT347" s="144"/>
      <c r="FU347" s="144"/>
      <c r="FV347" s="144"/>
      <c r="FW347" s="144"/>
      <c r="FX347" s="144"/>
      <c r="FY347" s="144"/>
      <c r="FZ347" s="144"/>
      <c r="GA347" s="144"/>
      <c r="GB347" s="144"/>
      <c r="GC347" s="144"/>
      <c r="GD347" s="144"/>
      <c r="GE347" s="144"/>
      <c r="GF347" s="144"/>
      <c r="GG347" s="144"/>
      <c r="GH347" s="144"/>
      <c r="GI347" s="144"/>
      <c r="GJ347" s="144"/>
      <c r="GK347" s="144"/>
      <c r="GL347" s="144"/>
      <c r="GM347" s="144"/>
      <c r="GN347" s="144"/>
      <c r="GO347" s="144"/>
      <c r="GP347" s="144"/>
      <c r="GQ347" s="144"/>
      <c r="GR347" s="144"/>
      <c r="GS347" s="144"/>
      <c r="GT347" s="144"/>
      <c r="GU347" s="144"/>
      <c r="GV347" s="144"/>
      <c r="GW347" s="144"/>
      <c r="GX347" s="144"/>
      <c r="GY347" s="144"/>
      <c r="GZ347" s="144"/>
      <c r="HA347" s="144"/>
      <c r="HB347" s="144"/>
      <c r="HC347" s="144"/>
      <c r="HD347" s="144"/>
      <c r="HE347" s="144"/>
      <c r="HF347" s="144"/>
      <c r="HG347" s="144"/>
      <c r="HH347" s="144"/>
    </row>
    <row r="348" spans="1:216" s="157" customFormat="1" ht="40" customHeight="1">
      <c r="A348" s="196"/>
      <c r="B348" s="187"/>
      <c r="C348" s="182"/>
      <c r="D348" s="182"/>
      <c r="E348" s="172"/>
      <c r="F348" s="179"/>
      <c r="G348" s="169"/>
      <c r="H348" s="169"/>
      <c r="I348" s="169"/>
      <c r="J348" s="169"/>
      <c r="K348" s="169"/>
      <c r="L348" s="169"/>
      <c r="M348" s="169"/>
      <c r="N348" s="169"/>
      <c r="O348" s="169"/>
      <c r="P348" s="169"/>
      <c r="Q348" s="169"/>
      <c r="R348" s="169"/>
      <c r="S348" s="169"/>
      <c r="T348" s="169"/>
      <c r="U348" s="144"/>
      <c r="V348" s="144"/>
      <c r="W348" s="144"/>
      <c r="X348" s="144"/>
      <c r="Y348" s="144"/>
      <c r="Z348" s="144"/>
      <c r="AA348" s="144"/>
      <c r="AB348" s="144"/>
      <c r="AC348" s="144"/>
      <c r="AD348" s="144"/>
      <c r="AE348" s="144"/>
      <c r="AF348" s="144"/>
      <c r="AG348" s="144"/>
      <c r="AH348" s="144"/>
      <c r="AI348" s="144"/>
      <c r="AJ348" s="144"/>
      <c r="AK348" s="144"/>
      <c r="AL348" s="144"/>
      <c r="AM348" s="144"/>
      <c r="AN348" s="144"/>
      <c r="AO348" s="144"/>
      <c r="AP348" s="144"/>
      <c r="AQ348" s="144"/>
      <c r="AR348" s="144"/>
      <c r="AS348" s="144"/>
      <c r="AT348" s="144"/>
      <c r="AU348" s="144"/>
      <c r="AV348" s="144"/>
      <c r="AW348" s="144"/>
      <c r="AX348" s="144"/>
      <c r="AY348" s="144"/>
      <c r="AZ348" s="144"/>
      <c r="BA348" s="144"/>
      <c r="BB348" s="144"/>
      <c r="BC348" s="144"/>
      <c r="BD348" s="144"/>
      <c r="BE348" s="144"/>
      <c r="BF348" s="144"/>
      <c r="BG348" s="144"/>
      <c r="BH348" s="144"/>
      <c r="BI348" s="144"/>
      <c r="BJ348" s="144"/>
      <c r="BK348" s="144"/>
      <c r="BL348" s="144"/>
      <c r="BM348" s="144"/>
      <c r="BN348" s="144"/>
      <c r="BO348" s="144"/>
      <c r="BP348" s="144"/>
      <c r="BQ348" s="144"/>
      <c r="BR348" s="144"/>
      <c r="BS348" s="144"/>
      <c r="BT348" s="144"/>
      <c r="BU348" s="144"/>
      <c r="BV348" s="144"/>
      <c r="BW348" s="144"/>
      <c r="BX348" s="144"/>
      <c r="BY348" s="144"/>
      <c r="BZ348" s="144"/>
      <c r="CA348" s="144"/>
      <c r="CB348" s="144"/>
      <c r="CC348" s="144"/>
      <c r="CD348" s="144"/>
      <c r="CE348" s="144"/>
      <c r="CF348" s="144"/>
      <c r="CG348" s="144"/>
      <c r="CH348" s="144"/>
      <c r="CI348" s="144"/>
      <c r="CJ348" s="144"/>
      <c r="CK348" s="144"/>
      <c r="CL348" s="144"/>
      <c r="CM348" s="144"/>
      <c r="CN348" s="144"/>
      <c r="CO348" s="144"/>
      <c r="CP348" s="144"/>
      <c r="CQ348" s="144"/>
      <c r="CR348" s="144"/>
      <c r="CS348" s="144"/>
      <c r="CT348" s="144"/>
      <c r="CU348" s="144"/>
      <c r="CV348" s="144"/>
      <c r="CW348" s="144"/>
      <c r="CX348" s="144"/>
      <c r="CY348" s="144"/>
      <c r="CZ348" s="144"/>
      <c r="DA348" s="144"/>
      <c r="DB348" s="144"/>
      <c r="DC348" s="144"/>
      <c r="DD348" s="144"/>
      <c r="DE348" s="144"/>
      <c r="DF348" s="144"/>
      <c r="DG348" s="144"/>
      <c r="DH348" s="144"/>
      <c r="DI348" s="144"/>
      <c r="DJ348" s="144"/>
      <c r="DK348" s="144"/>
      <c r="DL348" s="144"/>
      <c r="DM348" s="144"/>
      <c r="DN348" s="144"/>
      <c r="DO348" s="144"/>
      <c r="DP348" s="144"/>
      <c r="DQ348" s="144"/>
      <c r="DR348" s="144"/>
      <c r="DS348" s="144"/>
      <c r="DT348" s="144"/>
      <c r="DU348" s="144"/>
      <c r="DV348" s="144"/>
      <c r="DW348" s="144"/>
      <c r="DX348" s="144"/>
      <c r="DY348" s="144"/>
      <c r="DZ348" s="144"/>
      <c r="EA348" s="144"/>
      <c r="EB348" s="144"/>
      <c r="EC348" s="144"/>
      <c r="ED348" s="144"/>
      <c r="EE348" s="144"/>
      <c r="EF348" s="144"/>
      <c r="EG348" s="144"/>
      <c r="EH348" s="144"/>
      <c r="EI348" s="144"/>
      <c r="EJ348" s="144"/>
      <c r="EK348" s="144"/>
      <c r="EL348" s="144"/>
      <c r="EM348" s="144"/>
      <c r="EN348" s="144"/>
      <c r="EO348" s="144"/>
      <c r="EP348" s="144"/>
      <c r="EQ348" s="144"/>
      <c r="ER348" s="144"/>
      <c r="ES348" s="144"/>
      <c r="ET348" s="144"/>
      <c r="EU348" s="144"/>
      <c r="EV348" s="144"/>
      <c r="EW348" s="144"/>
      <c r="EX348" s="144"/>
      <c r="EY348" s="144"/>
      <c r="EZ348" s="144"/>
      <c r="FA348" s="144"/>
      <c r="FB348" s="144"/>
      <c r="FC348" s="144"/>
      <c r="FD348" s="144"/>
      <c r="FE348" s="144"/>
      <c r="FF348" s="144"/>
      <c r="FG348" s="144"/>
      <c r="FH348" s="144"/>
      <c r="FI348" s="144"/>
      <c r="FJ348" s="144"/>
      <c r="FK348" s="144"/>
      <c r="FL348" s="144"/>
      <c r="FM348" s="144"/>
      <c r="FN348" s="144"/>
      <c r="FO348" s="144"/>
      <c r="FP348" s="144"/>
      <c r="FQ348" s="144"/>
      <c r="FR348" s="144"/>
      <c r="FS348" s="144"/>
      <c r="FT348" s="144"/>
      <c r="FU348" s="144"/>
      <c r="FV348" s="144"/>
      <c r="FW348" s="144"/>
      <c r="FX348" s="144"/>
      <c r="FY348" s="144"/>
      <c r="FZ348" s="144"/>
      <c r="GA348" s="144"/>
      <c r="GB348" s="144"/>
      <c r="GC348" s="144"/>
      <c r="GD348" s="144"/>
      <c r="GE348" s="144"/>
      <c r="GF348" s="144"/>
      <c r="GG348" s="144"/>
      <c r="GH348" s="144"/>
      <c r="GI348" s="144"/>
      <c r="GJ348" s="144"/>
      <c r="GK348" s="144"/>
      <c r="GL348" s="144"/>
      <c r="GM348" s="144"/>
      <c r="GN348" s="144"/>
      <c r="GO348" s="144"/>
      <c r="GP348" s="144"/>
      <c r="GQ348" s="144"/>
      <c r="GR348" s="144"/>
      <c r="GS348" s="144"/>
      <c r="GT348" s="144"/>
      <c r="GU348" s="144"/>
      <c r="GV348" s="144"/>
      <c r="GW348" s="144"/>
      <c r="GX348" s="144"/>
      <c r="GY348" s="144"/>
      <c r="GZ348" s="144"/>
      <c r="HA348" s="144"/>
      <c r="HB348" s="144"/>
      <c r="HC348" s="144"/>
      <c r="HD348" s="144"/>
      <c r="HE348" s="144"/>
      <c r="HF348" s="144"/>
      <c r="HG348" s="144"/>
      <c r="HH348" s="144"/>
    </row>
    <row r="349" spans="1:216" s="157" customFormat="1" ht="40" customHeight="1">
      <c r="A349" s="201" t="s">
        <v>80</v>
      </c>
      <c r="B349" s="175" t="str">
        <f t="shared" si="67"/>
        <v>Grupo de TesoreríaBOLETINES DE DEUDORES MOROSOS DEL ESTADO</v>
      </c>
      <c r="C349" s="183">
        <v>73103</v>
      </c>
      <c r="D349" s="183" t="s">
        <v>1488</v>
      </c>
      <c r="E349" s="135" t="s">
        <v>1496</v>
      </c>
      <c r="F349" s="180" t="str">
        <f t="shared" si="72"/>
        <v>73103-5.1</v>
      </c>
      <c r="G349" s="174" t="str">
        <f t="shared" si="69"/>
        <v>AG -3--AC -8</v>
      </c>
      <c r="H349" s="239">
        <v>3</v>
      </c>
      <c r="I349" s="239">
        <v>8</v>
      </c>
      <c r="J349" s="174" t="str">
        <f t="shared" si="70"/>
        <v xml:space="preserve">- E- - </v>
      </c>
      <c r="K349" s="239"/>
      <c r="L349" s="239" t="s">
        <v>469</v>
      </c>
      <c r="M349" s="239"/>
      <c r="N349" s="239"/>
      <c r="O349" s="174" t="str">
        <f t="shared" si="71"/>
        <v xml:space="preserve">  </v>
      </c>
      <c r="P349" s="174"/>
      <c r="Q349" s="174"/>
      <c r="R349" s="174" t="str">
        <f t="shared" si="68"/>
        <v>E  -  PDF</v>
      </c>
      <c r="S349" s="239" t="s">
        <v>469</v>
      </c>
      <c r="T349" s="239" t="s">
        <v>37</v>
      </c>
      <c r="U349" s="144"/>
      <c r="V349" s="144"/>
      <c r="W349" s="144"/>
      <c r="X349" s="144"/>
      <c r="Y349" s="144"/>
      <c r="Z349" s="144"/>
      <c r="AA349" s="144"/>
      <c r="AB349" s="144"/>
      <c r="AC349" s="144"/>
      <c r="AD349" s="144"/>
      <c r="AE349" s="144"/>
      <c r="AF349" s="144"/>
      <c r="AG349" s="144"/>
      <c r="AH349" s="144"/>
      <c r="AI349" s="144"/>
      <c r="AJ349" s="144"/>
      <c r="AK349" s="144"/>
      <c r="AL349" s="144"/>
      <c r="AM349" s="144"/>
      <c r="AN349" s="144"/>
      <c r="AO349" s="144"/>
      <c r="AP349" s="144"/>
      <c r="AQ349" s="144"/>
      <c r="AR349" s="144"/>
      <c r="AS349" s="144"/>
      <c r="AT349" s="144"/>
      <c r="AU349" s="144"/>
      <c r="AV349" s="144"/>
      <c r="AW349" s="144"/>
      <c r="AX349" s="144"/>
      <c r="AY349" s="144"/>
      <c r="AZ349" s="144"/>
      <c r="BA349" s="144"/>
      <c r="BB349" s="144"/>
      <c r="BC349" s="144"/>
      <c r="BD349" s="144"/>
      <c r="BE349" s="144"/>
      <c r="BF349" s="144"/>
      <c r="BG349" s="144"/>
      <c r="BH349" s="144"/>
      <c r="BI349" s="144"/>
      <c r="BJ349" s="144"/>
      <c r="BK349" s="144"/>
      <c r="BL349" s="144"/>
      <c r="BM349" s="144"/>
      <c r="BN349" s="144"/>
      <c r="BO349" s="144"/>
      <c r="BP349" s="144"/>
      <c r="BQ349" s="144"/>
      <c r="BR349" s="144"/>
      <c r="BS349" s="144"/>
      <c r="BT349" s="144"/>
      <c r="BU349" s="144"/>
      <c r="BV349" s="144"/>
      <c r="BW349" s="144"/>
      <c r="BX349" s="144"/>
      <c r="BY349" s="144"/>
      <c r="BZ349" s="144"/>
      <c r="CA349" s="144"/>
      <c r="CB349" s="144"/>
      <c r="CC349" s="144"/>
      <c r="CD349" s="144"/>
      <c r="CE349" s="144"/>
      <c r="CF349" s="144"/>
      <c r="CG349" s="144"/>
      <c r="CH349" s="144"/>
      <c r="CI349" s="144"/>
      <c r="CJ349" s="144"/>
      <c r="CK349" s="144"/>
      <c r="CL349" s="144"/>
      <c r="CM349" s="144"/>
      <c r="CN349" s="144"/>
      <c r="CO349" s="144"/>
      <c r="CP349" s="144"/>
      <c r="CQ349" s="144"/>
      <c r="CR349" s="144"/>
      <c r="CS349" s="144"/>
      <c r="CT349" s="144"/>
      <c r="CU349" s="144"/>
      <c r="CV349" s="144"/>
      <c r="CW349" s="144"/>
      <c r="CX349" s="144"/>
      <c r="CY349" s="144"/>
      <c r="CZ349" s="144"/>
      <c r="DA349" s="144"/>
      <c r="DB349" s="144"/>
      <c r="DC349" s="144"/>
      <c r="DD349" s="144"/>
      <c r="DE349" s="144"/>
      <c r="DF349" s="144"/>
      <c r="DG349" s="144"/>
      <c r="DH349" s="144"/>
      <c r="DI349" s="144"/>
      <c r="DJ349" s="144"/>
      <c r="DK349" s="144"/>
      <c r="DL349" s="144"/>
      <c r="DM349" s="144"/>
      <c r="DN349" s="144"/>
      <c r="DO349" s="144"/>
      <c r="DP349" s="144"/>
      <c r="DQ349" s="144"/>
      <c r="DR349" s="144"/>
      <c r="DS349" s="144"/>
      <c r="DT349" s="144"/>
      <c r="DU349" s="144"/>
      <c r="DV349" s="144"/>
      <c r="DW349" s="144"/>
      <c r="DX349" s="144"/>
      <c r="DY349" s="144"/>
      <c r="DZ349" s="144"/>
      <c r="EA349" s="144"/>
      <c r="EB349" s="144"/>
      <c r="EC349" s="144"/>
      <c r="ED349" s="144"/>
      <c r="EE349" s="144"/>
      <c r="EF349" s="144"/>
      <c r="EG349" s="144"/>
      <c r="EH349" s="144"/>
      <c r="EI349" s="144"/>
      <c r="EJ349" s="144"/>
      <c r="EK349" s="144"/>
      <c r="EL349" s="144"/>
      <c r="EM349" s="144"/>
      <c r="EN349" s="144"/>
      <c r="EO349" s="144"/>
      <c r="EP349" s="144"/>
      <c r="EQ349" s="144"/>
      <c r="ER349" s="144"/>
      <c r="ES349" s="144"/>
      <c r="ET349" s="144"/>
      <c r="EU349" s="144"/>
      <c r="EV349" s="144"/>
      <c r="EW349" s="144"/>
      <c r="EX349" s="144"/>
      <c r="EY349" s="144"/>
      <c r="EZ349" s="144"/>
      <c r="FA349" s="144"/>
      <c r="FB349" s="144"/>
      <c r="FC349" s="144"/>
      <c r="FD349" s="144"/>
      <c r="FE349" s="144"/>
      <c r="FF349" s="144"/>
      <c r="FG349" s="144"/>
      <c r="FH349" s="144"/>
      <c r="FI349" s="144"/>
      <c r="FJ349" s="144"/>
      <c r="FK349" s="144"/>
      <c r="FL349" s="144"/>
      <c r="FM349" s="144"/>
      <c r="FN349" s="144"/>
      <c r="FO349" s="144"/>
      <c r="FP349" s="144"/>
      <c r="FQ349" s="144"/>
      <c r="FR349" s="144"/>
      <c r="FS349" s="144"/>
      <c r="FT349" s="144"/>
      <c r="FU349" s="144"/>
      <c r="FV349" s="144"/>
      <c r="FW349" s="144"/>
      <c r="FX349" s="144"/>
      <c r="FY349" s="144"/>
      <c r="FZ349" s="144"/>
      <c r="GA349" s="144"/>
      <c r="GB349" s="144"/>
      <c r="GC349" s="144"/>
      <c r="GD349" s="144"/>
      <c r="GE349" s="144"/>
      <c r="GF349" s="144"/>
      <c r="GG349" s="144"/>
      <c r="GH349" s="144"/>
      <c r="GI349" s="144"/>
      <c r="GJ349" s="144"/>
      <c r="GK349" s="144"/>
      <c r="GL349" s="144"/>
      <c r="GM349" s="144"/>
      <c r="GN349" s="144"/>
      <c r="GO349" s="144"/>
      <c r="GP349" s="144"/>
      <c r="GQ349" s="144"/>
      <c r="GR349" s="144"/>
      <c r="GS349" s="144"/>
      <c r="GT349" s="144"/>
      <c r="GU349" s="144"/>
      <c r="GV349" s="144"/>
      <c r="GW349" s="144"/>
      <c r="GX349" s="144"/>
      <c r="GY349" s="144"/>
      <c r="GZ349" s="144"/>
      <c r="HA349" s="144"/>
      <c r="HB349" s="144"/>
      <c r="HC349" s="144"/>
      <c r="HD349" s="144"/>
      <c r="HE349" s="144"/>
      <c r="HF349" s="144"/>
      <c r="HG349" s="144"/>
      <c r="HH349" s="144"/>
    </row>
    <row r="350" spans="1:216" s="157" customFormat="1" ht="40" customHeight="1">
      <c r="A350" s="201" t="s">
        <v>80</v>
      </c>
      <c r="B350" s="175" t="str">
        <f t="shared" si="67"/>
        <v>Grupo de TesoreríaBOLETINES DIARIOS DE TESORERÍA</v>
      </c>
      <c r="C350" s="183">
        <v>73103</v>
      </c>
      <c r="D350" s="183" t="s">
        <v>1489</v>
      </c>
      <c r="E350" s="135" t="s">
        <v>1497</v>
      </c>
      <c r="F350" s="180" t="str">
        <f t="shared" si="72"/>
        <v>73103-5.2</v>
      </c>
      <c r="G350" s="174" t="str">
        <f t="shared" si="69"/>
        <v>AG -3--AC -8</v>
      </c>
      <c r="H350" s="239">
        <v>3</v>
      </c>
      <c r="I350" s="239">
        <v>8</v>
      </c>
      <c r="J350" s="174" t="str">
        <f t="shared" si="70"/>
        <v xml:space="preserve">- E- - </v>
      </c>
      <c r="K350" s="239"/>
      <c r="L350" s="239" t="s">
        <v>469</v>
      </c>
      <c r="M350" s="239"/>
      <c r="N350" s="239"/>
      <c r="O350" s="174" t="str">
        <f t="shared" si="71"/>
        <v xml:space="preserve">  </v>
      </c>
      <c r="P350" s="174"/>
      <c r="Q350" s="174"/>
      <c r="R350" s="174" t="str">
        <f t="shared" si="68"/>
        <v>F/E  -  PDF</v>
      </c>
      <c r="S350" s="239" t="s">
        <v>1245</v>
      </c>
      <c r="T350" s="239" t="s">
        <v>37</v>
      </c>
      <c r="U350" s="144"/>
      <c r="V350" s="144"/>
      <c r="W350" s="144"/>
      <c r="X350" s="144"/>
      <c r="Y350" s="144"/>
      <c r="Z350" s="144"/>
      <c r="AA350" s="144"/>
      <c r="AB350" s="144"/>
      <c r="AC350" s="144"/>
      <c r="AD350" s="144"/>
      <c r="AE350" s="144"/>
      <c r="AF350" s="144"/>
      <c r="AG350" s="144"/>
      <c r="AH350" s="144"/>
      <c r="AI350" s="144"/>
      <c r="AJ350" s="144"/>
      <c r="AK350" s="144"/>
      <c r="AL350" s="144"/>
      <c r="AM350" s="144"/>
      <c r="AN350" s="144"/>
      <c r="AO350" s="144"/>
      <c r="AP350" s="144"/>
      <c r="AQ350" s="144"/>
      <c r="AR350" s="144"/>
      <c r="AS350" s="144"/>
      <c r="AT350" s="144"/>
      <c r="AU350" s="144"/>
      <c r="AV350" s="144"/>
      <c r="AW350" s="144"/>
      <c r="AX350" s="144"/>
      <c r="AY350" s="144"/>
      <c r="AZ350" s="144"/>
      <c r="BA350" s="144"/>
      <c r="BB350" s="144"/>
      <c r="BC350" s="144"/>
      <c r="BD350" s="144"/>
      <c r="BE350" s="144"/>
      <c r="BF350" s="144"/>
      <c r="BG350" s="144"/>
      <c r="BH350" s="144"/>
      <c r="BI350" s="144"/>
      <c r="BJ350" s="144"/>
      <c r="BK350" s="144"/>
      <c r="BL350" s="144"/>
      <c r="BM350" s="144"/>
      <c r="BN350" s="144"/>
      <c r="BO350" s="144"/>
      <c r="BP350" s="144"/>
      <c r="BQ350" s="144"/>
      <c r="BR350" s="144"/>
      <c r="BS350" s="144"/>
      <c r="BT350" s="144"/>
      <c r="BU350" s="144"/>
      <c r="BV350" s="144"/>
      <c r="BW350" s="144"/>
      <c r="BX350" s="144"/>
      <c r="BY350" s="144"/>
      <c r="BZ350" s="144"/>
      <c r="CA350" s="144"/>
      <c r="CB350" s="144"/>
      <c r="CC350" s="144"/>
      <c r="CD350" s="144"/>
      <c r="CE350" s="144"/>
      <c r="CF350" s="144"/>
      <c r="CG350" s="144"/>
      <c r="CH350" s="144"/>
      <c r="CI350" s="144"/>
      <c r="CJ350" s="144"/>
      <c r="CK350" s="144"/>
      <c r="CL350" s="144"/>
      <c r="CM350" s="144"/>
      <c r="CN350" s="144"/>
      <c r="CO350" s="144"/>
      <c r="CP350" s="144"/>
      <c r="CQ350" s="144"/>
      <c r="CR350" s="144"/>
      <c r="CS350" s="144"/>
      <c r="CT350" s="144"/>
      <c r="CU350" s="144"/>
      <c r="CV350" s="144"/>
      <c r="CW350" s="144"/>
      <c r="CX350" s="144"/>
      <c r="CY350" s="144"/>
      <c r="CZ350" s="144"/>
      <c r="DA350" s="144"/>
      <c r="DB350" s="144"/>
      <c r="DC350" s="144"/>
      <c r="DD350" s="144"/>
      <c r="DE350" s="144"/>
      <c r="DF350" s="144"/>
      <c r="DG350" s="144"/>
      <c r="DH350" s="144"/>
      <c r="DI350" s="144"/>
      <c r="DJ350" s="144"/>
      <c r="DK350" s="144"/>
      <c r="DL350" s="144"/>
      <c r="DM350" s="144"/>
      <c r="DN350" s="144"/>
      <c r="DO350" s="144"/>
      <c r="DP350" s="144"/>
      <c r="DQ350" s="144"/>
      <c r="DR350" s="144"/>
      <c r="DS350" s="144"/>
      <c r="DT350" s="144"/>
      <c r="DU350" s="144"/>
      <c r="DV350" s="144"/>
      <c r="DW350" s="144"/>
      <c r="DX350" s="144"/>
      <c r="DY350" s="144"/>
      <c r="DZ350" s="144"/>
      <c r="EA350" s="144"/>
      <c r="EB350" s="144"/>
      <c r="EC350" s="144"/>
      <c r="ED350" s="144"/>
      <c r="EE350" s="144"/>
      <c r="EF350" s="144"/>
      <c r="EG350" s="144"/>
      <c r="EH350" s="144"/>
      <c r="EI350" s="144"/>
      <c r="EJ350" s="144"/>
      <c r="EK350" s="144"/>
      <c r="EL350" s="144"/>
      <c r="EM350" s="144"/>
      <c r="EN350" s="144"/>
      <c r="EO350" s="144"/>
      <c r="EP350" s="144"/>
      <c r="EQ350" s="144"/>
      <c r="ER350" s="144"/>
      <c r="ES350" s="144"/>
      <c r="ET350" s="144"/>
      <c r="EU350" s="144"/>
      <c r="EV350" s="144"/>
      <c r="EW350" s="144"/>
      <c r="EX350" s="144"/>
      <c r="EY350" s="144"/>
      <c r="EZ350" s="144"/>
      <c r="FA350" s="144"/>
      <c r="FB350" s="144"/>
      <c r="FC350" s="144"/>
      <c r="FD350" s="144"/>
      <c r="FE350" s="144"/>
      <c r="FF350" s="144"/>
      <c r="FG350" s="144"/>
      <c r="FH350" s="144"/>
      <c r="FI350" s="144"/>
      <c r="FJ350" s="144"/>
      <c r="FK350" s="144"/>
      <c r="FL350" s="144"/>
      <c r="FM350" s="144"/>
      <c r="FN350" s="144"/>
      <c r="FO350" s="144"/>
      <c r="FP350" s="144"/>
      <c r="FQ350" s="144"/>
      <c r="FR350" s="144"/>
      <c r="FS350" s="144"/>
      <c r="FT350" s="144"/>
      <c r="FU350" s="144"/>
      <c r="FV350" s="144"/>
      <c r="FW350" s="144"/>
      <c r="FX350" s="144"/>
      <c r="FY350" s="144"/>
      <c r="FZ350" s="144"/>
      <c r="GA350" s="144"/>
      <c r="GB350" s="144"/>
      <c r="GC350" s="144"/>
      <c r="GD350" s="144"/>
      <c r="GE350" s="144"/>
      <c r="GF350" s="144"/>
      <c r="GG350" s="144"/>
      <c r="GH350" s="144"/>
      <c r="GI350" s="144"/>
      <c r="GJ350" s="144"/>
      <c r="GK350" s="144"/>
      <c r="GL350" s="144"/>
      <c r="GM350" s="144"/>
      <c r="GN350" s="144"/>
      <c r="GO350" s="144"/>
      <c r="GP350" s="144"/>
      <c r="GQ350" s="144"/>
      <c r="GR350" s="144"/>
      <c r="GS350" s="144"/>
      <c r="GT350" s="144"/>
      <c r="GU350" s="144"/>
      <c r="GV350" s="144"/>
      <c r="GW350" s="144"/>
      <c r="GX350" s="144"/>
      <c r="GY350" s="144"/>
      <c r="GZ350" s="144"/>
      <c r="HA350" s="144"/>
      <c r="HB350" s="144"/>
      <c r="HC350" s="144"/>
      <c r="HD350" s="144"/>
      <c r="HE350" s="144"/>
      <c r="HF350" s="144"/>
      <c r="HG350" s="144"/>
      <c r="HH350" s="144"/>
    </row>
    <row r="351" spans="1:216" s="157" customFormat="1" ht="40" customHeight="1">
      <c r="A351" s="201" t="s">
        <v>80</v>
      </c>
      <c r="B351" s="175" t="str">
        <f t="shared" si="67"/>
        <v xml:space="preserve">Grupo de TesoreríaDECLARACIONES DE GRAVAMEN A LOS MOVIMIENTOS FINANCIEROS </v>
      </c>
      <c r="C351" s="183">
        <v>73103</v>
      </c>
      <c r="D351" s="183" t="s">
        <v>1490</v>
      </c>
      <c r="E351" s="135" t="s">
        <v>1498</v>
      </c>
      <c r="F351" s="180" t="str">
        <f t="shared" si="72"/>
        <v>73103-16.1</v>
      </c>
      <c r="G351" s="174" t="str">
        <f t="shared" si="69"/>
        <v>AG -3--AC -8</v>
      </c>
      <c r="H351" s="239">
        <v>3</v>
      </c>
      <c r="I351" s="239">
        <v>8</v>
      </c>
      <c r="J351" s="174" t="str">
        <f t="shared" si="70"/>
        <v xml:space="preserve">- E- - </v>
      </c>
      <c r="K351" s="239"/>
      <c r="L351" s="239" t="s">
        <v>469</v>
      </c>
      <c r="M351" s="239"/>
      <c r="N351" s="239"/>
      <c r="O351" s="174" t="str">
        <f t="shared" si="71"/>
        <v xml:space="preserve">  </v>
      </c>
      <c r="P351" s="174"/>
      <c r="Q351" s="174"/>
      <c r="R351" s="174" t="str">
        <f t="shared" si="68"/>
        <v>F/E  -  PDF</v>
      </c>
      <c r="S351" s="239" t="s">
        <v>1245</v>
      </c>
      <c r="T351" s="239" t="s">
        <v>37</v>
      </c>
      <c r="U351" s="144"/>
      <c r="V351" s="144"/>
      <c r="W351" s="144"/>
      <c r="X351" s="144"/>
      <c r="Y351" s="144"/>
      <c r="Z351" s="144"/>
      <c r="AA351" s="144"/>
      <c r="AB351" s="144"/>
      <c r="AC351" s="144"/>
      <c r="AD351" s="144"/>
      <c r="AE351" s="144"/>
      <c r="AF351" s="144"/>
      <c r="AG351" s="144"/>
      <c r="AH351" s="144"/>
      <c r="AI351" s="144"/>
      <c r="AJ351" s="144"/>
      <c r="AK351" s="144"/>
      <c r="AL351" s="144"/>
      <c r="AM351" s="144"/>
      <c r="AN351" s="144"/>
      <c r="AO351" s="144"/>
      <c r="AP351" s="144"/>
      <c r="AQ351" s="144"/>
      <c r="AR351" s="144"/>
      <c r="AS351" s="144"/>
      <c r="AT351" s="144"/>
      <c r="AU351" s="144"/>
      <c r="AV351" s="144"/>
      <c r="AW351" s="144"/>
      <c r="AX351" s="144"/>
      <c r="AY351" s="144"/>
      <c r="AZ351" s="144"/>
      <c r="BA351" s="144"/>
      <c r="BB351" s="144"/>
      <c r="BC351" s="144"/>
      <c r="BD351" s="144"/>
      <c r="BE351" s="144"/>
      <c r="BF351" s="144"/>
      <c r="BG351" s="144"/>
      <c r="BH351" s="144"/>
      <c r="BI351" s="144"/>
      <c r="BJ351" s="144"/>
      <c r="BK351" s="144"/>
      <c r="BL351" s="144"/>
      <c r="BM351" s="144"/>
      <c r="BN351" s="144"/>
      <c r="BO351" s="144"/>
      <c r="BP351" s="144"/>
      <c r="BQ351" s="144"/>
      <c r="BR351" s="144"/>
      <c r="BS351" s="144"/>
      <c r="BT351" s="144"/>
      <c r="BU351" s="144"/>
      <c r="BV351" s="144"/>
      <c r="BW351" s="144"/>
      <c r="BX351" s="144"/>
      <c r="BY351" s="144"/>
      <c r="BZ351" s="144"/>
      <c r="CA351" s="144"/>
      <c r="CB351" s="144"/>
      <c r="CC351" s="144"/>
      <c r="CD351" s="144"/>
      <c r="CE351" s="144"/>
      <c r="CF351" s="144"/>
      <c r="CG351" s="144"/>
      <c r="CH351" s="144"/>
      <c r="CI351" s="144"/>
      <c r="CJ351" s="144"/>
      <c r="CK351" s="144"/>
      <c r="CL351" s="144"/>
      <c r="CM351" s="144"/>
      <c r="CN351" s="144"/>
      <c r="CO351" s="144"/>
      <c r="CP351" s="144"/>
      <c r="CQ351" s="144"/>
      <c r="CR351" s="144"/>
      <c r="CS351" s="144"/>
      <c r="CT351" s="144"/>
      <c r="CU351" s="144"/>
      <c r="CV351" s="144"/>
      <c r="CW351" s="144"/>
      <c r="CX351" s="144"/>
      <c r="CY351" s="144"/>
      <c r="CZ351" s="144"/>
      <c r="DA351" s="144"/>
      <c r="DB351" s="144"/>
      <c r="DC351" s="144"/>
      <c r="DD351" s="144"/>
      <c r="DE351" s="144"/>
      <c r="DF351" s="144"/>
      <c r="DG351" s="144"/>
      <c r="DH351" s="144"/>
      <c r="DI351" s="144"/>
      <c r="DJ351" s="144"/>
      <c r="DK351" s="144"/>
      <c r="DL351" s="144"/>
      <c r="DM351" s="144"/>
      <c r="DN351" s="144"/>
      <c r="DO351" s="144"/>
      <c r="DP351" s="144"/>
      <c r="DQ351" s="144"/>
      <c r="DR351" s="144"/>
      <c r="DS351" s="144"/>
      <c r="DT351" s="144"/>
      <c r="DU351" s="144"/>
      <c r="DV351" s="144"/>
      <c r="DW351" s="144"/>
      <c r="DX351" s="144"/>
      <c r="DY351" s="144"/>
      <c r="DZ351" s="144"/>
      <c r="EA351" s="144"/>
      <c r="EB351" s="144"/>
      <c r="EC351" s="144"/>
      <c r="ED351" s="144"/>
      <c r="EE351" s="144"/>
      <c r="EF351" s="144"/>
      <c r="EG351" s="144"/>
      <c r="EH351" s="144"/>
      <c r="EI351" s="144"/>
      <c r="EJ351" s="144"/>
      <c r="EK351" s="144"/>
      <c r="EL351" s="144"/>
      <c r="EM351" s="144"/>
      <c r="EN351" s="144"/>
      <c r="EO351" s="144"/>
      <c r="EP351" s="144"/>
      <c r="EQ351" s="144"/>
      <c r="ER351" s="144"/>
      <c r="ES351" s="144"/>
      <c r="ET351" s="144"/>
      <c r="EU351" s="144"/>
      <c r="EV351" s="144"/>
      <c r="EW351" s="144"/>
      <c r="EX351" s="144"/>
      <c r="EY351" s="144"/>
      <c r="EZ351" s="144"/>
      <c r="FA351" s="144"/>
      <c r="FB351" s="144"/>
      <c r="FC351" s="144"/>
      <c r="FD351" s="144"/>
      <c r="FE351" s="144"/>
      <c r="FF351" s="144"/>
      <c r="FG351" s="144"/>
      <c r="FH351" s="144"/>
      <c r="FI351" s="144"/>
      <c r="FJ351" s="144"/>
      <c r="FK351" s="144"/>
      <c r="FL351" s="144"/>
      <c r="FM351" s="144"/>
      <c r="FN351" s="144"/>
      <c r="FO351" s="144"/>
      <c r="FP351" s="144"/>
      <c r="FQ351" s="144"/>
      <c r="FR351" s="144"/>
      <c r="FS351" s="144"/>
      <c r="FT351" s="144"/>
      <c r="FU351" s="144"/>
      <c r="FV351" s="144"/>
      <c r="FW351" s="144"/>
      <c r="FX351" s="144"/>
      <c r="FY351" s="144"/>
      <c r="FZ351" s="144"/>
      <c r="GA351" s="144"/>
      <c r="GB351" s="144"/>
      <c r="GC351" s="144"/>
      <c r="GD351" s="144"/>
      <c r="GE351" s="144"/>
      <c r="GF351" s="144"/>
      <c r="GG351" s="144"/>
      <c r="GH351" s="144"/>
      <c r="GI351" s="144"/>
      <c r="GJ351" s="144"/>
      <c r="GK351" s="144"/>
      <c r="GL351" s="144"/>
      <c r="GM351" s="144"/>
      <c r="GN351" s="144"/>
      <c r="GO351" s="144"/>
      <c r="GP351" s="144"/>
      <c r="GQ351" s="144"/>
      <c r="GR351" s="144"/>
      <c r="GS351" s="144"/>
      <c r="GT351" s="144"/>
      <c r="GU351" s="144"/>
      <c r="GV351" s="144"/>
      <c r="GW351" s="144"/>
      <c r="GX351" s="144"/>
      <c r="GY351" s="144"/>
      <c r="GZ351" s="144"/>
      <c r="HA351" s="144"/>
      <c r="HB351" s="144"/>
      <c r="HC351" s="144"/>
      <c r="HD351" s="144"/>
      <c r="HE351" s="144"/>
      <c r="HF351" s="144"/>
      <c r="HG351" s="144"/>
      <c r="HH351" s="144"/>
    </row>
    <row r="352" spans="1:216" s="157" customFormat="1" ht="40" customHeight="1">
      <c r="A352" s="201" t="s">
        <v>80</v>
      </c>
      <c r="B352" s="175" t="str">
        <f t="shared" si="67"/>
        <v>Grupo de TesoreríaDECLARACIONES DE IMPUESTO SOBRE LAS VENTAS – IVA</v>
      </c>
      <c r="C352" s="183">
        <v>73103</v>
      </c>
      <c r="D352" s="183" t="s">
        <v>1491</v>
      </c>
      <c r="E352" s="135" t="s">
        <v>1499</v>
      </c>
      <c r="F352" s="180" t="str">
        <f t="shared" si="72"/>
        <v>73103-16.2</v>
      </c>
      <c r="G352" s="174" t="str">
        <f t="shared" si="69"/>
        <v>AG -3--AC -8</v>
      </c>
      <c r="H352" s="239">
        <v>3</v>
      </c>
      <c r="I352" s="239">
        <v>8</v>
      </c>
      <c r="J352" s="174" t="str">
        <f t="shared" si="70"/>
        <v xml:space="preserve">- E- - </v>
      </c>
      <c r="K352" s="239"/>
      <c r="L352" s="239" t="s">
        <v>469</v>
      </c>
      <c r="M352" s="239"/>
      <c r="N352" s="239"/>
      <c r="O352" s="174" t="str">
        <f t="shared" si="71"/>
        <v xml:space="preserve">  </v>
      </c>
      <c r="P352" s="174"/>
      <c r="Q352" s="174"/>
      <c r="R352" s="174" t="str">
        <f t="shared" si="68"/>
        <v>F/E  -  PDF</v>
      </c>
      <c r="S352" s="239" t="s">
        <v>1245</v>
      </c>
      <c r="T352" s="239" t="s">
        <v>37</v>
      </c>
      <c r="U352" s="144"/>
      <c r="V352" s="144"/>
      <c r="W352" s="144"/>
      <c r="X352" s="144"/>
      <c r="Y352" s="144"/>
      <c r="Z352" s="144"/>
      <c r="AA352" s="144"/>
      <c r="AB352" s="144"/>
      <c r="AC352" s="144"/>
      <c r="AD352" s="144"/>
      <c r="AE352" s="144"/>
      <c r="AF352" s="144"/>
      <c r="AG352" s="144"/>
      <c r="AH352" s="144"/>
      <c r="AI352" s="144"/>
      <c r="AJ352" s="144"/>
      <c r="AK352" s="144"/>
      <c r="AL352" s="144"/>
      <c r="AM352" s="144"/>
      <c r="AN352" s="144"/>
      <c r="AO352" s="144"/>
      <c r="AP352" s="144"/>
      <c r="AQ352" s="144"/>
      <c r="AR352" s="144"/>
      <c r="AS352" s="144"/>
      <c r="AT352" s="144"/>
      <c r="AU352" s="144"/>
      <c r="AV352" s="144"/>
      <c r="AW352" s="144"/>
      <c r="AX352" s="144"/>
      <c r="AY352" s="144"/>
      <c r="AZ352" s="144"/>
      <c r="BA352" s="144"/>
      <c r="BB352" s="144"/>
      <c r="BC352" s="144"/>
      <c r="BD352" s="144"/>
      <c r="BE352" s="144"/>
      <c r="BF352" s="144"/>
      <c r="BG352" s="144"/>
      <c r="BH352" s="144"/>
      <c r="BI352" s="144"/>
      <c r="BJ352" s="144"/>
      <c r="BK352" s="144"/>
      <c r="BL352" s="144"/>
      <c r="BM352" s="144"/>
      <c r="BN352" s="144"/>
      <c r="BO352" s="144"/>
      <c r="BP352" s="144"/>
      <c r="BQ352" s="144"/>
      <c r="BR352" s="144"/>
      <c r="BS352" s="144"/>
      <c r="BT352" s="144"/>
      <c r="BU352" s="144"/>
      <c r="BV352" s="144"/>
      <c r="BW352" s="144"/>
      <c r="BX352" s="144"/>
      <c r="BY352" s="144"/>
      <c r="BZ352" s="144"/>
      <c r="CA352" s="144"/>
      <c r="CB352" s="144"/>
      <c r="CC352" s="144"/>
      <c r="CD352" s="144"/>
      <c r="CE352" s="144"/>
      <c r="CF352" s="144"/>
      <c r="CG352" s="144"/>
      <c r="CH352" s="144"/>
      <c r="CI352" s="144"/>
      <c r="CJ352" s="144"/>
      <c r="CK352" s="144"/>
      <c r="CL352" s="144"/>
      <c r="CM352" s="144"/>
      <c r="CN352" s="144"/>
      <c r="CO352" s="144"/>
      <c r="CP352" s="144"/>
      <c r="CQ352" s="144"/>
      <c r="CR352" s="144"/>
      <c r="CS352" s="144"/>
      <c r="CT352" s="144"/>
      <c r="CU352" s="144"/>
      <c r="CV352" s="144"/>
      <c r="CW352" s="144"/>
      <c r="CX352" s="144"/>
      <c r="CY352" s="144"/>
      <c r="CZ352" s="144"/>
      <c r="DA352" s="144"/>
      <c r="DB352" s="144"/>
      <c r="DC352" s="144"/>
      <c r="DD352" s="144"/>
      <c r="DE352" s="144"/>
      <c r="DF352" s="144"/>
      <c r="DG352" s="144"/>
      <c r="DH352" s="144"/>
      <c r="DI352" s="144"/>
      <c r="DJ352" s="144"/>
      <c r="DK352" s="144"/>
      <c r="DL352" s="144"/>
      <c r="DM352" s="144"/>
      <c r="DN352" s="144"/>
      <c r="DO352" s="144"/>
      <c r="DP352" s="144"/>
      <c r="DQ352" s="144"/>
      <c r="DR352" s="144"/>
      <c r="DS352" s="144"/>
      <c r="DT352" s="144"/>
      <c r="DU352" s="144"/>
      <c r="DV352" s="144"/>
      <c r="DW352" s="144"/>
      <c r="DX352" s="144"/>
      <c r="DY352" s="144"/>
      <c r="DZ352" s="144"/>
      <c r="EA352" s="144"/>
      <c r="EB352" s="144"/>
      <c r="EC352" s="144"/>
      <c r="ED352" s="144"/>
      <c r="EE352" s="144"/>
      <c r="EF352" s="144"/>
      <c r="EG352" s="144"/>
      <c r="EH352" s="144"/>
      <c r="EI352" s="144"/>
      <c r="EJ352" s="144"/>
      <c r="EK352" s="144"/>
      <c r="EL352" s="144"/>
      <c r="EM352" s="144"/>
      <c r="EN352" s="144"/>
      <c r="EO352" s="144"/>
      <c r="EP352" s="144"/>
      <c r="EQ352" s="144"/>
      <c r="ER352" s="144"/>
      <c r="ES352" s="144"/>
      <c r="ET352" s="144"/>
      <c r="EU352" s="144"/>
      <c r="EV352" s="144"/>
      <c r="EW352" s="144"/>
      <c r="EX352" s="144"/>
      <c r="EY352" s="144"/>
      <c r="EZ352" s="144"/>
      <c r="FA352" s="144"/>
      <c r="FB352" s="144"/>
      <c r="FC352" s="144"/>
      <c r="FD352" s="144"/>
      <c r="FE352" s="144"/>
      <c r="FF352" s="144"/>
      <c r="FG352" s="144"/>
      <c r="FH352" s="144"/>
      <c r="FI352" s="144"/>
      <c r="FJ352" s="144"/>
      <c r="FK352" s="144"/>
      <c r="FL352" s="144"/>
      <c r="FM352" s="144"/>
      <c r="FN352" s="144"/>
      <c r="FO352" s="144"/>
      <c r="FP352" s="144"/>
      <c r="FQ352" s="144"/>
      <c r="FR352" s="144"/>
      <c r="FS352" s="144"/>
      <c r="FT352" s="144"/>
      <c r="FU352" s="144"/>
      <c r="FV352" s="144"/>
      <c r="FW352" s="144"/>
      <c r="FX352" s="144"/>
      <c r="FY352" s="144"/>
      <c r="FZ352" s="144"/>
      <c r="GA352" s="144"/>
      <c r="GB352" s="144"/>
      <c r="GC352" s="144"/>
      <c r="GD352" s="144"/>
      <c r="GE352" s="144"/>
      <c r="GF352" s="144"/>
      <c r="GG352" s="144"/>
      <c r="GH352" s="144"/>
      <c r="GI352" s="144"/>
      <c r="GJ352" s="144"/>
      <c r="GK352" s="144"/>
      <c r="GL352" s="144"/>
      <c r="GM352" s="144"/>
      <c r="GN352" s="144"/>
      <c r="GO352" s="144"/>
      <c r="GP352" s="144"/>
      <c r="GQ352" s="144"/>
      <c r="GR352" s="144"/>
      <c r="GS352" s="144"/>
      <c r="GT352" s="144"/>
      <c r="GU352" s="144"/>
      <c r="GV352" s="144"/>
      <c r="GW352" s="144"/>
      <c r="GX352" s="144"/>
      <c r="GY352" s="144"/>
      <c r="GZ352" s="144"/>
      <c r="HA352" s="144"/>
      <c r="HB352" s="144"/>
      <c r="HC352" s="144"/>
      <c r="HD352" s="144"/>
      <c r="HE352" s="144"/>
      <c r="HF352" s="144"/>
      <c r="HG352" s="144"/>
      <c r="HH352" s="144"/>
    </row>
    <row r="353" spans="1:20" ht="40" customHeight="1">
      <c r="A353" s="201" t="s">
        <v>80</v>
      </c>
      <c r="B353" s="175" t="str">
        <f t="shared" ref="B353:B415" si="73">CONCATENATE(A353,E353)</f>
        <v xml:space="preserve">Grupo de TesoreríaDECLARACIONES DE RENTA Y COMPLEMENTARIOS </v>
      </c>
      <c r="C353" s="183">
        <v>73103</v>
      </c>
      <c r="D353" s="183" t="s">
        <v>1492</v>
      </c>
      <c r="E353" s="135" t="s">
        <v>1500</v>
      </c>
      <c r="F353" s="180" t="str">
        <f t="shared" si="72"/>
        <v>73103-16.3</v>
      </c>
      <c r="G353" s="174" t="str">
        <f t="shared" si="69"/>
        <v>AG -3--AC -8</v>
      </c>
      <c r="H353" s="239">
        <v>3</v>
      </c>
      <c r="I353" s="239">
        <v>8</v>
      </c>
      <c r="J353" s="174" t="str">
        <f t="shared" si="70"/>
        <v xml:space="preserve">- E- - </v>
      </c>
      <c r="K353" s="239"/>
      <c r="L353" s="239" t="s">
        <v>469</v>
      </c>
      <c r="M353" s="239"/>
      <c r="N353" s="239"/>
      <c r="O353" s="174" t="str">
        <f t="shared" si="71"/>
        <v xml:space="preserve">  </v>
      </c>
      <c r="P353" s="174"/>
      <c r="Q353" s="174"/>
      <c r="R353" s="174" t="str">
        <f t="shared" si="68"/>
        <v>F/E  -  PDF</v>
      </c>
      <c r="S353" s="239" t="s">
        <v>1245</v>
      </c>
      <c r="T353" s="239" t="s">
        <v>37</v>
      </c>
    </row>
    <row r="354" spans="1:20" ht="40" customHeight="1">
      <c r="A354" s="201" t="s">
        <v>80</v>
      </c>
      <c r="B354" s="175" t="str">
        <f t="shared" si="73"/>
        <v xml:space="preserve">Grupo de TesoreríaDECLARACIONES DE RETENCIONES EN LA FUENTE </v>
      </c>
      <c r="C354" s="183">
        <v>73103</v>
      </c>
      <c r="D354" s="183" t="s">
        <v>1493</v>
      </c>
      <c r="E354" s="135" t="s">
        <v>1501</v>
      </c>
      <c r="F354" s="180" t="str">
        <f t="shared" si="72"/>
        <v>73103-16.4</v>
      </c>
      <c r="G354" s="174" t="str">
        <f t="shared" si="69"/>
        <v>AG -3--AC -8</v>
      </c>
      <c r="H354" s="239">
        <v>3</v>
      </c>
      <c r="I354" s="239">
        <v>8</v>
      </c>
      <c r="J354" s="174" t="str">
        <f t="shared" si="70"/>
        <v xml:space="preserve">- E- - </v>
      </c>
      <c r="K354" s="239"/>
      <c r="L354" s="239" t="s">
        <v>469</v>
      </c>
      <c r="M354" s="239"/>
      <c r="N354" s="239"/>
      <c r="O354" s="174" t="str">
        <f t="shared" si="71"/>
        <v xml:space="preserve">  </v>
      </c>
      <c r="P354" s="174"/>
      <c r="Q354" s="174"/>
      <c r="R354" s="174" t="str">
        <f t="shared" si="68"/>
        <v>F/E  -  PDF</v>
      </c>
      <c r="S354" s="239" t="s">
        <v>1245</v>
      </c>
      <c r="T354" s="239" t="s">
        <v>37</v>
      </c>
    </row>
    <row r="355" spans="1:20" ht="40" customHeight="1">
      <c r="A355" s="201" t="s">
        <v>80</v>
      </c>
      <c r="B355" s="175" t="str">
        <f t="shared" si="73"/>
        <v xml:space="preserve">Grupo de TesoreríaDECLARACIONES DEL IMPUESTO AL PATRIMONIO </v>
      </c>
      <c r="C355" s="183">
        <v>73103</v>
      </c>
      <c r="D355" s="183" t="s">
        <v>1494</v>
      </c>
      <c r="E355" s="135" t="s">
        <v>1502</v>
      </c>
      <c r="F355" s="180" t="str">
        <f t="shared" si="72"/>
        <v>73103-16.5</v>
      </c>
      <c r="G355" s="174" t="str">
        <f t="shared" si="69"/>
        <v>AG -3--AC -8</v>
      </c>
      <c r="H355" s="239">
        <v>3</v>
      </c>
      <c r="I355" s="239">
        <v>8</v>
      </c>
      <c r="J355" s="174" t="str">
        <f t="shared" si="70"/>
        <v xml:space="preserve">- E- - </v>
      </c>
      <c r="K355" s="239"/>
      <c r="L355" s="239" t="s">
        <v>469</v>
      </c>
      <c r="M355" s="239"/>
      <c r="N355" s="239"/>
      <c r="O355" s="174" t="str">
        <f t="shared" si="71"/>
        <v xml:space="preserve">  </v>
      </c>
      <c r="P355" s="174"/>
      <c r="Q355" s="174"/>
      <c r="R355" s="174" t="str">
        <f t="shared" si="68"/>
        <v>F/E  -  PDF</v>
      </c>
      <c r="S355" s="239" t="s">
        <v>1245</v>
      </c>
      <c r="T355" s="239" t="s">
        <v>37</v>
      </c>
    </row>
    <row r="356" spans="1:20" ht="40" customHeight="1">
      <c r="A356" s="201" t="s">
        <v>80</v>
      </c>
      <c r="B356" s="175" t="str">
        <f t="shared" si="73"/>
        <v>Grupo de TesoreríaINFORMES A ENTES DE CONTROL</v>
      </c>
      <c r="C356" s="183">
        <v>73103</v>
      </c>
      <c r="D356" s="183" t="s">
        <v>1236</v>
      </c>
      <c r="E356" s="135" t="s">
        <v>928</v>
      </c>
      <c r="F356" s="180" t="str">
        <f t="shared" si="72"/>
        <v>73103-24.1</v>
      </c>
      <c r="G356" s="174" t="str">
        <f t="shared" si="69"/>
        <v>AG -4--AC -8</v>
      </c>
      <c r="H356" s="239">
        <v>4</v>
      </c>
      <c r="I356" s="239">
        <v>8</v>
      </c>
      <c r="J356" s="174" t="str">
        <f t="shared" si="70"/>
        <v xml:space="preserve">- E- - </v>
      </c>
      <c r="K356" s="239"/>
      <c r="L356" s="239" t="s">
        <v>469</v>
      </c>
      <c r="M356" s="239"/>
      <c r="N356" s="239"/>
      <c r="O356" s="174" t="str">
        <f t="shared" si="71"/>
        <v xml:space="preserve">  </v>
      </c>
      <c r="P356" s="174"/>
      <c r="Q356" s="174"/>
      <c r="R356" s="174" t="str">
        <f t="shared" si="68"/>
        <v>F/E  -  PDF</v>
      </c>
      <c r="S356" s="239" t="s">
        <v>1245</v>
      </c>
      <c r="T356" s="239" t="s">
        <v>37</v>
      </c>
    </row>
    <row r="357" spans="1:20" ht="40" customHeight="1">
      <c r="A357" s="201" t="s">
        <v>80</v>
      </c>
      <c r="B357" s="175" t="str">
        <f t="shared" si="73"/>
        <v>Grupo de TesoreríaPROGRAMAS ANUALES MENSUALIZADOS DE CAJA PAC</v>
      </c>
      <c r="C357" s="183">
        <v>73103</v>
      </c>
      <c r="D357" s="183" t="s">
        <v>1495</v>
      </c>
      <c r="E357" s="135" t="s">
        <v>1503</v>
      </c>
      <c r="F357" s="180" t="str">
        <f t="shared" si="72"/>
        <v>73103-40.4</v>
      </c>
      <c r="G357" s="174" t="str">
        <f t="shared" si="69"/>
        <v>AG -3--AC -7</v>
      </c>
      <c r="H357" s="239">
        <v>3</v>
      </c>
      <c r="I357" s="239">
        <v>7</v>
      </c>
      <c r="J357" s="174" t="str">
        <f t="shared" si="70"/>
        <v xml:space="preserve">- E- - </v>
      </c>
      <c r="K357" s="239"/>
      <c r="L357" s="239" t="s">
        <v>469</v>
      </c>
      <c r="M357" s="239"/>
      <c r="N357" s="239"/>
      <c r="O357" s="174" t="str">
        <f t="shared" si="71"/>
        <v xml:space="preserve">  </v>
      </c>
      <c r="P357" s="174"/>
      <c r="Q357" s="174"/>
      <c r="R357" s="174" t="str">
        <f t="shared" si="68"/>
        <v>E  -  PDF</v>
      </c>
      <c r="S357" s="239" t="s">
        <v>469</v>
      </c>
      <c r="T357" s="239" t="s">
        <v>37</v>
      </c>
    </row>
    <row r="358" spans="1:20" ht="40" customHeight="1">
      <c r="A358" s="196"/>
      <c r="B358" s="187"/>
      <c r="C358" s="182"/>
      <c r="D358" s="182"/>
      <c r="E358" s="172"/>
      <c r="F358" s="179"/>
      <c r="G358" s="169"/>
      <c r="H358" s="169"/>
      <c r="I358" s="169"/>
      <c r="J358" s="169"/>
      <c r="K358" s="169"/>
      <c r="L358" s="169"/>
      <c r="M358" s="169"/>
      <c r="N358" s="169"/>
      <c r="O358" s="169"/>
      <c r="P358" s="169"/>
      <c r="Q358" s="169"/>
      <c r="R358" s="169"/>
      <c r="S358" s="169"/>
      <c r="T358" s="169"/>
    </row>
    <row r="359" spans="1:20" ht="40" customHeight="1">
      <c r="A359" s="246" t="s">
        <v>210</v>
      </c>
      <c r="B359" s="186" t="str">
        <f t="shared" si="73"/>
        <v>Subdirección de Servicios AdministrativosACTAS DE SEGURIDAD VIAL</v>
      </c>
      <c r="C359" s="143">
        <v>73200</v>
      </c>
      <c r="D359" s="227" t="s">
        <v>1504</v>
      </c>
      <c r="E359" s="228" t="s">
        <v>1506</v>
      </c>
      <c r="F359" s="224" t="str">
        <f t="shared" si="72"/>
        <v>73200-2.20</v>
      </c>
      <c r="G359" s="225" t="str">
        <f t="shared" si="69"/>
        <v>AG -3--AC -8</v>
      </c>
      <c r="H359" s="240">
        <v>3</v>
      </c>
      <c r="I359" s="240">
        <v>8</v>
      </c>
      <c r="J359" s="225" t="str">
        <f t="shared" si="70"/>
        <v xml:space="preserve">CT- - MT- </v>
      </c>
      <c r="K359" s="240" t="s">
        <v>468</v>
      </c>
      <c r="L359" s="240"/>
      <c r="M359" s="240" t="s">
        <v>1612</v>
      </c>
      <c r="N359" s="240"/>
      <c r="O359" s="225" t="str">
        <f t="shared" si="71"/>
        <v xml:space="preserve">  </v>
      </c>
      <c r="P359" s="225"/>
      <c r="Q359" s="225"/>
      <c r="R359" s="225" t="str">
        <f t="shared" si="68"/>
        <v>F/E  -  PDF</v>
      </c>
      <c r="S359" s="240" t="s">
        <v>1245</v>
      </c>
      <c r="T359" s="240" t="s">
        <v>37</v>
      </c>
    </row>
    <row r="360" spans="1:20" ht="40" customHeight="1">
      <c r="A360" s="246" t="s">
        <v>210</v>
      </c>
      <c r="B360" s="186" t="str">
        <f t="shared" si="73"/>
        <v>Subdirección de Servicios AdministrativosHISTORIALES DE BIENES INMUEBLES</v>
      </c>
      <c r="C360" s="143">
        <v>73200</v>
      </c>
      <c r="D360" s="227">
        <v>20</v>
      </c>
      <c r="E360" s="226" t="s">
        <v>922</v>
      </c>
      <c r="F360" s="224" t="str">
        <f t="shared" si="72"/>
        <v>73200-20</v>
      </c>
      <c r="G360" s="225" t="str">
        <f t="shared" si="69"/>
        <v>AG -3--AC -17</v>
      </c>
      <c r="H360" s="240">
        <v>3</v>
      </c>
      <c r="I360" s="240">
        <v>17</v>
      </c>
      <c r="J360" s="225" t="str">
        <f t="shared" si="70"/>
        <v>- - MT- S</v>
      </c>
      <c r="K360" s="240"/>
      <c r="L360" s="240"/>
      <c r="M360" s="240" t="s">
        <v>1612</v>
      </c>
      <c r="N360" s="240" t="s">
        <v>471</v>
      </c>
      <c r="O360" s="225" t="str">
        <f t="shared" si="71"/>
        <v xml:space="preserve">  </v>
      </c>
      <c r="P360" s="225"/>
      <c r="Q360" s="225"/>
      <c r="R360" s="225" t="str">
        <f t="shared" si="68"/>
        <v>F/E  -  PDF</v>
      </c>
      <c r="S360" s="240" t="s">
        <v>1245</v>
      </c>
      <c r="T360" s="240" t="s">
        <v>37</v>
      </c>
    </row>
    <row r="361" spans="1:20" ht="40" customHeight="1">
      <c r="A361" s="246" t="s">
        <v>210</v>
      </c>
      <c r="B361" s="186" t="str">
        <f t="shared" si="73"/>
        <v>Subdirección de Servicios AdministrativosINFORMES A ENTES DE CONTROL</v>
      </c>
      <c r="C361" s="143">
        <v>73200</v>
      </c>
      <c r="D361" s="227" t="s">
        <v>1236</v>
      </c>
      <c r="E361" s="228" t="s">
        <v>928</v>
      </c>
      <c r="F361" s="224" t="str">
        <f t="shared" si="72"/>
        <v>73200-24.1</v>
      </c>
      <c r="G361" s="225" t="str">
        <f t="shared" si="69"/>
        <v>AG -4--AC -8</v>
      </c>
      <c r="H361" s="240">
        <v>4</v>
      </c>
      <c r="I361" s="240">
        <v>8</v>
      </c>
      <c r="J361" s="225" t="str">
        <f t="shared" si="70"/>
        <v xml:space="preserve">- E- - </v>
      </c>
      <c r="K361" s="240"/>
      <c r="L361" s="240" t="s">
        <v>469</v>
      </c>
      <c r="M361" s="240"/>
      <c r="N361" s="240"/>
      <c r="O361" s="225" t="str">
        <f t="shared" si="71"/>
        <v xml:space="preserve">  </v>
      </c>
      <c r="P361" s="225"/>
      <c r="Q361" s="225"/>
      <c r="R361" s="225" t="str">
        <f t="shared" si="68"/>
        <v>F/E  -  PDF</v>
      </c>
      <c r="S361" s="240" t="s">
        <v>1245</v>
      </c>
      <c r="T361" s="240" t="s">
        <v>37</v>
      </c>
    </row>
    <row r="362" spans="1:20" ht="40" customHeight="1">
      <c r="A362" s="246" t="s">
        <v>210</v>
      </c>
      <c r="B362" s="186" t="str">
        <f t="shared" si="73"/>
        <v>Subdirección de Servicios AdministrativosINFORMES DE GESTIÓN</v>
      </c>
      <c r="C362" s="143">
        <v>73200</v>
      </c>
      <c r="D362" s="227" t="s">
        <v>1186</v>
      </c>
      <c r="E362" s="228" t="s">
        <v>931</v>
      </c>
      <c r="F362" s="224" t="str">
        <f t="shared" si="72"/>
        <v>73200-24.12</v>
      </c>
      <c r="G362" s="225" t="str">
        <f t="shared" si="69"/>
        <v>AG -3--AC -8</v>
      </c>
      <c r="H362" s="240">
        <v>3</v>
      </c>
      <c r="I362" s="240">
        <v>8</v>
      </c>
      <c r="J362" s="225" t="str">
        <f t="shared" si="70"/>
        <v xml:space="preserve">- E- - </v>
      </c>
      <c r="K362" s="240"/>
      <c r="L362" s="240" t="s">
        <v>469</v>
      </c>
      <c r="M362" s="240"/>
      <c r="N362" s="240"/>
      <c r="O362" s="225" t="str">
        <f t="shared" si="71"/>
        <v xml:space="preserve">  </v>
      </c>
      <c r="P362" s="225"/>
      <c r="Q362" s="225"/>
      <c r="R362" s="225" t="str">
        <f t="shared" ref="R362:R423" si="74">CONCATENATE(S362,"  -  ",T362)</f>
        <v>F/E  -  PDF</v>
      </c>
      <c r="S362" s="240" t="s">
        <v>1245</v>
      </c>
      <c r="T362" s="240" t="s">
        <v>37</v>
      </c>
    </row>
    <row r="363" spans="1:20" ht="40" customHeight="1">
      <c r="A363" s="246" t="s">
        <v>210</v>
      </c>
      <c r="B363" s="186" t="str">
        <f t="shared" si="73"/>
        <v>Subdirección de Servicios AdministrativosPLANES ESTRATÉGICOS DE SEGURIDAD VIAL</v>
      </c>
      <c r="C363" s="143">
        <v>73200</v>
      </c>
      <c r="D363" s="227" t="s">
        <v>1505</v>
      </c>
      <c r="E363" s="228" t="s">
        <v>1507</v>
      </c>
      <c r="F363" s="224" t="str">
        <f t="shared" si="72"/>
        <v>73200-34.20</v>
      </c>
      <c r="G363" s="225" t="str">
        <f t="shared" si="69"/>
        <v>AG -3--AC -17</v>
      </c>
      <c r="H363" s="240">
        <v>3</v>
      </c>
      <c r="I363" s="240">
        <v>17</v>
      </c>
      <c r="J363" s="225" t="str">
        <f t="shared" si="70"/>
        <v xml:space="preserve">CT- - MT- </v>
      </c>
      <c r="K363" s="240" t="s">
        <v>468</v>
      </c>
      <c r="L363" s="240"/>
      <c r="M363" s="240" t="s">
        <v>1612</v>
      </c>
      <c r="N363" s="240"/>
      <c r="O363" s="225" t="str">
        <f t="shared" si="71"/>
        <v xml:space="preserve">  </v>
      </c>
      <c r="P363" s="225"/>
      <c r="Q363" s="225"/>
      <c r="R363" s="225" t="str">
        <f t="shared" si="74"/>
        <v>F/E  -  PDF</v>
      </c>
      <c r="S363" s="240" t="s">
        <v>1245</v>
      </c>
      <c r="T363" s="240" t="s">
        <v>37</v>
      </c>
    </row>
    <row r="364" spans="1:20" ht="40" customHeight="1">
      <c r="A364" s="246" t="s">
        <v>210</v>
      </c>
      <c r="B364" s="186" t="str">
        <f t="shared" si="73"/>
        <v>Subdirección de Servicios AdministrativosREGISTROS DE OPERACIONES DE CAJA MENOR</v>
      </c>
      <c r="C364" s="143">
        <v>73200</v>
      </c>
      <c r="D364" s="227">
        <v>43</v>
      </c>
      <c r="E364" s="226" t="s">
        <v>1508</v>
      </c>
      <c r="F364" s="224" t="str">
        <f t="shared" si="72"/>
        <v>73200-43</v>
      </c>
      <c r="G364" s="225" t="str">
        <f t="shared" si="69"/>
        <v>AG -3--AC -8</v>
      </c>
      <c r="H364" s="240">
        <v>3</v>
      </c>
      <c r="I364" s="240">
        <v>8</v>
      </c>
      <c r="J364" s="225" t="str">
        <f t="shared" si="70"/>
        <v xml:space="preserve">- E- - </v>
      </c>
      <c r="K364" s="240"/>
      <c r="L364" s="240" t="s">
        <v>469</v>
      </c>
      <c r="M364" s="240"/>
      <c r="N364" s="240"/>
      <c r="O364" s="225" t="str">
        <f t="shared" si="71"/>
        <v xml:space="preserve">  </v>
      </c>
      <c r="P364" s="225"/>
      <c r="Q364" s="225"/>
      <c r="R364" s="225" t="str">
        <f t="shared" si="74"/>
        <v>E  -  PDF</v>
      </c>
      <c r="S364" s="240" t="s">
        <v>469</v>
      </c>
      <c r="T364" s="240" t="s">
        <v>37</v>
      </c>
    </row>
    <row r="365" spans="1:20" ht="40" customHeight="1">
      <c r="A365" s="196"/>
      <c r="B365" s="187"/>
      <c r="C365" s="182"/>
      <c r="D365" s="182"/>
      <c r="E365" s="172"/>
      <c r="F365" s="179"/>
      <c r="G365" s="169"/>
      <c r="H365" s="169"/>
      <c r="I365" s="169"/>
      <c r="J365" s="169"/>
      <c r="K365" s="169"/>
      <c r="L365" s="169"/>
      <c r="M365" s="169"/>
      <c r="N365" s="169"/>
      <c r="O365" s="169"/>
      <c r="P365" s="169"/>
      <c r="Q365" s="169"/>
      <c r="R365" s="169"/>
      <c r="S365" s="169"/>
      <c r="T365" s="169"/>
    </row>
    <row r="366" spans="1:20" ht="40" customHeight="1">
      <c r="A366" s="243" t="s">
        <v>85</v>
      </c>
      <c r="B366" s="175" t="str">
        <f t="shared" si="73"/>
        <v>Grupo de Atención al Usuario y ArchivoACTAS DE ELIMINACIÓN DOCUMENTAL</v>
      </c>
      <c r="C366" s="185">
        <v>73201</v>
      </c>
      <c r="D366" s="183" t="s">
        <v>1509</v>
      </c>
      <c r="E366" s="135" t="s">
        <v>1079</v>
      </c>
      <c r="F366" s="180" t="str">
        <f t="shared" si="72"/>
        <v>73201-2.17</v>
      </c>
      <c r="G366" s="174" t="str">
        <f t="shared" si="69"/>
        <v>AG -3--AC -8</v>
      </c>
      <c r="H366" s="239">
        <v>3</v>
      </c>
      <c r="I366" s="239">
        <v>8</v>
      </c>
      <c r="J366" s="174" t="str">
        <f t="shared" si="70"/>
        <v xml:space="preserve">CT- - MT- </v>
      </c>
      <c r="K366" s="239" t="s">
        <v>468</v>
      </c>
      <c r="L366" s="239"/>
      <c r="M366" s="239" t="s">
        <v>1612</v>
      </c>
      <c r="N366" s="239"/>
      <c r="O366" s="174" t="str">
        <f t="shared" si="71"/>
        <v xml:space="preserve">  </v>
      </c>
      <c r="P366" s="174"/>
      <c r="Q366" s="174"/>
      <c r="R366" s="174" t="str">
        <f t="shared" si="74"/>
        <v xml:space="preserve">F/E  -  </v>
      </c>
      <c r="S366" s="239" t="s">
        <v>1245</v>
      </c>
      <c r="T366" s="239"/>
    </row>
    <row r="367" spans="1:20" ht="40" customHeight="1">
      <c r="A367" s="243" t="s">
        <v>85</v>
      </c>
      <c r="B367" s="175" t="str">
        <f t="shared" si="73"/>
        <v>Grupo de Atención al Usuario y ArchivoCONSECUTIVOS DE COMUNICACIONES OFICIALES ENVIADAS</v>
      </c>
      <c r="C367" s="185">
        <v>73201</v>
      </c>
      <c r="D367" s="183" t="s">
        <v>1510</v>
      </c>
      <c r="E367" s="135" t="s">
        <v>1081</v>
      </c>
      <c r="F367" s="180" t="str">
        <f t="shared" si="72"/>
        <v>73201-12.1</v>
      </c>
      <c r="G367" s="174" t="str">
        <f t="shared" si="69"/>
        <v>AG -3--AC -8</v>
      </c>
      <c r="H367" s="239">
        <v>3</v>
      </c>
      <c r="I367" s="239">
        <v>8</v>
      </c>
      <c r="J367" s="174" t="str">
        <f t="shared" si="70"/>
        <v xml:space="preserve">- E- - </v>
      </c>
      <c r="K367" s="239"/>
      <c r="L367" s="239" t="s">
        <v>469</v>
      </c>
      <c r="M367" s="239"/>
      <c r="N367" s="239"/>
      <c r="O367" s="174" t="str">
        <f t="shared" si="71"/>
        <v xml:space="preserve">  </v>
      </c>
      <c r="P367" s="174"/>
      <c r="Q367" s="174"/>
      <c r="R367" s="174" t="str">
        <f t="shared" si="74"/>
        <v>F/E  -  PDF</v>
      </c>
      <c r="S367" s="239" t="s">
        <v>1245</v>
      </c>
      <c r="T367" s="239" t="s">
        <v>37</v>
      </c>
    </row>
    <row r="368" spans="1:20" ht="40" customHeight="1">
      <c r="A368" s="243" t="s">
        <v>85</v>
      </c>
      <c r="B368" s="175" t="str">
        <f t="shared" si="73"/>
        <v>Grupo de Atención al Usuario y ArchivoCONSECUTIVOS DE COMUNICACIONES OFICIALES RECIBIDAS</v>
      </c>
      <c r="C368" s="185">
        <v>73201</v>
      </c>
      <c r="D368" s="183" t="s">
        <v>1511</v>
      </c>
      <c r="E368" s="135" t="s">
        <v>1082</v>
      </c>
      <c r="F368" s="180" t="str">
        <f t="shared" si="72"/>
        <v>73201-12.2</v>
      </c>
      <c r="G368" s="174" t="str">
        <f t="shared" si="69"/>
        <v>AG -3--AC -8</v>
      </c>
      <c r="H368" s="239">
        <v>3</v>
      </c>
      <c r="I368" s="239">
        <v>8</v>
      </c>
      <c r="J368" s="174" t="str">
        <f t="shared" si="70"/>
        <v xml:space="preserve">- E- - </v>
      </c>
      <c r="K368" s="239"/>
      <c r="L368" s="239" t="s">
        <v>469</v>
      </c>
      <c r="M368" s="239"/>
      <c r="N368" s="239"/>
      <c r="O368" s="174" t="str">
        <f t="shared" si="71"/>
        <v xml:space="preserve">  </v>
      </c>
      <c r="P368" s="174"/>
      <c r="Q368" s="174"/>
      <c r="R368" s="174" t="str">
        <f t="shared" si="74"/>
        <v>F/E  -  PDF</v>
      </c>
      <c r="S368" s="239" t="s">
        <v>1245</v>
      </c>
      <c r="T368" s="239" t="s">
        <v>37</v>
      </c>
    </row>
    <row r="369" spans="1:216" s="157" customFormat="1" ht="40" customHeight="1">
      <c r="A369" s="243" t="s">
        <v>85</v>
      </c>
      <c r="B369" s="175" t="str">
        <f t="shared" si="73"/>
        <v>Grupo de Atención al Usuario y ArchivoDERECHOS DE PETICIÓN</v>
      </c>
      <c r="C369" s="185">
        <v>73201</v>
      </c>
      <c r="D369" s="183">
        <v>17</v>
      </c>
      <c r="E369" s="216" t="s">
        <v>496</v>
      </c>
      <c r="F369" s="180" t="str">
        <f t="shared" si="72"/>
        <v>73201-17</v>
      </c>
      <c r="G369" s="174" t="str">
        <f t="shared" si="69"/>
        <v>AG -3--AC -8</v>
      </c>
      <c r="H369" s="239">
        <v>3</v>
      </c>
      <c r="I369" s="239">
        <v>8</v>
      </c>
      <c r="J369" s="174" t="str">
        <f t="shared" si="70"/>
        <v>- - MT- S</v>
      </c>
      <c r="K369" s="239"/>
      <c r="L369" s="239"/>
      <c r="M369" s="239" t="s">
        <v>1612</v>
      </c>
      <c r="N369" s="239" t="s">
        <v>471</v>
      </c>
      <c r="O369" s="174" t="str">
        <f t="shared" si="71"/>
        <v xml:space="preserve">  </v>
      </c>
      <c r="P369" s="174"/>
      <c r="Q369" s="174"/>
      <c r="R369" s="174" t="str">
        <f t="shared" si="74"/>
        <v xml:space="preserve">F/E  -  </v>
      </c>
      <c r="S369" s="239" t="s">
        <v>1245</v>
      </c>
      <c r="T369" s="239"/>
      <c r="U369" s="144"/>
      <c r="V369" s="144"/>
      <c r="W369" s="144"/>
      <c r="X369" s="144"/>
      <c r="Y369" s="144"/>
      <c r="Z369" s="144"/>
      <c r="AA369" s="144"/>
      <c r="AB369" s="144"/>
      <c r="AC369" s="144"/>
      <c r="AD369" s="144"/>
      <c r="AE369" s="144"/>
      <c r="AF369" s="144"/>
      <c r="AG369" s="144"/>
      <c r="AH369" s="144"/>
      <c r="AI369" s="144"/>
      <c r="AJ369" s="144"/>
      <c r="AK369" s="144"/>
      <c r="AL369" s="144"/>
      <c r="AM369" s="144"/>
      <c r="AN369" s="144"/>
      <c r="AO369" s="144"/>
      <c r="AP369" s="144"/>
      <c r="AQ369" s="144"/>
      <c r="AR369" s="144"/>
      <c r="AS369" s="144"/>
      <c r="AT369" s="144"/>
      <c r="AU369" s="144"/>
      <c r="AV369" s="144"/>
      <c r="AW369" s="144"/>
      <c r="AX369" s="144"/>
      <c r="AY369" s="144"/>
      <c r="AZ369" s="144"/>
      <c r="BA369" s="144"/>
      <c r="BB369" s="144"/>
      <c r="BC369" s="144"/>
      <c r="BD369" s="144"/>
      <c r="BE369" s="144"/>
      <c r="BF369" s="144"/>
      <c r="BG369" s="144"/>
      <c r="BH369" s="144"/>
      <c r="BI369" s="144"/>
      <c r="BJ369" s="144"/>
      <c r="BK369" s="144"/>
      <c r="BL369" s="144"/>
      <c r="BM369" s="144"/>
      <c r="BN369" s="144"/>
      <c r="BO369" s="144"/>
      <c r="BP369" s="144"/>
      <c r="BQ369" s="144"/>
      <c r="BR369" s="144"/>
      <c r="BS369" s="144"/>
      <c r="BT369" s="144"/>
      <c r="BU369" s="144"/>
      <c r="BV369" s="144"/>
      <c r="BW369" s="144"/>
      <c r="BX369" s="144"/>
      <c r="BY369" s="144"/>
      <c r="BZ369" s="144"/>
      <c r="CA369" s="144"/>
      <c r="CB369" s="144"/>
      <c r="CC369" s="144"/>
      <c r="CD369" s="144"/>
      <c r="CE369" s="144"/>
      <c r="CF369" s="144"/>
      <c r="CG369" s="144"/>
      <c r="CH369" s="144"/>
      <c r="CI369" s="144"/>
      <c r="CJ369" s="144"/>
      <c r="CK369" s="144"/>
      <c r="CL369" s="144"/>
      <c r="CM369" s="144"/>
      <c r="CN369" s="144"/>
      <c r="CO369" s="144"/>
      <c r="CP369" s="144"/>
      <c r="CQ369" s="144"/>
      <c r="CR369" s="144"/>
      <c r="CS369" s="144"/>
      <c r="CT369" s="144"/>
      <c r="CU369" s="144"/>
      <c r="CV369" s="144"/>
      <c r="CW369" s="144"/>
      <c r="CX369" s="144"/>
      <c r="CY369" s="144"/>
      <c r="CZ369" s="144"/>
      <c r="DA369" s="144"/>
      <c r="DB369" s="144"/>
      <c r="DC369" s="144"/>
      <c r="DD369" s="144"/>
      <c r="DE369" s="144"/>
      <c r="DF369" s="144"/>
      <c r="DG369" s="144"/>
      <c r="DH369" s="144"/>
      <c r="DI369" s="144"/>
      <c r="DJ369" s="144"/>
      <c r="DK369" s="144"/>
      <c r="DL369" s="144"/>
      <c r="DM369" s="144"/>
      <c r="DN369" s="144"/>
      <c r="DO369" s="144"/>
      <c r="DP369" s="144"/>
      <c r="DQ369" s="144"/>
      <c r="DR369" s="144"/>
      <c r="DS369" s="144"/>
      <c r="DT369" s="144"/>
      <c r="DU369" s="144"/>
      <c r="DV369" s="144"/>
      <c r="DW369" s="144"/>
      <c r="DX369" s="144"/>
      <c r="DY369" s="144"/>
      <c r="DZ369" s="144"/>
      <c r="EA369" s="144"/>
      <c r="EB369" s="144"/>
      <c r="EC369" s="144"/>
      <c r="ED369" s="144"/>
      <c r="EE369" s="144"/>
      <c r="EF369" s="144"/>
      <c r="EG369" s="144"/>
      <c r="EH369" s="144"/>
      <c r="EI369" s="144"/>
      <c r="EJ369" s="144"/>
      <c r="EK369" s="144"/>
      <c r="EL369" s="144"/>
      <c r="EM369" s="144"/>
      <c r="EN369" s="144"/>
      <c r="EO369" s="144"/>
      <c r="EP369" s="144"/>
      <c r="EQ369" s="144"/>
      <c r="ER369" s="144"/>
      <c r="ES369" s="144"/>
      <c r="ET369" s="144"/>
      <c r="EU369" s="144"/>
      <c r="EV369" s="144"/>
      <c r="EW369" s="144"/>
      <c r="EX369" s="144"/>
      <c r="EY369" s="144"/>
      <c r="EZ369" s="144"/>
      <c r="FA369" s="144"/>
      <c r="FB369" s="144"/>
      <c r="FC369" s="144"/>
      <c r="FD369" s="144"/>
      <c r="FE369" s="144"/>
      <c r="FF369" s="144"/>
      <c r="FG369" s="144"/>
      <c r="FH369" s="144"/>
      <c r="FI369" s="144"/>
      <c r="FJ369" s="144"/>
      <c r="FK369" s="144"/>
      <c r="FL369" s="144"/>
      <c r="FM369" s="144"/>
      <c r="FN369" s="144"/>
      <c r="FO369" s="144"/>
      <c r="FP369" s="144"/>
      <c r="FQ369" s="144"/>
      <c r="FR369" s="144"/>
      <c r="FS369" s="144"/>
      <c r="FT369" s="144"/>
      <c r="FU369" s="144"/>
      <c r="FV369" s="144"/>
      <c r="FW369" s="144"/>
      <c r="FX369" s="144"/>
      <c r="FY369" s="144"/>
      <c r="FZ369" s="144"/>
      <c r="GA369" s="144"/>
      <c r="GB369" s="144"/>
      <c r="GC369" s="144"/>
      <c r="GD369" s="144"/>
      <c r="GE369" s="144"/>
      <c r="GF369" s="144"/>
      <c r="GG369" s="144"/>
      <c r="GH369" s="144"/>
      <c r="GI369" s="144"/>
      <c r="GJ369" s="144"/>
      <c r="GK369" s="144"/>
      <c r="GL369" s="144"/>
      <c r="GM369" s="144"/>
      <c r="GN369" s="144"/>
      <c r="GO369" s="144"/>
      <c r="GP369" s="144"/>
      <c r="GQ369" s="144"/>
      <c r="GR369" s="144"/>
      <c r="GS369" s="144"/>
      <c r="GT369" s="144"/>
      <c r="GU369" s="144"/>
      <c r="GV369" s="144"/>
      <c r="GW369" s="144"/>
      <c r="GX369" s="144"/>
      <c r="GY369" s="144"/>
      <c r="GZ369" s="144"/>
      <c r="HA369" s="144"/>
      <c r="HB369" s="144"/>
      <c r="HC369" s="144"/>
      <c r="HD369" s="144"/>
      <c r="HE369" s="144"/>
      <c r="HF369" s="144"/>
      <c r="HG369" s="144"/>
      <c r="HH369" s="144"/>
    </row>
    <row r="370" spans="1:216" s="157" customFormat="1" ht="40" customHeight="1">
      <c r="A370" s="243" t="s">
        <v>85</v>
      </c>
      <c r="B370" s="175" t="str">
        <f t="shared" si="73"/>
        <v>Grupo de Atención al Usuario y ArchivoINFORMES DE ENCUESTAS DE PERCEPCIÓN</v>
      </c>
      <c r="C370" s="185">
        <v>73201</v>
      </c>
      <c r="D370" s="183" t="s">
        <v>1512</v>
      </c>
      <c r="E370" s="135" t="s">
        <v>1528</v>
      </c>
      <c r="F370" s="180" t="str">
        <f t="shared" si="72"/>
        <v>73201-24.10</v>
      </c>
      <c r="G370" s="174" t="str">
        <f t="shared" si="69"/>
        <v>AG -3--AC -8</v>
      </c>
      <c r="H370" s="239">
        <v>3</v>
      </c>
      <c r="I370" s="239">
        <v>8</v>
      </c>
      <c r="J370" s="174" t="str">
        <f t="shared" si="70"/>
        <v xml:space="preserve">- E- - </v>
      </c>
      <c r="K370" s="239"/>
      <c r="L370" s="239" t="s">
        <v>469</v>
      </c>
      <c r="M370" s="239"/>
      <c r="N370" s="239"/>
      <c r="O370" s="174" t="str">
        <f t="shared" si="71"/>
        <v xml:space="preserve">  </v>
      </c>
      <c r="P370" s="174"/>
      <c r="Q370" s="174"/>
      <c r="R370" s="174" t="str">
        <f t="shared" si="74"/>
        <v xml:space="preserve">F/E  -  </v>
      </c>
      <c r="S370" s="239" t="s">
        <v>1245</v>
      </c>
      <c r="T370" s="239"/>
      <c r="U370" s="144"/>
      <c r="V370" s="144"/>
      <c r="W370" s="144"/>
      <c r="X370" s="144"/>
      <c r="Y370" s="144"/>
      <c r="Z370" s="144"/>
      <c r="AA370" s="144"/>
      <c r="AB370" s="144"/>
      <c r="AC370" s="144"/>
      <c r="AD370" s="144"/>
      <c r="AE370" s="144"/>
      <c r="AF370" s="144"/>
      <c r="AG370" s="144"/>
      <c r="AH370" s="144"/>
      <c r="AI370" s="144"/>
      <c r="AJ370" s="144"/>
      <c r="AK370" s="144"/>
      <c r="AL370" s="144"/>
      <c r="AM370" s="144"/>
      <c r="AN370" s="144"/>
      <c r="AO370" s="144"/>
      <c r="AP370" s="144"/>
      <c r="AQ370" s="144"/>
      <c r="AR370" s="144"/>
      <c r="AS370" s="144"/>
      <c r="AT370" s="144"/>
      <c r="AU370" s="144"/>
      <c r="AV370" s="144"/>
      <c r="AW370" s="144"/>
      <c r="AX370" s="144"/>
      <c r="AY370" s="144"/>
      <c r="AZ370" s="144"/>
      <c r="BA370" s="144"/>
      <c r="BB370" s="144"/>
      <c r="BC370" s="144"/>
      <c r="BD370" s="144"/>
      <c r="BE370" s="144"/>
      <c r="BF370" s="144"/>
      <c r="BG370" s="144"/>
      <c r="BH370" s="144"/>
      <c r="BI370" s="144"/>
      <c r="BJ370" s="144"/>
      <c r="BK370" s="144"/>
      <c r="BL370" s="144"/>
      <c r="BM370" s="144"/>
      <c r="BN370" s="144"/>
      <c r="BO370" s="144"/>
      <c r="BP370" s="144"/>
      <c r="BQ370" s="144"/>
      <c r="BR370" s="144"/>
      <c r="BS370" s="144"/>
      <c r="BT370" s="144"/>
      <c r="BU370" s="144"/>
      <c r="BV370" s="144"/>
      <c r="BW370" s="144"/>
      <c r="BX370" s="144"/>
      <c r="BY370" s="144"/>
      <c r="BZ370" s="144"/>
      <c r="CA370" s="144"/>
      <c r="CB370" s="144"/>
      <c r="CC370" s="144"/>
      <c r="CD370" s="144"/>
      <c r="CE370" s="144"/>
      <c r="CF370" s="144"/>
      <c r="CG370" s="144"/>
      <c r="CH370" s="144"/>
      <c r="CI370" s="144"/>
      <c r="CJ370" s="144"/>
      <c r="CK370" s="144"/>
      <c r="CL370" s="144"/>
      <c r="CM370" s="144"/>
      <c r="CN370" s="144"/>
      <c r="CO370" s="144"/>
      <c r="CP370" s="144"/>
      <c r="CQ370" s="144"/>
      <c r="CR370" s="144"/>
      <c r="CS370" s="144"/>
      <c r="CT370" s="144"/>
      <c r="CU370" s="144"/>
      <c r="CV370" s="144"/>
      <c r="CW370" s="144"/>
      <c r="CX370" s="144"/>
      <c r="CY370" s="144"/>
      <c r="CZ370" s="144"/>
      <c r="DA370" s="144"/>
      <c r="DB370" s="144"/>
      <c r="DC370" s="144"/>
      <c r="DD370" s="144"/>
      <c r="DE370" s="144"/>
      <c r="DF370" s="144"/>
      <c r="DG370" s="144"/>
      <c r="DH370" s="144"/>
      <c r="DI370" s="144"/>
      <c r="DJ370" s="144"/>
      <c r="DK370" s="144"/>
      <c r="DL370" s="144"/>
      <c r="DM370" s="144"/>
      <c r="DN370" s="144"/>
      <c r="DO370" s="144"/>
      <c r="DP370" s="144"/>
      <c r="DQ370" s="144"/>
      <c r="DR370" s="144"/>
      <c r="DS370" s="144"/>
      <c r="DT370" s="144"/>
      <c r="DU370" s="144"/>
      <c r="DV370" s="144"/>
      <c r="DW370" s="144"/>
      <c r="DX370" s="144"/>
      <c r="DY370" s="144"/>
      <c r="DZ370" s="144"/>
      <c r="EA370" s="144"/>
      <c r="EB370" s="144"/>
      <c r="EC370" s="144"/>
      <c r="ED370" s="144"/>
      <c r="EE370" s="144"/>
      <c r="EF370" s="144"/>
      <c r="EG370" s="144"/>
      <c r="EH370" s="144"/>
      <c r="EI370" s="144"/>
      <c r="EJ370" s="144"/>
      <c r="EK370" s="144"/>
      <c r="EL370" s="144"/>
      <c r="EM370" s="144"/>
      <c r="EN370" s="144"/>
      <c r="EO370" s="144"/>
      <c r="EP370" s="144"/>
      <c r="EQ370" s="144"/>
      <c r="ER370" s="144"/>
      <c r="ES370" s="144"/>
      <c r="ET370" s="144"/>
      <c r="EU370" s="144"/>
      <c r="EV370" s="144"/>
      <c r="EW370" s="144"/>
      <c r="EX370" s="144"/>
      <c r="EY370" s="144"/>
      <c r="EZ370" s="144"/>
      <c r="FA370" s="144"/>
      <c r="FB370" s="144"/>
      <c r="FC370" s="144"/>
      <c r="FD370" s="144"/>
      <c r="FE370" s="144"/>
      <c r="FF370" s="144"/>
      <c r="FG370" s="144"/>
      <c r="FH370" s="144"/>
      <c r="FI370" s="144"/>
      <c r="FJ370" s="144"/>
      <c r="FK370" s="144"/>
      <c r="FL370" s="144"/>
      <c r="FM370" s="144"/>
      <c r="FN370" s="144"/>
      <c r="FO370" s="144"/>
      <c r="FP370" s="144"/>
      <c r="FQ370" s="144"/>
      <c r="FR370" s="144"/>
      <c r="FS370" s="144"/>
      <c r="FT370" s="144"/>
      <c r="FU370" s="144"/>
      <c r="FV370" s="144"/>
      <c r="FW370" s="144"/>
      <c r="FX370" s="144"/>
      <c r="FY370" s="144"/>
      <c r="FZ370" s="144"/>
      <c r="GA370" s="144"/>
      <c r="GB370" s="144"/>
      <c r="GC370" s="144"/>
      <c r="GD370" s="144"/>
      <c r="GE370" s="144"/>
      <c r="GF370" s="144"/>
      <c r="GG370" s="144"/>
      <c r="GH370" s="144"/>
      <c r="GI370" s="144"/>
      <c r="GJ370" s="144"/>
      <c r="GK370" s="144"/>
      <c r="GL370" s="144"/>
      <c r="GM370" s="144"/>
      <c r="GN370" s="144"/>
      <c r="GO370" s="144"/>
      <c r="GP370" s="144"/>
      <c r="GQ370" s="144"/>
      <c r="GR370" s="144"/>
      <c r="GS370" s="144"/>
      <c r="GT370" s="144"/>
      <c r="GU370" s="144"/>
      <c r="GV370" s="144"/>
      <c r="GW370" s="144"/>
      <c r="GX370" s="144"/>
      <c r="GY370" s="144"/>
      <c r="GZ370" s="144"/>
      <c r="HA370" s="144"/>
      <c r="HB370" s="144"/>
      <c r="HC370" s="144"/>
      <c r="HD370" s="144"/>
      <c r="HE370" s="144"/>
      <c r="HF370" s="144"/>
      <c r="HG370" s="144"/>
      <c r="HH370" s="144"/>
    </row>
    <row r="371" spans="1:216" s="157" customFormat="1" ht="40" customHeight="1">
      <c r="A371" s="243" t="s">
        <v>85</v>
      </c>
      <c r="B371" s="175" t="str">
        <f t="shared" si="73"/>
        <v>Grupo de Atención al Usuario y ArchivoINFORMES DE GESTIÓN</v>
      </c>
      <c r="C371" s="185">
        <v>73201</v>
      </c>
      <c r="D371" s="183" t="s">
        <v>1186</v>
      </c>
      <c r="E371" s="135" t="s">
        <v>931</v>
      </c>
      <c r="F371" s="180" t="str">
        <f t="shared" si="72"/>
        <v>73201-24.12</v>
      </c>
      <c r="G371" s="174" t="str">
        <f t="shared" si="69"/>
        <v>AG -3--AC -8</v>
      </c>
      <c r="H371" s="239">
        <v>3</v>
      </c>
      <c r="I371" s="239">
        <v>8</v>
      </c>
      <c r="J371" s="174" t="str">
        <f t="shared" si="70"/>
        <v xml:space="preserve">- E- - </v>
      </c>
      <c r="K371" s="239"/>
      <c r="L371" s="239" t="s">
        <v>469</v>
      </c>
      <c r="M371" s="239"/>
      <c r="N371" s="239"/>
      <c r="O371" s="174" t="str">
        <f t="shared" si="71"/>
        <v xml:space="preserve">  </v>
      </c>
      <c r="P371" s="174"/>
      <c r="Q371" s="174"/>
      <c r="R371" s="174" t="str">
        <f t="shared" si="74"/>
        <v xml:space="preserve">F/E  -  </v>
      </c>
      <c r="S371" s="239" t="s">
        <v>1245</v>
      </c>
      <c r="T371" s="239"/>
      <c r="U371" s="144"/>
      <c r="V371" s="144"/>
      <c r="W371" s="144"/>
      <c r="X371" s="144"/>
      <c r="Y371" s="144"/>
      <c r="Z371" s="144"/>
      <c r="AA371" s="144"/>
      <c r="AB371" s="144"/>
      <c r="AC371" s="144"/>
      <c r="AD371" s="144"/>
      <c r="AE371" s="144"/>
      <c r="AF371" s="144"/>
      <c r="AG371" s="144"/>
      <c r="AH371" s="144"/>
      <c r="AI371" s="144"/>
      <c r="AJ371" s="144"/>
      <c r="AK371" s="144"/>
      <c r="AL371" s="144"/>
      <c r="AM371" s="144"/>
      <c r="AN371" s="144"/>
      <c r="AO371" s="144"/>
      <c r="AP371" s="144"/>
      <c r="AQ371" s="144"/>
      <c r="AR371" s="144"/>
      <c r="AS371" s="144"/>
      <c r="AT371" s="144"/>
      <c r="AU371" s="144"/>
      <c r="AV371" s="144"/>
      <c r="AW371" s="144"/>
      <c r="AX371" s="144"/>
      <c r="AY371" s="144"/>
      <c r="AZ371" s="144"/>
      <c r="BA371" s="144"/>
      <c r="BB371" s="144"/>
      <c r="BC371" s="144"/>
      <c r="BD371" s="144"/>
      <c r="BE371" s="144"/>
      <c r="BF371" s="144"/>
      <c r="BG371" s="144"/>
      <c r="BH371" s="144"/>
      <c r="BI371" s="144"/>
      <c r="BJ371" s="144"/>
      <c r="BK371" s="144"/>
      <c r="BL371" s="144"/>
      <c r="BM371" s="144"/>
      <c r="BN371" s="144"/>
      <c r="BO371" s="144"/>
      <c r="BP371" s="144"/>
      <c r="BQ371" s="144"/>
      <c r="BR371" s="144"/>
      <c r="BS371" s="144"/>
      <c r="BT371" s="144"/>
      <c r="BU371" s="144"/>
      <c r="BV371" s="144"/>
      <c r="BW371" s="144"/>
      <c r="BX371" s="144"/>
      <c r="BY371" s="144"/>
      <c r="BZ371" s="144"/>
      <c r="CA371" s="144"/>
      <c r="CB371" s="144"/>
      <c r="CC371" s="144"/>
      <c r="CD371" s="144"/>
      <c r="CE371" s="144"/>
      <c r="CF371" s="144"/>
      <c r="CG371" s="144"/>
      <c r="CH371" s="144"/>
      <c r="CI371" s="144"/>
      <c r="CJ371" s="144"/>
      <c r="CK371" s="144"/>
      <c r="CL371" s="144"/>
      <c r="CM371" s="144"/>
      <c r="CN371" s="144"/>
      <c r="CO371" s="144"/>
      <c r="CP371" s="144"/>
      <c r="CQ371" s="144"/>
      <c r="CR371" s="144"/>
      <c r="CS371" s="144"/>
      <c r="CT371" s="144"/>
      <c r="CU371" s="144"/>
      <c r="CV371" s="144"/>
      <c r="CW371" s="144"/>
      <c r="CX371" s="144"/>
      <c r="CY371" s="144"/>
      <c r="CZ371" s="144"/>
      <c r="DA371" s="144"/>
      <c r="DB371" s="144"/>
      <c r="DC371" s="144"/>
      <c r="DD371" s="144"/>
      <c r="DE371" s="144"/>
      <c r="DF371" s="144"/>
      <c r="DG371" s="144"/>
      <c r="DH371" s="144"/>
      <c r="DI371" s="144"/>
      <c r="DJ371" s="144"/>
      <c r="DK371" s="144"/>
      <c r="DL371" s="144"/>
      <c r="DM371" s="144"/>
      <c r="DN371" s="144"/>
      <c r="DO371" s="144"/>
      <c r="DP371" s="144"/>
      <c r="DQ371" s="144"/>
      <c r="DR371" s="144"/>
      <c r="DS371" s="144"/>
      <c r="DT371" s="144"/>
      <c r="DU371" s="144"/>
      <c r="DV371" s="144"/>
      <c r="DW371" s="144"/>
      <c r="DX371" s="144"/>
      <c r="DY371" s="144"/>
      <c r="DZ371" s="144"/>
      <c r="EA371" s="144"/>
      <c r="EB371" s="144"/>
      <c r="EC371" s="144"/>
      <c r="ED371" s="144"/>
      <c r="EE371" s="144"/>
      <c r="EF371" s="144"/>
      <c r="EG371" s="144"/>
      <c r="EH371" s="144"/>
      <c r="EI371" s="144"/>
      <c r="EJ371" s="144"/>
      <c r="EK371" s="144"/>
      <c r="EL371" s="144"/>
      <c r="EM371" s="144"/>
      <c r="EN371" s="144"/>
      <c r="EO371" s="144"/>
      <c r="EP371" s="144"/>
      <c r="EQ371" s="144"/>
      <c r="ER371" s="144"/>
      <c r="ES371" s="144"/>
      <c r="ET371" s="144"/>
      <c r="EU371" s="144"/>
      <c r="EV371" s="144"/>
      <c r="EW371" s="144"/>
      <c r="EX371" s="144"/>
      <c r="EY371" s="144"/>
      <c r="EZ371" s="144"/>
      <c r="FA371" s="144"/>
      <c r="FB371" s="144"/>
      <c r="FC371" s="144"/>
      <c r="FD371" s="144"/>
      <c r="FE371" s="144"/>
      <c r="FF371" s="144"/>
      <c r="FG371" s="144"/>
      <c r="FH371" s="144"/>
      <c r="FI371" s="144"/>
      <c r="FJ371" s="144"/>
      <c r="FK371" s="144"/>
      <c r="FL371" s="144"/>
      <c r="FM371" s="144"/>
      <c r="FN371" s="144"/>
      <c r="FO371" s="144"/>
      <c r="FP371" s="144"/>
      <c r="FQ371" s="144"/>
      <c r="FR371" s="144"/>
      <c r="FS371" s="144"/>
      <c r="FT371" s="144"/>
      <c r="FU371" s="144"/>
      <c r="FV371" s="144"/>
      <c r="FW371" s="144"/>
      <c r="FX371" s="144"/>
      <c r="FY371" s="144"/>
      <c r="FZ371" s="144"/>
      <c r="GA371" s="144"/>
      <c r="GB371" s="144"/>
      <c r="GC371" s="144"/>
      <c r="GD371" s="144"/>
      <c r="GE371" s="144"/>
      <c r="GF371" s="144"/>
      <c r="GG371" s="144"/>
      <c r="GH371" s="144"/>
      <c r="GI371" s="144"/>
      <c r="GJ371" s="144"/>
      <c r="GK371" s="144"/>
      <c r="GL371" s="144"/>
      <c r="GM371" s="144"/>
      <c r="GN371" s="144"/>
      <c r="GO371" s="144"/>
      <c r="GP371" s="144"/>
      <c r="GQ371" s="144"/>
      <c r="GR371" s="144"/>
      <c r="GS371" s="144"/>
      <c r="GT371" s="144"/>
      <c r="GU371" s="144"/>
      <c r="GV371" s="144"/>
      <c r="GW371" s="144"/>
      <c r="GX371" s="144"/>
      <c r="GY371" s="144"/>
      <c r="GZ371" s="144"/>
      <c r="HA371" s="144"/>
      <c r="HB371" s="144"/>
      <c r="HC371" s="144"/>
      <c r="HD371" s="144"/>
      <c r="HE371" s="144"/>
      <c r="HF371" s="144"/>
      <c r="HG371" s="144"/>
      <c r="HH371" s="144"/>
    </row>
    <row r="372" spans="1:216" s="157" customFormat="1" ht="40" customHeight="1">
      <c r="A372" s="243" t="s">
        <v>85</v>
      </c>
      <c r="B372" s="175" t="str">
        <f t="shared" si="73"/>
        <v>Grupo de Atención al Usuario y ArchivoINFORMES DE PETICIONES, QUEJAS Y RECLAMOS</v>
      </c>
      <c r="C372" s="185">
        <v>73201</v>
      </c>
      <c r="D372" s="183" t="s">
        <v>1513</v>
      </c>
      <c r="E372" s="135" t="s">
        <v>1529</v>
      </c>
      <c r="F372" s="180" t="str">
        <f t="shared" si="72"/>
        <v>73201-24.17</v>
      </c>
      <c r="G372" s="174" t="str">
        <f t="shared" si="69"/>
        <v>AG -3--AC -8</v>
      </c>
      <c r="H372" s="239">
        <v>3</v>
      </c>
      <c r="I372" s="239">
        <v>8</v>
      </c>
      <c r="J372" s="174" t="str">
        <f t="shared" si="70"/>
        <v xml:space="preserve">CT- - MT- </v>
      </c>
      <c r="K372" s="239" t="s">
        <v>468</v>
      </c>
      <c r="L372" s="239"/>
      <c r="M372" s="239" t="s">
        <v>1612</v>
      </c>
      <c r="N372" s="239"/>
      <c r="O372" s="174" t="str">
        <f t="shared" si="71"/>
        <v xml:space="preserve">  </v>
      </c>
      <c r="P372" s="174"/>
      <c r="Q372" s="174"/>
      <c r="R372" s="174" t="str">
        <f t="shared" si="74"/>
        <v xml:space="preserve">F/E  -  </v>
      </c>
      <c r="S372" s="239" t="s">
        <v>1245</v>
      </c>
      <c r="T372" s="239"/>
      <c r="U372" s="144"/>
      <c r="V372" s="144"/>
      <c r="W372" s="144"/>
      <c r="X372" s="144"/>
      <c r="Y372" s="144"/>
      <c r="Z372" s="144"/>
      <c r="AA372" s="144"/>
      <c r="AB372" s="144"/>
      <c r="AC372" s="144"/>
      <c r="AD372" s="144"/>
      <c r="AE372" s="144"/>
      <c r="AF372" s="144"/>
      <c r="AG372" s="144"/>
      <c r="AH372" s="144"/>
      <c r="AI372" s="144"/>
      <c r="AJ372" s="144"/>
      <c r="AK372" s="144"/>
      <c r="AL372" s="144"/>
      <c r="AM372" s="144"/>
      <c r="AN372" s="144"/>
      <c r="AO372" s="144"/>
      <c r="AP372" s="144"/>
      <c r="AQ372" s="144"/>
      <c r="AR372" s="144"/>
      <c r="AS372" s="144"/>
      <c r="AT372" s="144"/>
      <c r="AU372" s="144"/>
      <c r="AV372" s="144"/>
      <c r="AW372" s="144"/>
      <c r="AX372" s="144"/>
      <c r="AY372" s="144"/>
      <c r="AZ372" s="144"/>
      <c r="BA372" s="144"/>
      <c r="BB372" s="144"/>
      <c r="BC372" s="144"/>
      <c r="BD372" s="144"/>
      <c r="BE372" s="144"/>
      <c r="BF372" s="144"/>
      <c r="BG372" s="144"/>
      <c r="BH372" s="144"/>
      <c r="BI372" s="144"/>
      <c r="BJ372" s="144"/>
      <c r="BK372" s="144"/>
      <c r="BL372" s="144"/>
      <c r="BM372" s="144"/>
      <c r="BN372" s="144"/>
      <c r="BO372" s="144"/>
      <c r="BP372" s="144"/>
      <c r="BQ372" s="144"/>
      <c r="BR372" s="144"/>
      <c r="BS372" s="144"/>
      <c r="BT372" s="144"/>
      <c r="BU372" s="144"/>
      <c r="BV372" s="144"/>
      <c r="BW372" s="144"/>
      <c r="BX372" s="144"/>
      <c r="BY372" s="144"/>
      <c r="BZ372" s="144"/>
      <c r="CA372" s="144"/>
      <c r="CB372" s="144"/>
      <c r="CC372" s="144"/>
      <c r="CD372" s="144"/>
      <c r="CE372" s="144"/>
      <c r="CF372" s="144"/>
      <c r="CG372" s="144"/>
      <c r="CH372" s="144"/>
      <c r="CI372" s="144"/>
      <c r="CJ372" s="144"/>
      <c r="CK372" s="144"/>
      <c r="CL372" s="144"/>
      <c r="CM372" s="144"/>
      <c r="CN372" s="144"/>
      <c r="CO372" s="144"/>
      <c r="CP372" s="144"/>
      <c r="CQ372" s="144"/>
      <c r="CR372" s="144"/>
      <c r="CS372" s="144"/>
      <c r="CT372" s="144"/>
      <c r="CU372" s="144"/>
      <c r="CV372" s="144"/>
      <c r="CW372" s="144"/>
      <c r="CX372" s="144"/>
      <c r="CY372" s="144"/>
      <c r="CZ372" s="144"/>
      <c r="DA372" s="144"/>
      <c r="DB372" s="144"/>
      <c r="DC372" s="144"/>
      <c r="DD372" s="144"/>
      <c r="DE372" s="144"/>
      <c r="DF372" s="144"/>
      <c r="DG372" s="144"/>
      <c r="DH372" s="144"/>
      <c r="DI372" s="144"/>
      <c r="DJ372" s="144"/>
      <c r="DK372" s="144"/>
      <c r="DL372" s="144"/>
      <c r="DM372" s="144"/>
      <c r="DN372" s="144"/>
      <c r="DO372" s="144"/>
      <c r="DP372" s="144"/>
      <c r="DQ372" s="144"/>
      <c r="DR372" s="144"/>
      <c r="DS372" s="144"/>
      <c r="DT372" s="144"/>
      <c r="DU372" s="144"/>
      <c r="DV372" s="144"/>
      <c r="DW372" s="144"/>
      <c r="DX372" s="144"/>
      <c r="DY372" s="144"/>
      <c r="DZ372" s="144"/>
      <c r="EA372" s="144"/>
      <c r="EB372" s="144"/>
      <c r="EC372" s="144"/>
      <c r="ED372" s="144"/>
      <c r="EE372" s="144"/>
      <c r="EF372" s="144"/>
      <c r="EG372" s="144"/>
      <c r="EH372" s="144"/>
      <c r="EI372" s="144"/>
      <c r="EJ372" s="144"/>
      <c r="EK372" s="144"/>
      <c r="EL372" s="144"/>
      <c r="EM372" s="144"/>
      <c r="EN372" s="144"/>
      <c r="EO372" s="144"/>
      <c r="EP372" s="144"/>
      <c r="EQ372" s="144"/>
      <c r="ER372" s="144"/>
      <c r="ES372" s="144"/>
      <c r="ET372" s="144"/>
      <c r="EU372" s="144"/>
      <c r="EV372" s="144"/>
      <c r="EW372" s="144"/>
      <c r="EX372" s="144"/>
      <c r="EY372" s="144"/>
      <c r="EZ372" s="144"/>
      <c r="FA372" s="144"/>
      <c r="FB372" s="144"/>
      <c r="FC372" s="144"/>
      <c r="FD372" s="144"/>
      <c r="FE372" s="144"/>
      <c r="FF372" s="144"/>
      <c r="FG372" s="144"/>
      <c r="FH372" s="144"/>
      <c r="FI372" s="144"/>
      <c r="FJ372" s="144"/>
      <c r="FK372" s="144"/>
      <c r="FL372" s="144"/>
      <c r="FM372" s="144"/>
      <c r="FN372" s="144"/>
      <c r="FO372" s="144"/>
      <c r="FP372" s="144"/>
      <c r="FQ372" s="144"/>
      <c r="FR372" s="144"/>
      <c r="FS372" s="144"/>
      <c r="FT372" s="144"/>
      <c r="FU372" s="144"/>
      <c r="FV372" s="144"/>
      <c r="FW372" s="144"/>
      <c r="FX372" s="144"/>
      <c r="FY372" s="144"/>
      <c r="FZ372" s="144"/>
      <c r="GA372" s="144"/>
      <c r="GB372" s="144"/>
      <c r="GC372" s="144"/>
      <c r="GD372" s="144"/>
      <c r="GE372" s="144"/>
      <c r="GF372" s="144"/>
      <c r="GG372" s="144"/>
      <c r="GH372" s="144"/>
      <c r="GI372" s="144"/>
      <c r="GJ372" s="144"/>
      <c r="GK372" s="144"/>
      <c r="GL372" s="144"/>
      <c r="GM372" s="144"/>
      <c r="GN372" s="144"/>
      <c r="GO372" s="144"/>
      <c r="GP372" s="144"/>
      <c r="GQ372" s="144"/>
      <c r="GR372" s="144"/>
      <c r="GS372" s="144"/>
      <c r="GT372" s="144"/>
      <c r="GU372" s="144"/>
      <c r="GV372" s="144"/>
      <c r="GW372" s="144"/>
      <c r="GX372" s="144"/>
      <c r="GY372" s="144"/>
      <c r="GZ372" s="144"/>
      <c r="HA372" s="144"/>
      <c r="HB372" s="144"/>
      <c r="HC372" s="144"/>
      <c r="HD372" s="144"/>
      <c r="HE372" s="144"/>
      <c r="HF372" s="144"/>
      <c r="HG372" s="144"/>
      <c r="HH372" s="144"/>
    </row>
    <row r="373" spans="1:216" s="157" customFormat="1" ht="40" customHeight="1">
      <c r="A373" s="243" t="s">
        <v>85</v>
      </c>
      <c r="B373" s="175" t="str">
        <f t="shared" si="73"/>
        <v>Grupo de Atención al Usuario y ArchivoBANCOS TERMINOLÓGICOS DE SERIES Y SUBSERIES DOCUMENTALES</v>
      </c>
      <c r="C373" s="185">
        <v>73201</v>
      </c>
      <c r="D373" s="183" t="s">
        <v>1514</v>
      </c>
      <c r="E373" s="135" t="s">
        <v>1083</v>
      </c>
      <c r="F373" s="180" t="str">
        <f t="shared" si="72"/>
        <v>73201-25.1</v>
      </c>
      <c r="G373" s="174" t="str">
        <f t="shared" si="69"/>
        <v>AG -3--AC -8</v>
      </c>
      <c r="H373" s="239">
        <v>3</v>
      </c>
      <c r="I373" s="239">
        <v>8</v>
      </c>
      <c r="J373" s="174" t="str">
        <f t="shared" si="70"/>
        <v xml:space="preserve">CT- - MT- </v>
      </c>
      <c r="K373" s="239" t="s">
        <v>468</v>
      </c>
      <c r="L373" s="239"/>
      <c r="M373" s="239" t="s">
        <v>1612</v>
      </c>
      <c r="N373" s="239"/>
      <c r="O373" s="174" t="str">
        <f t="shared" si="71"/>
        <v xml:space="preserve">  </v>
      </c>
      <c r="P373" s="174"/>
      <c r="Q373" s="174"/>
      <c r="R373" s="174" t="str">
        <f t="shared" si="74"/>
        <v>F/E  -  PDF</v>
      </c>
      <c r="S373" s="239" t="s">
        <v>1245</v>
      </c>
      <c r="T373" s="239" t="s">
        <v>37</v>
      </c>
      <c r="U373" s="144"/>
      <c r="V373" s="144"/>
      <c r="W373" s="144"/>
      <c r="X373" s="144"/>
      <c r="Y373" s="144"/>
      <c r="Z373" s="144"/>
      <c r="AA373" s="144"/>
      <c r="AB373" s="144"/>
      <c r="AC373" s="144"/>
      <c r="AD373" s="144"/>
      <c r="AE373" s="144"/>
      <c r="AF373" s="144"/>
      <c r="AG373" s="144"/>
      <c r="AH373" s="144"/>
      <c r="AI373" s="144"/>
      <c r="AJ373" s="144"/>
      <c r="AK373" s="144"/>
      <c r="AL373" s="144"/>
      <c r="AM373" s="144"/>
      <c r="AN373" s="144"/>
      <c r="AO373" s="144"/>
      <c r="AP373" s="144"/>
      <c r="AQ373" s="144"/>
      <c r="AR373" s="144"/>
      <c r="AS373" s="144"/>
      <c r="AT373" s="144"/>
      <c r="AU373" s="144"/>
      <c r="AV373" s="144"/>
      <c r="AW373" s="144"/>
      <c r="AX373" s="144"/>
      <c r="AY373" s="144"/>
      <c r="AZ373" s="144"/>
      <c r="BA373" s="144"/>
      <c r="BB373" s="144"/>
      <c r="BC373" s="144"/>
      <c r="BD373" s="144"/>
      <c r="BE373" s="144"/>
      <c r="BF373" s="144"/>
      <c r="BG373" s="144"/>
      <c r="BH373" s="144"/>
      <c r="BI373" s="144"/>
      <c r="BJ373" s="144"/>
      <c r="BK373" s="144"/>
      <c r="BL373" s="144"/>
      <c r="BM373" s="144"/>
      <c r="BN373" s="144"/>
      <c r="BO373" s="144"/>
      <c r="BP373" s="144"/>
      <c r="BQ373" s="144"/>
      <c r="BR373" s="144"/>
      <c r="BS373" s="144"/>
      <c r="BT373" s="144"/>
      <c r="BU373" s="144"/>
      <c r="BV373" s="144"/>
      <c r="BW373" s="144"/>
      <c r="BX373" s="144"/>
      <c r="BY373" s="144"/>
      <c r="BZ373" s="144"/>
      <c r="CA373" s="144"/>
      <c r="CB373" s="144"/>
      <c r="CC373" s="144"/>
      <c r="CD373" s="144"/>
      <c r="CE373" s="144"/>
      <c r="CF373" s="144"/>
      <c r="CG373" s="144"/>
      <c r="CH373" s="144"/>
      <c r="CI373" s="144"/>
      <c r="CJ373" s="144"/>
      <c r="CK373" s="144"/>
      <c r="CL373" s="144"/>
      <c r="CM373" s="144"/>
      <c r="CN373" s="144"/>
      <c r="CO373" s="144"/>
      <c r="CP373" s="144"/>
      <c r="CQ373" s="144"/>
      <c r="CR373" s="144"/>
      <c r="CS373" s="144"/>
      <c r="CT373" s="144"/>
      <c r="CU373" s="144"/>
      <c r="CV373" s="144"/>
      <c r="CW373" s="144"/>
      <c r="CX373" s="144"/>
      <c r="CY373" s="144"/>
      <c r="CZ373" s="144"/>
      <c r="DA373" s="144"/>
      <c r="DB373" s="144"/>
      <c r="DC373" s="144"/>
      <c r="DD373" s="144"/>
      <c r="DE373" s="144"/>
      <c r="DF373" s="144"/>
      <c r="DG373" s="144"/>
      <c r="DH373" s="144"/>
      <c r="DI373" s="144"/>
      <c r="DJ373" s="144"/>
      <c r="DK373" s="144"/>
      <c r="DL373" s="144"/>
      <c r="DM373" s="144"/>
      <c r="DN373" s="144"/>
      <c r="DO373" s="144"/>
      <c r="DP373" s="144"/>
      <c r="DQ373" s="144"/>
      <c r="DR373" s="144"/>
      <c r="DS373" s="144"/>
      <c r="DT373" s="144"/>
      <c r="DU373" s="144"/>
      <c r="DV373" s="144"/>
      <c r="DW373" s="144"/>
      <c r="DX373" s="144"/>
      <c r="DY373" s="144"/>
      <c r="DZ373" s="144"/>
      <c r="EA373" s="144"/>
      <c r="EB373" s="144"/>
      <c r="EC373" s="144"/>
      <c r="ED373" s="144"/>
      <c r="EE373" s="144"/>
      <c r="EF373" s="144"/>
      <c r="EG373" s="144"/>
      <c r="EH373" s="144"/>
      <c r="EI373" s="144"/>
      <c r="EJ373" s="144"/>
      <c r="EK373" s="144"/>
      <c r="EL373" s="144"/>
      <c r="EM373" s="144"/>
      <c r="EN373" s="144"/>
      <c r="EO373" s="144"/>
      <c r="EP373" s="144"/>
      <c r="EQ373" s="144"/>
      <c r="ER373" s="144"/>
      <c r="ES373" s="144"/>
      <c r="ET373" s="144"/>
      <c r="EU373" s="144"/>
      <c r="EV373" s="144"/>
      <c r="EW373" s="144"/>
      <c r="EX373" s="144"/>
      <c r="EY373" s="144"/>
      <c r="EZ373" s="144"/>
      <c r="FA373" s="144"/>
      <c r="FB373" s="144"/>
      <c r="FC373" s="144"/>
      <c r="FD373" s="144"/>
      <c r="FE373" s="144"/>
      <c r="FF373" s="144"/>
      <c r="FG373" s="144"/>
      <c r="FH373" s="144"/>
      <c r="FI373" s="144"/>
      <c r="FJ373" s="144"/>
      <c r="FK373" s="144"/>
      <c r="FL373" s="144"/>
      <c r="FM373" s="144"/>
      <c r="FN373" s="144"/>
      <c r="FO373" s="144"/>
      <c r="FP373" s="144"/>
      <c r="FQ373" s="144"/>
      <c r="FR373" s="144"/>
      <c r="FS373" s="144"/>
      <c r="FT373" s="144"/>
      <c r="FU373" s="144"/>
      <c r="FV373" s="144"/>
      <c r="FW373" s="144"/>
      <c r="FX373" s="144"/>
      <c r="FY373" s="144"/>
      <c r="FZ373" s="144"/>
      <c r="GA373" s="144"/>
      <c r="GB373" s="144"/>
      <c r="GC373" s="144"/>
      <c r="GD373" s="144"/>
      <c r="GE373" s="144"/>
      <c r="GF373" s="144"/>
      <c r="GG373" s="144"/>
      <c r="GH373" s="144"/>
      <c r="GI373" s="144"/>
      <c r="GJ373" s="144"/>
      <c r="GK373" s="144"/>
      <c r="GL373" s="144"/>
      <c r="GM373" s="144"/>
      <c r="GN373" s="144"/>
      <c r="GO373" s="144"/>
      <c r="GP373" s="144"/>
      <c r="GQ373" s="144"/>
      <c r="GR373" s="144"/>
      <c r="GS373" s="144"/>
      <c r="GT373" s="144"/>
      <c r="GU373" s="144"/>
      <c r="GV373" s="144"/>
      <c r="GW373" s="144"/>
      <c r="GX373" s="144"/>
      <c r="GY373" s="144"/>
      <c r="GZ373" s="144"/>
      <c r="HA373" s="144"/>
      <c r="HB373" s="144"/>
      <c r="HC373" s="144"/>
      <c r="HD373" s="144"/>
      <c r="HE373" s="144"/>
      <c r="HF373" s="144"/>
      <c r="HG373" s="144"/>
      <c r="HH373" s="144"/>
    </row>
    <row r="374" spans="1:216" s="157" customFormat="1" ht="40" customHeight="1">
      <c r="A374" s="243" t="s">
        <v>85</v>
      </c>
      <c r="B374" s="175" t="str">
        <f t="shared" si="73"/>
        <v>Grupo de Atención al Usuario y ArchivoCUADROS DE CLASIFICACIÓN DOCUMENTAL</v>
      </c>
      <c r="C374" s="185">
        <v>73201</v>
      </c>
      <c r="D374" s="183" t="s">
        <v>1515</v>
      </c>
      <c r="E374" s="135" t="s">
        <v>1084</v>
      </c>
      <c r="F374" s="180" t="str">
        <f t="shared" si="72"/>
        <v>73201-25.2</v>
      </c>
      <c r="G374" s="174" t="str">
        <f t="shared" si="69"/>
        <v>AG -3--AC -8</v>
      </c>
      <c r="H374" s="239">
        <v>3</v>
      </c>
      <c r="I374" s="239">
        <v>8</v>
      </c>
      <c r="J374" s="174" t="str">
        <f t="shared" si="70"/>
        <v xml:space="preserve">CT- - MT- </v>
      </c>
      <c r="K374" s="239" t="s">
        <v>468</v>
      </c>
      <c r="L374" s="239"/>
      <c r="M374" s="239" t="s">
        <v>1612</v>
      </c>
      <c r="N374" s="239"/>
      <c r="O374" s="174" t="str">
        <f t="shared" si="71"/>
        <v xml:space="preserve">  </v>
      </c>
      <c r="P374" s="174"/>
      <c r="Q374" s="174"/>
      <c r="R374" s="174" t="str">
        <f t="shared" si="74"/>
        <v>F/E  -  PDF</v>
      </c>
      <c r="S374" s="239" t="s">
        <v>1245</v>
      </c>
      <c r="T374" s="239" t="s">
        <v>37</v>
      </c>
      <c r="U374" s="144"/>
      <c r="V374" s="144"/>
      <c r="W374" s="144"/>
      <c r="X374" s="144"/>
      <c r="Y374" s="144"/>
      <c r="Z374" s="144"/>
      <c r="AA374" s="144"/>
      <c r="AB374" s="144"/>
      <c r="AC374" s="144"/>
      <c r="AD374" s="144"/>
      <c r="AE374" s="144"/>
      <c r="AF374" s="144"/>
      <c r="AG374" s="144"/>
      <c r="AH374" s="144"/>
      <c r="AI374" s="144"/>
      <c r="AJ374" s="144"/>
      <c r="AK374" s="144"/>
      <c r="AL374" s="144"/>
      <c r="AM374" s="144"/>
      <c r="AN374" s="144"/>
      <c r="AO374" s="144"/>
      <c r="AP374" s="144"/>
      <c r="AQ374" s="144"/>
      <c r="AR374" s="144"/>
      <c r="AS374" s="144"/>
      <c r="AT374" s="144"/>
      <c r="AU374" s="144"/>
      <c r="AV374" s="144"/>
      <c r="AW374" s="144"/>
      <c r="AX374" s="144"/>
      <c r="AY374" s="144"/>
      <c r="AZ374" s="144"/>
      <c r="BA374" s="144"/>
      <c r="BB374" s="144"/>
      <c r="BC374" s="144"/>
      <c r="BD374" s="144"/>
      <c r="BE374" s="144"/>
      <c r="BF374" s="144"/>
      <c r="BG374" s="144"/>
      <c r="BH374" s="144"/>
      <c r="BI374" s="144"/>
      <c r="BJ374" s="144"/>
      <c r="BK374" s="144"/>
      <c r="BL374" s="144"/>
      <c r="BM374" s="144"/>
      <c r="BN374" s="144"/>
      <c r="BO374" s="144"/>
      <c r="BP374" s="144"/>
      <c r="BQ374" s="144"/>
      <c r="BR374" s="144"/>
      <c r="BS374" s="144"/>
      <c r="BT374" s="144"/>
      <c r="BU374" s="144"/>
      <c r="BV374" s="144"/>
      <c r="BW374" s="144"/>
      <c r="BX374" s="144"/>
      <c r="BY374" s="144"/>
      <c r="BZ374" s="144"/>
      <c r="CA374" s="144"/>
      <c r="CB374" s="144"/>
      <c r="CC374" s="144"/>
      <c r="CD374" s="144"/>
      <c r="CE374" s="144"/>
      <c r="CF374" s="144"/>
      <c r="CG374" s="144"/>
      <c r="CH374" s="144"/>
      <c r="CI374" s="144"/>
      <c r="CJ374" s="144"/>
      <c r="CK374" s="144"/>
      <c r="CL374" s="144"/>
      <c r="CM374" s="144"/>
      <c r="CN374" s="144"/>
      <c r="CO374" s="144"/>
      <c r="CP374" s="144"/>
      <c r="CQ374" s="144"/>
      <c r="CR374" s="144"/>
      <c r="CS374" s="144"/>
      <c r="CT374" s="144"/>
      <c r="CU374" s="144"/>
      <c r="CV374" s="144"/>
      <c r="CW374" s="144"/>
      <c r="CX374" s="144"/>
      <c r="CY374" s="144"/>
      <c r="CZ374" s="144"/>
      <c r="DA374" s="144"/>
      <c r="DB374" s="144"/>
      <c r="DC374" s="144"/>
      <c r="DD374" s="144"/>
      <c r="DE374" s="144"/>
      <c r="DF374" s="144"/>
      <c r="DG374" s="144"/>
      <c r="DH374" s="144"/>
      <c r="DI374" s="144"/>
      <c r="DJ374" s="144"/>
      <c r="DK374" s="144"/>
      <c r="DL374" s="144"/>
      <c r="DM374" s="144"/>
      <c r="DN374" s="144"/>
      <c r="DO374" s="144"/>
      <c r="DP374" s="144"/>
      <c r="DQ374" s="144"/>
      <c r="DR374" s="144"/>
      <c r="DS374" s="144"/>
      <c r="DT374" s="144"/>
      <c r="DU374" s="144"/>
      <c r="DV374" s="144"/>
      <c r="DW374" s="144"/>
      <c r="DX374" s="144"/>
      <c r="DY374" s="144"/>
      <c r="DZ374" s="144"/>
      <c r="EA374" s="144"/>
      <c r="EB374" s="144"/>
      <c r="EC374" s="144"/>
      <c r="ED374" s="144"/>
      <c r="EE374" s="144"/>
      <c r="EF374" s="144"/>
      <c r="EG374" s="144"/>
      <c r="EH374" s="144"/>
      <c r="EI374" s="144"/>
      <c r="EJ374" s="144"/>
      <c r="EK374" s="144"/>
      <c r="EL374" s="144"/>
      <c r="EM374" s="144"/>
      <c r="EN374" s="144"/>
      <c r="EO374" s="144"/>
      <c r="EP374" s="144"/>
      <c r="EQ374" s="144"/>
      <c r="ER374" s="144"/>
      <c r="ES374" s="144"/>
      <c r="ET374" s="144"/>
      <c r="EU374" s="144"/>
      <c r="EV374" s="144"/>
      <c r="EW374" s="144"/>
      <c r="EX374" s="144"/>
      <c r="EY374" s="144"/>
      <c r="EZ374" s="144"/>
      <c r="FA374" s="144"/>
      <c r="FB374" s="144"/>
      <c r="FC374" s="144"/>
      <c r="FD374" s="144"/>
      <c r="FE374" s="144"/>
      <c r="FF374" s="144"/>
      <c r="FG374" s="144"/>
      <c r="FH374" s="144"/>
      <c r="FI374" s="144"/>
      <c r="FJ374" s="144"/>
      <c r="FK374" s="144"/>
      <c r="FL374" s="144"/>
      <c r="FM374" s="144"/>
      <c r="FN374" s="144"/>
      <c r="FO374" s="144"/>
      <c r="FP374" s="144"/>
      <c r="FQ374" s="144"/>
      <c r="FR374" s="144"/>
      <c r="FS374" s="144"/>
      <c r="FT374" s="144"/>
      <c r="FU374" s="144"/>
      <c r="FV374" s="144"/>
      <c r="FW374" s="144"/>
      <c r="FX374" s="144"/>
      <c r="FY374" s="144"/>
      <c r="FZ374" s="144"/>
      <c r="GA374" s="144"/>
      <c r="GB374" s="144"/>
      <c r="GC374" s="144"/>
      <c r="GD374" s="144"/>
      <c r="GE374" s="144"/>
      <c r="GF374" s="144"/>
      <c r="GG374" s="144"/>
      <c r="GH374" s="144"/>
      <c r="GI374" s="144"/>
      <c r="GJ374" s="144"/>
      <c r="GK374" s="144"/>
      <c r="GL374" s="144"/>
      <c r="GM374" s="144"/>
      <c r="GN374" s="144"/>
      <c r="GO374" s="144"/>
      <c r="GP374" s="144"/>
      <c r="GQ374" s="144"/>
      <c r="GR374" s="144"/>
      <c r="GS374" s="144"/>
      <c r="GT374" s="144"/>
      <c r="GU374" s="144"/>
      <c r="GV374" s="144"/>
      <c r="GW374" s="144"/>
      <c r="GX374" s="144"/>
      <c r="GY374" s="144"/>
      <c r="GZ374" s="144"/>
      <c r="HA374" s="144"/>
      <c r="HB374" s="144"/>
      <c r="HC374" s="144"/>
      <c r="HD374" s="144"/>
      <c r="HE374" s="144"/>
      <c r="HF374" s="144"/>
      <c r="HG374" s="144"/>
      <c r="HH374" s="144"/>
    </row>
    <row r="375" spans="1:216" s="157" customFormat="1" ht="40" customHeight="1">
      <c r="A375" s="243" t="s">
        <v>85</v>
      </c>
      <c r="B375" s="175" t="str">
        <f t="shared" si="73"/>
        <v>Grupo de Atención al Usuario y ArchivoINVENTARIOS DOCUMENTALES DE ARCHIVO CENTRAL</v>
      </c>
      <c r="C375" s="185">
        <v>73201</v>
      </c>
      <c r="D375" s="183" t="s">
        <v>1516</v>
      </c>
      <c r="E375" s="135" t="s">
        <v>1085</v>
      </c>
      <c r="F375" s="180" t="str">
        <f t="shared" si="72"/>
        <v>73201-25.3</v>
      </c>
      <c r="G375" s="174" t="str">
        <f t="shared" si="69"/>
        <v>AG -3--AC -8</v>
      </c>
      <c r="H375" s="239">
        <v>3</v>
      </c>
      <c r="I375" s="239">
        <v>8</v>
      </c>
      <c r="J375" s="174" t="str">
        <f t="shared" si="70"/>
        <v xml:space="preserve">CT- - MT- </v>
      </c>
      <c r="K375" s="239" t="s">
        <v>468</v>
      </c>
      <c r="L375" s="239"/>
      <c r="M375" s="239" t="s">
        <v>1612</v>
      </c>
      <c r="N375" s="239"/>
      <c r="O375" s="174" t="str">
        <f t="shared" si="71"/>
        <v xml:space="preserve">  </v>
      </c>
      <c r="P375" s="174"/>
      <c r="Q375" s="174"/>
      <c r="R375" s="174" t="str">
        <f t="shared" si="74"/>
        <v>F/E  -  PDF</v>
      </c>
      <c r="S375" s="239" t="s">
        <v>1245</v>
      </c>
      <c r="T375" s="239" t="s">
        <v>37</v>
      </c>
      <c r="U375" s="144"/>
      <c r="V375" s="144"/>
      <c r="W375" s="144"/>
      <c r="X375" s="144"/>
      <c r="Y375" s="144"/>
      <c r="Z375" s="144"/>
      <c r="AA375" s="144"/>
      <c r="AB375" s="144"/>
      <c r="AC375" s="144"/>
      <c r="AD375" s="144"/>
      <c r="AE375" s="144"/>
      <c r="AF375" s="144"/>
      <c r="AG375" s="144"/>
      <c r="AH375" s="144"/>
      <c r="AI375" s="144"/>
      <c r="AJ375" s="144"/>
      <c r="AK375" s="144"/>
      <c r="AL375" s="144"/>
      <c r="AM375" s="144"/>
      <c r="AN375" s="144"/>
      <c r="AO375" s="144"/>
      <c r="AP375" s="144"/>
      <c r="AQ375" s="144"/>
      <c r="AR375" s="144"/>
      <c r="AS375" s="144"/>
      <c r="AT375" s="144"/>
      <c r="AU375" s="144"/>
      <c r="AV375" s="144"/>
      <c r="AW375" s="144"/>
      <c r="AX375" s="144"/>
      <c r="AY375" s="144"/>
      <c r="AZ375" s="144"/>
      <c r="BA375" s="144"/>
      <c r="BB375" s="144"/>
      <c r="BC375" s="144"/>
      <c r="BD375" s="144"/>
      <c r="BE375" s="144"/>
      <c r="BF375" s="144"/>
      <c r="BG375" s="144"/>
      <c r="BH375" s="144"/>
      <c r="BI375" s="144"/>
      <c r="BJ375" s="144"/>
      <c r="BK375" s="144"/>
      <c r="BL375" s="144"/>
      <c r="BM375" s="144"/>
      <c r="BN375" s="144"/>
      <c r="BO375" s="144"/>
      <c r="BP375" s="144"/>
      <c r="BQ375" s="144"/>
      <c r="BR375" s="144"/>
      <c r="BS375" s="144"/>
      <c r="BT375" s="144"/>
      <c r="BU375" s="144"/>
      <c r="BV375" s="144"/>
      <c r="BW375" s="144"/>
      <c r="BX375" s="144"/>
      <c r="BY375" s="144"/>
      <c r="BZ375" s="144"/>
      <c r="CA375" s="144"/>
      <c r="CB375" s="144"/>
      <c r="CC375" s="144"/>
      <c r="CD375" s="144"/>
      <c r="CE375" s="144"/>
      <c r="CF375" s="144"/>
      <c r="CG375" s="144"/>
      <c r="CH375" s="144"/>
      <c r="CI375" s="144"/>
      <c r="CJ375" s="144"/>
      <c r="CK375" s="144"/>
      <c r="CL375" s="144"/>
      <c r="CM375" s="144"/>
      <c r="CN375" s="144"/>
      <c r="CO375" s="144"/>
      <c r="CP375" s="144"/>
      <c r="CQ375" s="144"/>
      <c r="CR375" s="144"/>
      <c r="CS375" s="144"/>
      <c r="CT375" s="144"/>
      <c r="CU375" s="144"/>
      <c r="CV375" s="144"/>
      <c r="CW375" s="144"/>
      <c r="CX375" s="144"/>
      <c r="CY375" s="144"/>
      <c r="CZ375" s="144"/>
      <c r="DA375" s="144"/>
      <c r="DB375" s="144"/>
      <c r="DC375" s="144"/>
      <c r="DD375" s="144"/>
      <c r="DE375" s="144"/>
      <c r="DF375" s="144"/>
      <c r="DG375" s="144"/>
      <c r="DH375" s="144"/>
      <c r="DI375" s="144"/>
      <c r="DJ375" s="144"/>
      <c r="DK375" s="144"/>
      <c r="DL375" s="144"/>
      <c r="DM375" s="144"/>
      <c r="DN375" s="144"/>
      <c r="DO375" s="144"/>
      <c r="DP375" s="144"/>
      <c r="DQ375" s="144"/>
      <c r="DR375" s="144"/>
      <c r="DS375" s="144"/>
      <c r="DT375" s="144"/>
      <c r="DU375" s="144"/>
      <c r="DV375" s="144"/>
      <c r="DW375" s="144"/>
      <c r="DX375" s="144"/>
      <c r="DY375" s="144"/>
      <c r="DZ375" s="144"/>
      <c r="EA375" s="144"/>
      <c r="EB375" s="144"/>
      <c r="EC375" s="144"/>
      <c r="ED375" s="144"/>
      <c r="EE375" s="144"/>
      <c r="EF375" s="144"/>
      <c r="EG375" s="144"/>
      <c r="EH375" s="144"/>
      <c r="EI375" s="144"/>
      <c r="EJ375" s="144"/>
      <c r="EK375" s="144"/>
      <c r="EL375" s="144"/>
      <c r="EM375" s="144"/>
      <c r="EN375" s="144"/>
      <c r="EO375" s="144"/>
      <c r="EP375" s="144"/>
      <c r="EQ375" s="144"/>
      <c r="ER375" s="144"/>
      <c r="ES375" s="144"/>
      <c r="ET375" s="144"/>
      <c r="EU375" s="144"/>
      <c r="EV375" s="144"/>
      <c r="EW375" s="144"/>
      <c r="EX375" s="144"/>
      <c r="EY375" s="144"/>
      <c r="EZ375" s="144"/>
      <c r="FA375" s="144"/>
      <c r="FB375" s="144"/>
      <c r="FC375" s="144"/>
      <c r="FD375" s="144"/>
      <c r="FE375" s="144"/>
      <c r="FF375" s="144"/>
      <c r="FG375" s="144"/>
      <c r="FH375" s="144"/>
      <c r="FI375" s="144"/>
      <c r="FJ375" s="144"/>
      <c r="FK375" s="144"/>
      <c r="FL375" s="144"/>
      <c r="FM375" s="144"/>
      <c r="FN375" s="144"/>
      <c r="FO375" s="144"/>
      <c r="FP375" s="144"/>
      <c r="FQ375" s="144"/>
      <c r="FR375" s="144"/>
      <c r="FS375" s="144"/>
      <c r="FT375" s="144"/>
      <c r="FU375" s="144"/>
      <c r="FV375" s="144"/>
      <c r="FW375" s="144"/>
      <c r="FX375" s="144"/>
      <c r="FY375" s="144"/>
      <c r="FZ375" s="144"/>
      <c r="GA375" s="144"/>
      <c r="GB375" s="144"/>
      <c r="GC375" s="144"/>
      <c r="GD375" s="144"/>
      <c r="GE375" s="144"/>
      <c r="GF375" s="144"/>
      <c r="GG375" s="144"/>
      <c r="GH375" s="144"/>
      <c r="GI375" s="144"/>
      <c r="GJ375" s="144"/>
      <c r="GK375" s="144"/>
      <c r="GL375" s="144"/>
      <c r="GM375" s="144"/>
      <c r="GN375" s="144"/>
      <c r="GO375" s="144"/>
      <c r="GP375" s="144"/>
      <c r="GQ375" s="144"/>
      <c r="GR375" s="144"/>
      <c r="GS375" s="144"/>
      <c r="GT375" s="144"/>
      <c r="GU375" s="144"/>
      <c r="GV375" s="144"/>
      <c r="GW375" s="144"/>
      <c r="GX375" s="144"/>
      <c r="GY375" s="144"/>
      <c r="GZ375" s="144"/>
      <c r="HA375" s="144"/>
      <c r="HB375" s="144"/>
      <c r="HC375" s="144"/>
      <c r="HD375" s="144"/>
      <c r="HE375" s="144"/>
      <c r="HF375" s="144"/>
      <c r="HG375" s="144"/>
      <c r="HH375" s="144"/>
    </row>
    <row r="376" spans="1:216" s="157" customFormat="1" ht="40" customHeight="1">
      <c r="A376" s="243" t="s">
        <v>85</v>
      </c>
      <c r="B376" s="175" t="str">
        <f t="shared" si="73"/>
        <v>Grupo de Atención al Usuario y ArchivoPLANES INSTITUCIONALES DE ARCHIVOS</v>
      </c>
      <c r="C376" s="185">
        <v>73201</v>
      </c>
      <c r="D376" s="183" t="s">
        <v>1517</v>
      </c>
      <c r="E376" s="135" t="s">
        <v>1086</v>
      </c>
      <c r="F376" s="180" t="str">
        <f t="shared" si="72"/>
        <v>73201-25.4</v>
      </c>
      <c r="G376" s="174" t="str">
        <f t="shared" si="69"/>
        <v>AG -3--AC -8</v>
      </c>
      <c r="H376" s="239">
        <v>3</v>
      </c>
      <c r="I376" s="239">
        <v>8</v>
      </c>
      <c r="J376" s="174" t="str">
        <f t="shared" si="70"/>
        <v xml:space="preserve">CT- - MT- </v>
      </c>
      <c r="K376" s="239" t="s">
        <v>468</v>
      </c>
      <c r="L376" s="239"/>
      <c r="M376" s="239" t="s">
        <v>1612</v>
      </c>
      <c r="N376" s="239"/>
      <c r="O376" s="174" t="str">
        <f t="shared" si="71"/>
        <v xml:space="preserve">  </v>
      </c>
      <c r="P376" s="174"/>
      <c r="Q376" s="174"/>
      <c r="R376" s="174" t="str">
        <f t="shared" si="74"/>
        <v>F/E  -  PDF</v>
      </c>
      <c r="S376" s="239" t="s">
        <v>1245</v>
      </c>
      <c r="T376" s="239" t="s">
        <v>37</v>
      </c>
      <c r="U376" s="144"/>
      <c r="V376" s="144"/>
      <c r="W376" s="144"/>
      <c r="X376" s="144"/>
      <c r="Y376" s="144"/>
      <c r="Z376" s="144"/>
      <c r="AA376" s="144"/>
      <c r="AB376" s="144"/>
      <c r="AC376" s="144"/>
      <c r="AD376" s="144"/>
      <c r="AE376" s="144"/>
      <c r="AF376" s="144"/>
      <c r="AG376" s="144"/>
      <c r="AH376" s="144"/>
      <c r="AI376" s="144"/>
      <c r="AJ376" s="144"/>
      <c r="AK376" s="144"/>
      <c r="AL376" s="144"/>
      <c r="AM376" s="144"/>
      <c r="AN376" s="144"/>
      <c r="AO376" s="144"/>
      <c r="AP376" s="144"/>
      <c r="AQ376" s="144"/>
      <c r="AR376" s="144"/>
      <c r="AS376" s="144"/>
      <c r="AT376" s="144"/>
      <c r="AU376" s="144"/>
      <c r="AV376" s="144"/>
      <c r="AW376" s="144"/>
      <c r="AX376" s="144"/>
      <c r="AY376" s="144"/>
      <c r="AZ376" s="144"/>
      <c r="BA376" s="144"/>
      <c r="BB376" s="144"/>
      <c r="BC376" s="144"/>
      <c r="BD376" s="144"/>
      <c r="BE376" s="144"/>
      <c r="BF376" s="144"/>
      <c r="BG376" s="144"/>
      <c r="BH376" s="144"/>
      <c r="BI376" s="144"/>
      <c r="BJ376" s="144"/>
      <c r="BK376" s="144"/>
      <c r="BL376" s="144"/>
      <c r="BM376" s="144"/>
      <c r="BN376" s="144"/>
      <c r="BO376" s="144"/>
      <c r="BP376" s="144"/>
      <c r="BQ376" s="144"/>
      <c r="BR376" s="144"/>
      <c r="BS376" s="144"/>
      <c r="BT376" s="144"/>
      <c r="BU376" s="144"/>
      <c r="BV376" s="144"/>
      <c r="BW376" s="144"/>
      <c r="BX376" s="144"/>
      <c r="BY376" s="144"/>
      <c r="BZ376" s="144"/>
      <c r="CA376" s="144"/>
      <c r="CB376" s="144"/>
      <c r="CC376" s="144"/>
      <c r="CD376" s="144"/>
      <c r="CE376" s="144"/>
      <c r="CF376" s="144"/>
      <c r="CG376" s="144"/>
      <c r="CH376" s="144"/>
      <c r="CI376" s="144"/>
      <c r="CJ376" s="144"/>
      <c r="CK376" s="144"/>
      <c r="CL376" s="144"/>
      <c r="CM376" s="144"/>
      <c r="CN376" s="144"/>
      <c r="CO376" s="144"/>
      <c r="CP376" s="144"/>
      <c r="CQ376" s="144"/>
      <c r="CR376" s="144"/>
      <c r="CS376" s="144"/>
      <c r="CT376" s="144"/>
      <c r="CU376" s="144"/>
      <c r="CV376" s="144"/>
      <c r="CW376" s="144"/>
      <c r="CX376" s="144"/>
      <c r="CY376" s="144"/>
      <c r="CZ376" s="144"/>
      <c r="DA376" s="144"/>
      <c r="DB376" s="144"/>
      <c r="DC376" s="144"/>
      <c r="DD376" s="144"/>
      <c r="DE376" s="144"/>
      <c r="DF376" s="144"/>
      <c r="DG376" s="144"/>
      <c r="DH376" s="144"/>
      <c r="DI376" s="144"/>
      <c r="DJ376" s="144"/>
      <c r="DK376" s="144"/>
      <c r="DL376" s="144"/>
      <c r="DM376" s="144"/>
      <c r="DN376" s="144"/>
      <c r="DO376" s="144"/>
      <c r="DP376" s="144"/>
      <c r="DQ376" s="144"/>
      <c r="DR376" s="144"/>
      <c r="DS376" s="144"/>
      <c r="DT376" s="144"/>
      <c r="DU376" s="144"/>
      <c r="DV376" s="144"/>
      <c r="DW376" s="144"/>
      <c r="DX376" s="144"/>
      <c r="DY376" s="144"/>
      <c r="DZ376" s="144"/>
      <c r="EA376" s="144"/>
      <c r="EB376" s="144"/>
      <c r="EC376" s="144"/>
      <c r="ED376" s="144"/>
      <c r="EE376" s="144"/>
      <c r="EF376" s="144"/>
      <c r="EG376" s="144"/>
      <c r="EH376" s="144"/>
      <c r="EI376" s="144"/>
      <c r="EJ376" s="144"/>
      <c r="EK376" s="144"/>
      <c r="EL376" s="144"/>
      <c r="EM376" s="144"/>
      <c r="EN376" s="144"/>
      <c r="EO376" s="144"/>
      <c r="EP376" s="144"/>
      <c r="EQ376" s="144"/>
      <c r="ER376" s="144"/>
      <c r="ES376" s="144"/>
      <c r="ET376" s="144"/>
      <c r="EU376" s="144"/>
      <c r="EV376" s="144"/>
      <c r="EW376" s="144"/>
      <c r="EX376" s="144"/>
      <c r="EY376" s="144"/>
      <c r="EZ376" s="144"/>
      <c r="FA376" s="144"/>
      <c r="FB376" s="144"/>
      <c r="FC376" s="144"/>
      <c r="FD376" s="144"/>
      <c r="FE376" s="144"/>
      <c r="FF376" s="144"/>
      <c r="FG376" s="144"/>
      <c r="FH376" s="144"/>
      <c r="FI376" s="144"/>
      <c r="FJ376" s="144"/>
      <c r="FK376" s="144"/>
      <c r="FL376" s="144"/>
      <c r="FM376" s="144"/>
      <c r="FN376" s="144"/>
      <c r="FO376" s="144"/>
      <c r="FP376" s="144"/>
      <c r="FQ376" s="144"/>
      <c r="FR376" s="144"/>
      <c r="FS376" s="144"/>
      <c r="FT376" s="144"/>
      <c r="FU376" s="144"/>
      <c r="FV376" s="144"/>
      <c r="FW376" s="144"/>
      <c r="FX376" s="144"/>
      <c r="FY376" s="144"/>
      <c r="FZ376" s="144"/>
      <c r="GA376" s="144"/>
      <c r="GB376" s="144"/>
      <c r="GC376" s="144"/>
      <c r="GD376" s="144"/>
      <c r="GE376" s="144"/>
      <c r="GF376" s="144"/>
      <c r="GG376" s="144"/>
      <c r="GH376" s="144"/>
      <c r="GI376" s="144"/>
      <c r="GJ376" s="144"/>
      <c r="GK376" s="144"/>
      <c r="GL376" s="144"/>
      <c r="GM376" s="144"/>
      <c r="GN376" s="144"/>
      <c r="GO376" s="144"/>
      <c r="GP376" s="144"/>
      <c r="GQ376" s="144"/>
      <c r="GR376" s="144"/>
      <c r="GS376" s="144"/>
      <c r="GT376" s="144"/>
      <c r="GU376" s="144"/>
      <c r="GV376" s="144"/>
      <c r="GW376" s="144"/>
      <c r="GX376" s="144"/>
      <c r="GY376" s="144"/>
      <c r="GZ376" s="144"/>
      <c r="HA376" s="144"/>
      <c r="HB376" s="144"/>
      <c r="HC376" s="144"/>
      <c r="HD376" s="144"/>
      <c r="HE376" s="144"/>
      <c r="HF376" s="144"/>
      <c r="HG376" s="144"/>
      <c r="HH376" s="144"/>
    </row>
    <row r="377" spans="1:216" ht="40" customHeight="1">
      <c r="A377" s="243" t="s">
        <v>85</v>
      </c>
      <c r="B377" s="175" t="str">
        <f t="shared" si="73"/>
        <v>Grupo de Atención al Usuario y ArchivoPROGRAMAS DE GESTIÓN DOCUMENTAL</v>
      </c>
      <c r="C377" s="185">
        <v>73201</v>
      </c>
      <c r="D377" s="183" t="s">
        <v>1518</v>
      </c>
      <c r="E377" s="135" t="s">
        <v>1087</v>
      </c>
      <c r="F377" s="180" t="str">
        <f t="shared" si="72"/>
        <v>73201-25.5</v>
      </c>
      <c r="G377" s="174" t="str">
        <f t="shared" si="69"/>
        <v>AG -3--AC -8</v>
      </c>
      <c r="H377" s="239">
        <v>3</v>
      </c>
      <c r="I377" s="239">
        <v>8</v>
      </c>
      <c r="J377" s="174" t="str">
        <f t="shared" si="70"/>
        <v xml:space="preserve">CT- - MT- </v>
      </c>
      <c r="K377" s="239" t="s">
        <v>468</v>
      </c>
      <c r="L377" s="239"/>
      <c r="M377" s="239" t="s">
        <v>1612</v>
      </c>
      <c r="N377" s="239"/>
      <c r="O377" s="174" t="str">
        <f t="shared" si="71"/>
        <v xml:space="preserve">  </v>
      </c>
      <c r="P377" s="174"/>
      <c r="Q377" s="174"/>
      <c r="R377" s="174" t="str">
        <f t="shared" si="74"/>
        <v>F/E  -  PDF</v>
      </c>
      <c r="S377" s="239" t="s">
        <v>1245</v>
      </c>
      <c r="T377" s="239" t="s">
        <v>37</v>
      </c>
    </row>
    <row r="378" spans="1:216" ht="40" customHeight="1">
      <c r="A378" s="243" t="s">
        <v>85</v>
      </c>
      <c r="B378" s="175" t="str">
        <f t="shared" si="73"/>
        <v>Grupo de Atención al Usuario y ArchivoTABLAS DE CONTROL DE ACCESO</v>
      </c>
      <c r="C378" s="185">
        <v>73201</v>
      </c>
      <c r="D378" s="183" t="s">
        <v>1519</v>
      </c>
      <c r="E378" s="135" t="s">
        <v>1088</v>
      </c>
      <c r="F378" s="180" t="str">
        <f t="shared" si="72"/>
        <v>73201-25.6</v>
      </c>
      <c r="G378" s="174" t="str">
        <f t="shared" si="69"/>
        <v>AG -3--AC -8</v>
      </c>
      <c r="H378" s="239">
        <v>3</v>
      </c>
      <c r="I378" s="239">
        <v>8</v>
      </c>
      <c r="J378" s="174" t="str">
        <f t="shared" si="70"/>
        <v xml:space="preserve">CT- - MT- </v>
      </c>
      <c r="K378" s="239" t="s">
        <v>468</v>
      </c>
      <c r="L378" s="239"/>
      <c r="M378" s="239" t="s">
        <v>1612</v>
      </c>
      <c r="N378" s="239"/>
      <c r="O378" s="174" t="str">
        <f t="shared" si="71"/>
        <v xml:space="preserve">  </v>
      </c>
      <c r="P378" s="174"/>
      <c r="Q378" s="174"/>
      <c r="R378" s="174" t="str">
        <f t="shared" si="74"/>
        <v>F/E  -  PDF</v>
      </c>
      <c r="S378" s="239" t="s">
        <v>1245</v>
      </c>
      <c r="T378" s="239" t="s">
        <v>37</v>
      </c>
    </row>
    <row r="379" spans="1:216" ht="40" customHeight="1">
      <c r="A379" s="243" t="s">
        <v>85</v>
      </c>
      <c r="B379" s="175" t="str">
        <f t="shared" si="73"/>
        <v>Grupo de Atención al Usuario y ArchivoTABLAS DE RETENCIÓN DOCUMENTAL</v>
      </c>
      <c r="C379" s="185">
        <v>73201</v>
      </c>
      <c r="D379" s="183" t="s">
        <v>1520</v>
      </c>
      <c r="E379" s="135" t="s">
        <v>1089</v>
      </c>
      <c r="F379" s="180" t="str">
        <f t="shared" si="72"/>
        <v>73201-25.7</v>
      </c>
      <c r="G379" s="174" t="str">
        <f t="shared" si="69"/>
        <v>AG -3--AC -8</v>
      </c>
      <c r="H379" s="239">
        <v>3</v>
      </c>
      <c r="I379" s="239">
        <v>8</v>
      </c>
      <c r="J379" s="174" t="str">
        <f t="shared" si="70"/>
        <v xml:space="preserve">CT- - MT- </v>
      </c>
      <c r="K379" s="239" t="s">
        <v>468</v>
      </c>
      <c r="L379" s="239"/>
      <c r="M379" s="239" t="s">
        <v>1612</v>
      </c>
      <c r="N379" s="239"/>
      <c r="O379" s="174" t="str">
        <f t="shared" si="71"/>
        <v xml:space="preserve">  </v>
      </c>
      <c r="P379" s="174"/>
      <c r="Q379" s="174"/>
      <c r="R379" s="174" t="str">
        <f t="shared" si="74"/>
        <v>E  -  PDF</v>
      </c>
      <c r="S379" s="239" t="s">
        <v>469</v>
      </c>
      <c r="T379" s="239" t="s">
        <v>37</v>
      </c>
    </row>
    <row r="380" spans="1:216" ht="40" customHeight="1">
      <c r="A380" s="243" t="s">
        <v>85</v>
      </c>
      <c r="B380" s="175" t="str">
        <f t="shared" si="73"/>
        <v>Grupo de Atención al Usuario y ArchivoTABLAS DE VALORACIÓN DOCUMENTAL</v>
      </c>
      <c r="C380" s="185">
        <v>73201</v>
      </c>
      <c r="D380" s="183" t="s">
        <v>1521</v>
      </c>
      <c r="E380" s="135" t="s">
        <v>1090</v>
      </c>
      <c r="F380" s="180" t="str">
        <f t="shared" si="72"/>
        <v>73201-25.8</v>
      </c>
      <c r="G380" s="174" t="str">
        <f t="shared" si="69"/>
        <v>AG -3--AC -8</v>
      </c>
      <c r="H380" s="239">
        <v>3</v>
      </c>
      <c r="I380" s="239">
        <v>8</v>
      </c>
      <c r="J380" s="174" t="str">
        <f t="shared" si="70"/>
        <v xml:space="preserve">CT- - MT- </v>
      </c>
      <c r="K380" s="239" t="s">
        <v>468</v>
      </c>
      <c r="L380" s="239"/>
      <c r="M380" s="239" t="s">
        <v>1612</v>
      </c>
      <c r="N380" s="239"/>
      <c r="O380" s="174" t="str">
        <f t="shared" si="71"/>
        <v xml:space="preserve">  </v>
      </c>
      <c r="P380" s="174"/>
      <c r="Q380" s="174"/>
      <c r="R380" s="174" t="str">
        <f t="shared" si="74"/>
        <v>E  -  PDF</v>
      </c>
      <c r="S380" s="239" t="s">
        <v>469</v>
      </c>
      <c r="T380" s="239" t="s">
        <v>37</v>
      </c>
    </row>
    <row r="381" spans="1:216" ht="40" customHeight="1">
      <c r="A381" s="243" t="s">
        <v>85</v>
      </c>
      <c r="B381" s="175" t="str">
        <f t="shared" si="73"/>
        <v>Grupo de Atención al Usuario y ArchivoINSTRUMENTOS DE CONTROL DE COMUNICACIONES OFICIALES</v>
      </c>
      <c r="C381" s="185">
        <v>73201</v>
      </c>
      <c r="D381" s="183" t="s">
        <v>1522</v>
      </c>
      <c r="E381" s="135" t="s">
        <v>1530</v>
      </c>
      <c r="F381" s="180" t="str">
        <f t="shared" si="72"/>
        <v>73201-26.1</v>
      </c>
      <c r="G381" s="174" t="str">
        <f t="shared" si="69"/>
        <v>AG -3--AC -8</v>
      </c>
      <c r="H381" s="239">
        <v>3</v>
      </c>
      <c r="I381" s="239">
        <v>8</v>
      </c>
      <c r="J381" s="174" t="str">
        <f t="shared" si="70"/>
        <v xml:space="preserve">- E- - </v>
      </c>
      <c r="K381" s="239"/>
      <c r="L381" s="239" t="s">
        <v>469</v>
      </c>
      <c r="M381" s="239"/>
      <c r="N381" s="239"/>
      <c r="O381" s="174" t="str">
        <f t="shared" si="71"/>
        <v xml:space="preserve">  </v>
      </c>
      <c r="P381" s="174"/>
      <c r="Q381" s="174"/>
      <c r="R381" s="174" t="str">
        <f t="shared" si="74"/>
        <v>F/E  -  PDF</v>
      </c>
      <c r="S381" s="239" t="s">
        <v>1245</v>
      </c>
      <c r="T381" s="239" t="s">
        <v>37</v>
      </c>
    </row>
    <row r="382" spans="1:216" ht="40" customHeight="1">
      <c r="A382" s="243" t="s">
        <v>85</v>
      </c>
      <c r="B382" s="175" t="str">
        <f t="shared" si="73"/>
        <v>Grupo de Atención al Usuario y ArchivoPLANES DE CONSERVACIÓN DOCUMENTAL</v>
      </c>
      <c r="C382" s="185">
        <v>73201</v>
      </c>
      <c r="D382" s="183" t="s">
        <v>1523</v>
      </c>
      <c r="E382" s="135" t="s">
        <v>1091</v>
      </c>
      <c r="F382" s="180" t="str">
        <f t="shared" si="72"/>
        <v>73201-34.9</v>
      </c>
      <c r="G382" s="174" t="str">
        <f t="shared" si="69"/>
        <v>AG -3--AC -8</v>
      </c>
      <c r="H382" s="239">
        <v>3</v>
      </c>
      <c r="I382" s="239">
        <v>8</v>
      </c>
      <c r="J382" s="174" t="str">
        <f t="shared" si="70"/>
        <v xml:space="preserve">CT- - MT- </v>
      </c>
      <c r="K382" s="239" t="s">
        <v>468</v>
      </c>
      <c r="L382" s="239"/>
      <c r="M382" s="239" t="s">
        <v>1612</v>
      </c>
      <c r="N382" s="239"/>
      <c r="O382" s="174" t="str">
        <f t="shared" si="71"/>
        <v xml:space="preserve">  </v>
      </c>
      <c r="P382" s="174"/>
      <c r="Q382" s="174"/>
      <c r="R382" s="174" t="str">
        <f t="shared" si="74"/>
        <v>F/E  -  PDF</v>
      </c>
      <c r="S382" s="239" t="s">
        <v>1245</v>
      </c>
      <c r="T382" s="239" t="s">
        <v>37</v>
      </c>
    </row>
    <row r="383" spans="1:216" ht="40" customHeight="1">
      <c r="A383" s="243" t="s">
        <v>85</v>
      </c>
      <c r="B383" s="175" t="str">
        <f t="shared" si="73"/>
        <v>Grupo de Atención al Usuario y ArchivoPLANES DE PRESERVACIÓN DIGITAL A LARGO PLAZO</v>
      </c>
      <c r="C383" s="185">
        <v>73201</v>
      </c>
      <c r="D383" s="183" t="s">
        <v>1524</v>
      </c>
      <c r="E383" s="135" t="s">
        <v>1092</v>
      </c>
      <c r="F383" s="180" t="str">
        <f t="shared" si="72"/>
        <v>73201-34.13</v>
      </c>
      <c r="G383" s="174" t="str">
        <f t="shared" si="69"/>
        <v>AG -3--AC -8</v>
      </c>
      <c r="H383" s="239">
        <v>3</v>
      </c>
      <c r="I383" s="239">
        <v>8</v>
      </c>
      <c r="J383" s="174" t="str">
        <f t="shared" si="70"/>
        <v xml:space="preserve">CT- - MT- </v>
      </c>
      <c r="K383" s="239" t="s">
        <v>468</v>
      </c>
      <c r="L383" s="239"/>
      <c r="M383" s="239" t="s">
        <v>1612</v>
      </c>
      <c r="N383" s="239"/>
      <c r="O383" s="174" t="str">
        <f t="shared" si="71"/>
        <v xml:space="preserve">  </v>
      </c>
      <c r="P383" s="174"/>
      <c r="Q383" s="174"/>
      <c r="R383" s="174" t="str">
        <f t="shared" si="74"/>
        <v>F/E  -  PDF</v>
      </c>
      <c r="S383" s="239" t="s">
        <v>1245</v>
      </c>
      <c r="T383" s="239" t="s">
        <v>37</v>
      </c>
    </row>
    <row r="384" spans="1:216" ht="40" customHeight="1">
      <c r="A384" s="243" t="s">
        <v>85</v>
      </c>
      <c r="B384" s="175" t="str">
        <f t="shared" si="73"/>
        <v>Grupo de Atención al Usuario y ArchivoPLANES INSTITUCIONALES PARA LA PREVENCIÓN Y ATENCIÓN DE DESASTRES</v>
      </c>
      <c r="C384" s="185">
        <v>73201</v>
      </c>
      <c r="D384" s="183" t="s">
        <v>1525</v>
      </c>
      <c r="E384" s="135" t="s">
        <v>1531</v>
      </c>
      <c r="F384" s="180" t="str">
        <f t="shared" si="72"/>
        <v>73201-34.25</v>
      </c>
      <c r="G384" s="174" t="str">
        <f t="shared" si="69"/>
        <v>AG -3--AC -17</v>
      </c>
      <c r="H384" s="239">
        <v>3</v>
      </c>
      <c r="I384" s="239">
        <v>17</v>
      </c>
      <c r="J384" s="174" t="str">
        <f t="shared" si="70"/>
        <v xml:space="preserve">CT- - MT- </v>
      </c>
      <c r="K384" s="239" t="s">
        <v>468</v>
      </c>
      <c r="L384" s="239"/>
      <c r="M384" s="239" t="s">
        <v>1612</v>
      </c>
      <c r="N384" s="239"/>
      <c r="O384" s="174" t="str">
        <f t="shared" si="71"/>
        <v xml:space="preserve">  </v>
      </c>
      <c r="P384" s="174"/>
      <c r="Q384" s="174"/>
      <c r="R384" s="174" t="str">
        <f t="shared" si="74"/>
        <v>F/E  -  PDF</v>
      </c>
      <c r="S384" s="239" t="s">
        <v>1245</v>
      </c>
      <c r="T384" s="239" t="s">
        <v>37</v>
      </c>
    </row>
    <row r="385" spans="1:216" ht="40" customHeight="1">
      <c r="A385" s="243" t="s">
        <v>85</v>
      </c>
      <c r="B385" s="175" t="str">
        <f t="shared" si="73"/>
        <v>Grupo de Atención al Usuario y ArchivoPLANES DE TRANSFERENCIAS DOCUMENTALES PRIMARIAS</v>
      </c>
      <c r="C385" s="185">
        <v>73201</v>
      </c>
      <c r="D385" s="183" t="s">
        <v>1526</v>
      </c>
      <c r="E385" s="135" t="s">
        <v>1093</v>
      </c>
      <c r="F385" s="180" t="str">
        <f t="shared" si="72"/>
        <v>73201-35.1</v>
      </c>
      <c r="G385" s="174" t="str">
        <f t="shared" si="69"/>
        <v>AG -3--AC -8</v>
      </c>
      <c r="H385" s="239">
        <v>3</v>
      </c>
      <c r="I385" s="239">
        <v>8</v>
      </c>
      <c r="J385" s="174" t="str">
        <f t="shared" si="70"/>
        <v xml:space="preserve">CT- - MT- </v>
      </c>
      <c r="K385" s="239" t="s">
        <v>468</v>
      </c>
      <c r="L385" s="239"/>
      <c r="M385" s="239" t="s">
        <v>1612</v>
      </c>
      <c r="N385" s="239"/>
      <c r="O385" s="174" t="str">
        <f t="shared" si="71"/>
        <v xml:space="preserve">  </v>
      </c>
      <c r="P385" s="174"/>
      <c r="Q385" s="174"/>
      <c r="R385" s="174" t="str">
        <f t="shared" si="74"/>
        <v>F/E  -  PDF</v>
      </c>
      <c r="S385" s="239" t="s">
        <v>1245</v>
      </c>
      <c r="T385" s="239" t="s">
        <v>37</v>
      </c>
    </row>
    <row r="386" spans="1:216" ht="40" customHeight="1">
      <c r="A386" s="243" t="s">
        <v>85</v>
      </c>
      <c r="B386" s="175" t="str">
        <f t="shared" si="73"/>
        <v>Grupo de Atención al Usuario y ArchivoPLANES DE TRANSFERENCIAS DOCUMENTALES SECUNDARIAS</v>
      </c>
      <c r="C386" s="185">
        <v>73201</v>
      </c>
      <c r="D386" s="183" t="s">
        <v>1527</v>
      </c>
      <c r="E386" s="135" t="s">
        <v>1094</v>
      </c>
      <c r="F386" s="180" t="str">
        <f t="shared" si="72"/>
        <v>73201-35.2</v>
      </c>
      <c r="G386" s="174" t="str">
        <f t="shared" si="69"/>
        <v>AG -3--AC -8</v>
      </c>
      <c r="H386" s="239">
        <v>3</v>
      </c>
      <c r="I386" s="239">
        <v>8</v>
      </c>
      <c r="J386" s="174" t="str">
        <f t="shared" si="70"/>
        <v xml:space="preserve">CT- - MT- </v>
      </c>
      <c r="K386" s="239" t="s">
        <v>468</v>
      </c>
      <c r="L386" s="239"/>
      <c r="M386" s="239" t="s">
        <v>1612</v>
      </c>
      <c r="N386" s="239"/>
      <c r="O386" s="174" t="str">
        <f t="shared" si="71"/>
        <v xml:space="preserve">  </v>
      </c>
      <c r="P386" s="174"/>
      <c r="Q386" s="174"/>
      <c r="R386" s="174" t="str">
        <f t="shared" si="74"/>
        <v>F/E  -  PDF</v>
      </c>
      <c r="S386" s="239" t="s">
        <v>1245</v>
      </c>
      <c r="T386" s="239" t="s">
        <v>37</v>
      </c>
    </row>
    <row r="387" spans="1:216" ht="40" customHeight="1">
      <c r="A387" s="243" t="s">
        <v>85</v>
      </c>
      <c r="B387" s="175" t="str">
        <f t="shared" si="73"/>
        <v>Grupo de Atención al Usuario y ArchivoPROCESOS DE AUTORIZACIÓN DE MOVILIZACIÓN DE RECURSOS</v>
      </c>
      <c r="C387" s="185">
        <v>73201</v>
      </c>
      <c r="D387" s="183" t="s">
        <v>1364</v>
      </c>
      <c r="E387" s="135" t="s">
        <v>1349</v>
      </c>
      <c r="F387" s="180" t="str">
        <f t="shared" si="72"/>
        <v>73201-38.6</v>
      </c>
      <c r="G387" s="174" t="str">
        <f t="shared" si="69"/>
        <v>AG -3--AC -17</v>
      </c>
      <c r="H387" s="239">
        <v>3</v>
      </c>
      <c r="I387" s="239">
        <v>17</v>
      </c>
      <c r="J387" s="174" t="str">
        <f t="shared" si="70"/>
        <v xml:space="preserve">CT- - MT- </v>
      </c>
      <c r="K387" s="239" t="s">
        <v>468</v>
      </c>
      <c r="L387" s="239"/>
      <c r="M387" s="239" t="s">
        <v>1612</v>
      </c>
      <c r="N387" s="239"/>
      <c r="O387" s="174" t="str">
        <f t="shared" si="71"/>
        <v xml:space="preserve">  </v>
      </c>
      <c r="P387" s="174"/>
      <c r="Q387" s="174"/>
      <c r="R387" s="174" t="str">
        <f t="shared" si="74"/>
        <v xml:space="preserve">F/E  -  </v>
      </c>
      <c r="S387" s="239" t="s">
        <v>1245</v>
      </c>
      <c r="T387" s="239"/>
    </row>
    <row r="388" spans="1:216" ht="40" customHeight="1">
      <c r="A388" s="247"/>
      <c r="B388" s="187"/>
      <c r="C388" s="182"/>
      <c r="D388" s="182"/>
      <c r="E388" s="172"/>
      <c r="F388" s="179"/>
      <c r="G388" s="169"/>
      <c r="H388" s="169"/>
      <c r="I388" s="169"/>
      <c r="J388" s="169"/>
      <c r="K388" s="169"/>
      <c r="L388" s="169"/>
      <c r="M388" s="169"/>
      <c r="N388" s="169"/>
      <c r="O388" s="169"/>
      <c r="P388" s="169"/>
      <c r="Q388" s="169"/>
      <c r="R388" s="169"/>
      <c r="S388" s="169"/>
      <c r="T388" s="169"/>
    </row>
    <row r="389" spans="1:216" s="157" customFormat="1" ht="40" customHeight="1">
      <c r="A389" s="246" t="s">
        <v>83</v>
      </c>
      <c r="B389" s="186" t="str">
        <f t="shared" si="73"/>
        <v>Grupo de ContratosACTAS DE COMITÉ DE CONTRATACIÓN</v>
      </c>
      <c r="C389" s="241">
        <v>73202</v>
      </c>
      <c r="D389" s="143" t="s">
        <v>1532</v>
      </c>
      <c r="E389" s="228" t="s">
        <v>1096</v>
      </c>
      <c r="F389" s="224" t="str">
        <f t="shared" si="72"/>
        <v>73202-2.6</v>
      </c>
      <c r="G389" s="225" t="str">
        <f t="shared" si="69"/>
        <v>AG -3--AC -17</v>
      </c>
      <c r="H389" s="240">
        <v>3</v>
      </c>
      <c r="I389" s="240">
        <v>17</v>
      </c>
      <c r="J389" s="225" t="str">
        <f t="shared" si="70"/>
        <v xml:space="preserve">CT- - MT- </v>
      </c>
      <c r="K389" s="240" t="s">
        <v>468</v>
      </c>
      <c r="L389" s="240"/>
      <c r="M389" s="240" t="s">
        <v>1612</v>
      </c>
      <c r="N389" s="240"/>
      <c r="O389" s="225" t="str">
        <f t="shared" si="71"/>
        <v xml:space="preserve">  </v>
      </c>
      <c r="P389" s="225"/>
      <c r="Q389" s="225"/>
      <c r="R389" s="225" t="str">
        <f t="shared" si="74"/>
        <v>F/E  -  PDF</v>
      </c>
      <c r="S389" s="240" t="s">
        <v>1245</v>
      </c>
      <c r="T389" s="240" t="s">
        <v>37</v>
      </c>
      <c r="U389" s="144"/>
      <c r="V389" s="144"/>
      <c r="W389" s="144"/>
      <c r="X389" s="144"/>
      <c r="Y389" s="144"/>
      <c r="Z389" s="144"/>
      <c r="AA389" s="144"/>
      <c r="AB389" s="144"/>
      <c r="AC389" s="144"/>
      <c r="AD389" s="144"/>
      <c r="AE389" s="144"/>
      <c r="AF389" s="144"/>
      <c r="AG389" s="144"/>
      <c r="AH389" s="144"/>
      <c r="AI389" s="144"/>
      <c r="AJ389" s="144"/>
      <c r="AK389" s="144"/>
      <c r="AL389" s="144"/>
      <c r="AM389" s="144"/>
      <c r="AN389" s="144"/>
      <c r="AO389" s="144"/>
      <c r="AP389" s="144"/>
      <c r="AQ389" s="144"/>
      <c r="AR389" s="144"/>
      <c r="AS389" s="144"/>
      <c r="AT389" s="144"/>
      <c r="AU389" s="144"/>
      <c r="AV389" s="144"/>
      <c r="AW389" s="144"/>
      <c r="AX389" s="144"/>
      <c r="AY389" s="144"/>
      <c r="AZ389" s="144"/>
      <c r="BA389" s="144"/>
      <c r="BB389" s="144"/>
      <c r="BC389" s="144"/>
      <c r="BD389" s="144"/>
      <c r="BE389" s="144"/>
      <c r="BF389" s="144"/>
      <c r="BG389" s="144"/>
      <c r="BH389" s="144"/>
      <c r="BI389" s="144"/>
      <c r="BJ389" s="144"/>
      <c r="BK389" s="144"/>
      <c r="BL389" s="144"/>
      <c r="BM389" s="144"/>
      <c r="BN389" s="144"/>
      <c r="BO389" s="144"/>
      <c r="BP389" s="144"/>
      <c r="BQ389" s="144"/>
      <c r="BR389" s="144"/>
      <c r="BS389" s="144"/>
      <c r="BT389" s="144"/>
      <c r="BU389" s="144"/>
      <c r="BV389" s="144"/>
      <c r="BW389" s="144"/>
      <c r="BX389" s="144"/>
      <c r="BY389" s="144"/>
      <c r="BZ389" s="144"/>
      <c r="CA389" s="144"/>
      <c r="CB389" s="144"/>
      <c r="CC389" s="144"/>
      <c r="CD389" s="144"/>
      <c r="CE389" s="144"/>
      <c r="CF389" s="144"/>
      <c r="CG389" s="144"/>
      <c r="CH389" s="144"/>
      <c r="CI389" s="144"/>
      <c r="CJ389" s="144"/>
      <c r="CK389" s="144"/>
      <c r="CL389" s="144"/>
      <c r="CM389" s="144"/>
      <c r="CN389" s="144"/>
      <c r="CO389" s="144"/>
      <c r="CP389" s="144"/>
      <c r="CQ389" s="144"/>
      <c r="CR389" s="144"/>
      <c r="CS389" s="144"/>
      <c r="CT389" s="144"/>
      <c r="CU389" s="144"/>
      <c r="CV389" s="144"/>
      <c r="CW389" s="144"/>
      <c r="CX389" s="144"/>
      <c r="CY389" s="144"/>
      <c r="CZ389" s="144"/>
      <c r="DA389" s="144"/>
      <c r="DB389" s="144"/>
      <c r="DC389" s="144"/>
      <c r="DD389" s="144"/>
      <c r="DE389" s="144"/>
      <c r="DF389" s="144"/>
      <c r="DG389" s="144"/>
      <c r="DH389" s="144"/>
      <c r="DI389" s="144"/>
      <c r="DJ389" s="144"/>
      <c r="DK389" s="144"/>
      <c r="DL389" s="144"/>
      <c r="DM389" s="144"/>
      <c r="DN389" s="144"/>
      <c r="DO389" s="144"/>
      <c r="DP389" s="144"/>
      <c r="DQ389" s="144"/>
      <c r="DR389" s="144"/>
      <c r="DS389" s="144"/>
      <c r="DT389" s="144"/>
      <c r="DU389" s="144"/>
      <c r="DV389" s="144"/>
      <c r="DW389" s="144"/>
      <c r="DX389" s="144"/>
      <c r="DY389" s="144"/>
      <c r="DZ389" s="144"/>
      <c r="EA389" s="144"/>
      <c r="EB389" s="144"/>
      <c r="EC389" s="144"/>
      <c r="ED389" s="144"/>
      <c r="EE389" s="144"/>
      <c r="EF389" s="144"/>
      <c r="EG389" s="144"/>
      <c r="EH389" s="144"/>
      <c r="EI389" s="144"/>
      <c r="EJ389" s="144"/>
      <c r="EK389" s="144"/>
      <c r="EL389" s="144"/>
      <c r="EM389" s="144"/>
      <c r="EN389" s="144"/>
      <c r="EO389" s="144"/>
      <c r="EP389" s="144"/>
      <c r="EQ389" s="144"/>
      <c r="ER389" s="144"/>
      <c r="ES389" s="144"/>
      <c r="ET389" s="144"/>
      <c r="EU389" s="144"/>
      <c r="EV389" s="144"/>
      <c r="EW389" s="144"/>
      <c r="EX389" s="144"/>
      <c r="EY389" s="144"/>
      <c r="EZ389" s="144"/>
      <c r="FA389" s="144"/>
      <c r="FB389" s="144"/>
      <c r="FC389" s="144"/>
      <c r="FD389" s="144"/>
      <c r="FE389" s="144"/>
      <c r="FF389" s="144"/>
      <c r="FG389" s="144"/>
      <c r="FH389" s="144"/>
      <c r="FI389" s="144"/>
      <c r="FJ389" s="144"/>
      <c r="FK389" s="144"/>
      <c r="FL389" s="144"/>
      <c r="FM389" s="144"/>
      <c r="FN389" s="144"/>
      <c r="FO389" s="144"/>
      <c r="FP389" s="144"/>
      <c r="FQ389" s="144"/>
      <c r="FR389" s="144"/>
      <c r="FS389" s="144"/>
      <c r="FT389" s="144"/>
      <c r="FU389" s="144"/>
      <c r="FV389" s="144"/>
      <c r="FW389" s="144"/>
      <c r="FX389" s="144"/>
      <c r="FY389" s="144"/>
      <c r="FZ389" s="144"/>
      <c r="GA389" s="144"/>
      <c r="GB389" s="144"/>
      <c r="GC389" s="144"/>
      <c r="GD389" s="144"/>
      <c r="GE389" s="144"/>
      <c r="GF389" s="144"/>
      <c r="GG389" s="144"/>
      <c r="GH389" s="144"/>
      <c r="GI389" s="144"/>
      <c r="GJ389" s="144"/>
      <c r="GK389" s="144"/>
      <c r="GL389" s="144"/>
      <c r="GM389" s="144"/>
      <c r="GN389" s="144"/>
      <c r="GO389" s="144"/>
      <c r="GP389" s="144"/>
      <c r="GQ389" s="144"/>
      <c r="GR389" s="144"/>
      <c r="GS389" s="144"/>
      <c r="GT389" s="144"/>
      <c r="GU389" s="144"/>
      <c r="GV389" s="144"/>
      <c r="GW389" s="144"/>
      <c r="GX389" s="144"/>
      <c r="GY389" s="144"/>
      <c r="GZ389" s="144"/>
      <c r="HA389" s="144"/>
      <c r="HB389" s="144"/>
      <c r="HC389" s="144"/>
      <c r="HD389" s="144"/>
      <c r="HE389" s="144"/>
      <c r="HF389" s="144"/>
      <c r="HG389" s="144"/>
      <c r="HH389" s="144"/>
    </row>
    <row r="390" spans="1:216" s="157" customFormat="1" ht="40" customHeight="1">
      <c r="A390" s="246" t="s">
        <v>83</v>
      </c>
      <c r="B390" s="186" t="str">
        <f t="shared" si="73"/>
        <v>Grupo de ContratosCONCEPTOS JURÍDICOS</v>
      </c>
      <c r="C390" s="241">
        <v>73202</v>
      </c>
      <c r="D390" s="143" t="s">
        <v>1209</v>
      </c>
      <c r="E390" s="228" t="s">
        <v>941</v>
      </c>
      <c r="F390" s="224" t="str">
        <f t="shared" si="72"/>
        <v>73202-10.1</v>
      </c>
      <c r="G390" s="225" t="str">
        <f t="shared" si="69"/>
        <v>AG -3--AC -8</v>
      </c>
      <c r="H390" s="240">
        <v>3</v>
      </c>
      <c r="I390" s="240">
        <v>8</v>
      </c>
      <c r="J390" s="225" t="str">
        <f t="shared" si="70"/>
        <v xml:space="preserve">CT- - MT- </v>
      </c>
      <c r="K390" s="240" t="s">
        <v>468</v>
      </c>
      <c r="L390" s="240"/>
      <c r="M390" s="240" t="s">
        <v>1612</v>
      </c>
      <c r="N390" s="240"/>
      <c r="O390" s="225" t="str">
        <f t="shared" si="71"/>
        <v xml:space="preserve">  </v>
      </c>
      <c r="P390" s="225"/>
      <c r="Q390" s="225"/>
      <c r="R390" s="225" t="str">
        <f t="shared" si="74"/>
        <v>F/E  -  PDF</v>
      </c>
      <c r="S390" s="240" t="s">
        <v>1245</v>
      </c>
      <c r="T390" s="240" t="s">
        <v>37</v>
      </c>
      <c r="U390" s="144"/>
      <c r="V390" s="144"/>
      <c r="W390" s="144"/>
      <c r="X390" s="144"/>
      <c r="Y390" s="144"/>
      <c r="Z390" s="144"/>
      <c r="AA390" s="144"/>
      <c r="AB390" s="144"/>
      <c r="AC390" s="144"/>
      <c r="AD390" s="144"/>
      <c r="AE390" s="144"/>
      <c r="AF390" s="144"/>
      <c r="AG390" s="144"/>
      <c r="AH390" s="144"/>
      <c r="AI390" s="144"/>
      <c r="AJ390" s="144"/>
      <c r="AK390" s="144"/>
      <c r="AL390" s="144"/>
      <c r="AM390" s="144"/>
      <c r="AN390" s="144"/>
      <c r="AO390" s="144"/>
      <c r="AP390" s="144"/>
      <c r="AQ390" s="144"/>
      <c r="AR390" s="144"/>
      <c r="AS390" s="144"/>
      <c r="AT390" s="144"/>
      <c r="AU390" s="144"/>
      <c r="AV390" s="144"/>
      <c r="AW390" s="144"/>
      <c r="AX390" s="144"/>
      <c r="AY390" s="144"/>
      <c r="AZ390" s="144"/>
      <c r="BA390" s="144"/>
      <c r="BB390" s="144"/>
      <c r="BC390" s="144"/>
      <c r="BD390" s="144"/>
      <c r="BE390" s="144"/>
      <c r="BF390" s="144"/>
      <c r="BG390" s="144"/>
      <c r="BH390" s="144"/>
      <c r="BI390" s="144"/>
      <c r="BJ390" s="144"/>
      <c r="BK390" s="144"/>
      <c r="BL390" s="144"/>
      <c r="BM390" s="144"/>
      <c r="BN390" s="144"/>
      <c r="BO390" s="144"/>
      <c r="BP390" s="144"/>
      <c r="BQ390" s="144"/>
      <c r="BR390" s="144"/>
      <c r="BS390" s="144"/>
      <c r="BT390" s="144"/>
      <c r="BU390" s="144"/>
      <c r="BV390" s="144"/>
      <c r="BW390" s="144"/>
      <c r="BX390" s="144"/>
      <c r="BY390" s="144"/>
      <c r="BZ390" s="144"/>
      <c r="CA390" s="144"/>
      <c r="CB390" s="144"/>
      <c r="CC390" s="144"/>
      <c r="CD390" s="144"/>
      <c r="CE390" s="144"/>
      <c r="CF390" s="144"/>
      <c r="CG390" s="144"/>
      <c r="CH390" s="144"/>
      <c r="CI390" s="144"/>
      <c r="CJ390" s="144"/>
      <c r="CK390" s="144"/>
      <c r="CL390" s="144"/>
      <c r="CM390" s="144"/>
      <c r="CN390" s="144"/>
      <c r="CO390" s="144"/>
      <c r="CP390" s="144"/>
      <c r="CQ390" s="144"/>
      <c r="CR390" s="144"/>
      <c r="CS390" s="144"/>
      <c r="CT390" s="144"/>
      <c r="CU390" s="144"/>
      <c r="CV390" s="144"/>
      <c r="CW390" s="144"/>
      <c r="CX390" s="144"/>
      <c r="CY390" s="144"/>
      <c r="CZ390" s="144"/>
      <c r="DA390" s="144"/>
      <c r="DB390" s="144"/>
      <c r="DC390" s="144"/>
      <c r="DD390" s="144"/>
      <c r="DE390" s="144"/>
      <c r="DF390" s="144"/>
      <c r="DG390" s="144"/>
      <c r="DH390" s="144"/>
      <c r="DI390" s="144"/>
      <c r="DJ390" s="144"/>
      <c r="DK390" s="144"/>
      <c r="DL390" s="144"/>
      <c r="DM390" s="144"/>
      <c r="DN390" s="144"/>
      <c r="DO390" s="144"/>
      <c r="DP390" s="144"/>
      <c r="DQ390" s="144"/>
      <c r="DR390" s="144"/>
      <c r="DS390" s="144"/>
      <c r="DT390" s="144"/>
      <c r="DU390" s="144"/>
      <c r="DV390" s="144"/>
      <c r="DW390" s="144"/>
      <c r="DX390" s="144"/>
      <c r="DY390" s="144"/>
      <c r="DZ390" s="144"/>
      <c r="EA390" s="144"/>
      <c r="EB390" s="144"/>
      <c r="EC390" s="144"/>
      <c r="ED390" s="144"/>
      <c r="EE390" s="144"/>
      <c r="EF390" s="144"/>
      <c r="EG390" s="144"/>
      <c r="EH390" s="144"/>
      <c r="EI390" s="144"/>
      <c r="EJ390" s="144"/>
      <c r="EK390" s="144"/>
      <c r="EL390" s="144"/>
      <c r="EM390" s="144"/>
      <c r="EN390" s="144"/>
      <c r="EO390" s="144"/>
      <c r="EP390" s="144"/>
      <c r="EQ390" s="144"/>
      <c r="ER390" s="144"/>
      <c r="ES390" s="144"/>
      <c r="ET390" s="144"/>
      <c r="EU390" s="144"/>
      <c r="EV390" s="144"/>
      <c r="EW390" s="144"/>
      <c r="EX390" s="144"/>
      <c r="EY390" s="144"/>
      <c r="EZ390" s="144"/>
      <c r="FA390" s="144"/>
      <c r="FB390" s="144"/>
      <c r="FC390" s="144"/>
      <c r="FD390" s="144"/>
      <c r="FE390" s="144"/>
      <c r="FF390" s="144"/>
      <c r="FG390" s="144"/>
      <c r="FH390" s="144"/>
      <c r="FI390" s="144"/>
      <c r="FJ390" s="144"/>
      <c r="FK390" s="144"/>
      <c r="FL390" s="144"/>
      <c r="FM390" s="144"/>
      <c r="FN390" s="144"/>
      <c r="FO390" s="144"/>
      <c r="FP390" s="144"/>
      <c r="FQ390" s="144"/>
      <c r="FR390" s="144"/>
      <c r="FS390" s="144"/>
      <c r="FT390" s="144"/>
      <c r="FU390" s="144"/>
      <c r="FV390" s="144"/>
      <c r="FW390" s="144"/>
      <c r="FX390" s="144"/>
      <c r="FY390" s="144"/>
      <c r="FZ390" s="144"/>
      <c r="GA390" s="144"/>
      <c r="GB390" s="144"/>
      <c r="GC390" s="144"/>
      <c r="GD390" s="144"/>
      <c r="GE390" s="144"/>
      <c r="GF390" s="144"/>
      <c r="GG390" s="144"/>
      <c r="GH390" s="144"/>
      <c r="GI390" s="144"/>
      <c r="GJ390" s="144"/>
      <c r="GK390" s="144"/>
      <c r="GL390" s="144"/>
      <c r="GM390" s="144"/>
      <c r="GN390" s="144"/>
      <c r="GO390" s="144"/>
      <c r="GP390" s="144"/>
      <c r="GQ390" s="144"/>
      <c r="GR390" s="144"/>
      <c r="GS390" s="144"/>
      <c r="GT390" s="144"/>
      <c r="GU390" s="144"/>
      <c r="GV390" s="144"/>
      <c r="GW390" s="144"/>
      <c r="GX390" s="144"/>
      <c r="GY390" s="144"/>
      <c r="GZ390" s="144"/>
      <c r="HA390" s="144"/>
      <c r="HB390" s="144"/>
      <c r="HC390" s="144"/>
      <c r="HD390" s="144"/>
      <c r="HE390" s="144"/>
      <c r="HF390" s="144"/>
      <c r="HG390" s="144"/>
      <c r="HH390" s="144"/>
    </row>
    <row r="391" spans="1:216" s="157" customFormat="1" ht="40" customHeight="1">
      <c r="A391" s="246" t="s">
        <v>83</v>
      </c>
      <c r="B391" s="186" t="str">
        <f t="shared" si="73"/>
        <v>Grupo de ContratosCONTRATOS DE COMODATO</v>
      </c>
      <c r="C391" s="241">
        <v>73202</v>
      </c>
      <c r="D391" s="143" t="s">
        <v>1533</v>
      </c>
      <c r="E391" s="228" t="s">
        <v>1097</v>
      </c>
      <c r="F391" s="224" t="str">
        <f t="shared" si="72"/>
        <v>73202-13.1</v>
      </c>
      <c r="G391" s="225" t="str">
        <f t="shared" si="69"/>
        <v>AG -3--AC -17</v>
      </c>
      <c r="H391" s="240">
        <v>3</v>
      </c>
      <c r="I391" s="240">
        <v>17</v>
      </c>
      <c r="J391" s="225" t="str">
        <f t="shared" si="70"/>
        <v xml:space="preserve">CT- - MT- </v>
      </c>
      <c r="K391" s="240" t="s">
        <v>468</v>
      </c>
      <c r="L391" s="240"/>
      <c r="M391" s="240" t="s">
        <v>1612</v>
      </c>
      <c r="N391" s="240"/>
      <c r="O391" s="225" t="str">
        <f t="shared" si="71"/>
        <v xml:space="preserve">  </v>
      </c>
      <c r="P391" s="225"/>
      <c r="Q391" s="225"/>
      <c r="R391" s="225" t="str">
        <f t="shared" si="74"/>
        <v>F/E  -  PDF</v>
      </c>
      <c r="S391" s="240" t="s">
        <v>1245</v>
      </c>
      <c r="T391" s="240" t="s">
        <v>37</v>
      </c>
      <c r="U391" s="144"/>
      <c r="V391" s="144"/>
      <c r="W391" s="144"/>
      <c r="X391" s="144"/>
      <c r="Y391" s="144"/>
      <c r="Z391" s="144"/>
      <c r="AA391" s="144"/>
      <c r="AB391" s="144"/>
      <c r="AC391" s="144"/>
      <c r="AD391" s="144"/>
      <c r="AE391" s="144"/>
      <c r="AF391" s="144"/>
      <c r="AG391" s="144"/>
      <c r="AH391" s="144"/>
      <c r="AI391" s="144"/>
      <c r="AJ391" s="144"/>
      <c r="AK391" s="144"/>
      <c r="AL391" s="144"/>
      <c r="AM391" s="144"/>
      <c r="AN391" s="144"/>
      <c r="AO391" s="144"/>
      <c r="AP391" s="144"/>
      <c r="AQ391" s="144"/>
      <c r="AR391" s="144"/>
      <c r="AS391" s="144"/>
      <c r="AT391" s="144"/>
      <c r="AU391" s="144"/>
      <c r="AV391" s="144"/>
      <c r="AW391" s="144"/>
      <c r="AX391" s="144"/>
      <c r="AY391" s="144"/>
      <c r="AZ391" s="144"/>
      <c r="BA391" s="144"/>
      <c r="BB391" s="144"/>
      <c r="BC391" s="144"/>
      <c r="BD391" s="144"/>
      <c r="BE391" s="144"/>
      <c r="BF391" s="144"/>
      <c r="BG391" s="144"/>
      <c r="BH391" s="144"/>
      <c r="BI391" s="144"/>
      <c r="BJ391" s="144"/>
      <c r="BK391" s="144"/>
      <c r="BL391" s="144"/>
      <c r="BM391" s="144"/>
      <c r="BN391" s="144"/>
      <c r="BO391" s="144"/>
      <c r="BP391" s="144"/>
      <c r="BQ391" s="144"/>
      <c r="BR391" s="144"/>
      <c r="BS391" s="144"/>
      <c r="BT391" s="144"/>
      <c r="BU391" s="144"/>
      <c r="BV391" s="144"/>
      <c r="BW391" s="144"/>
      <c r="BX391" s="144"/>
      <c r="BY391" s="144"/>
      <c r="BZ391" s="144"/>
      <c r="CA391" s="144"/>
      <c r="CB391" s="144"/>
      <c r="CC391" s="144"/>
      <c r="CD391" s="144"/>
      <c r="CE391" s="144"/>
      <c r="CF391" s="144"/>
      <c r="CG391" s="144"/>
      <c r="CH391" s="144"/>
      <c r="CI391" s="144"/>
      <c r="CJ391" s="144"/>
      <c r="CK391" s="144"/>
      <c r="CL391" s="144"/>
      <c r="CM391" s="144"/>
      <c r="CN391" s="144"/>
      <c r="CO391" s="144"/>
      <c r="CP391" s="144"/>
      <c r="CQ391" s="144"/>
      <c r="CR391" s="144"/>
      <c r="CS391" s="144"/>
      <c r="CT391" s="144"/>
      <c r="CU391" s="144"/>
      <c r="CV391" s="144"/>
      <c r="CW391" s="144"/>
      <c r="CX391" s="144"/>
      <c r="CY391" s="144"/>
      <c r="CZ391" s="144"/>
      <c r="DA391" s="144"/>
      <c r="DB391" s="144"/>
      <c r="DC391" s="144"/>
      <c r="DD391" s="144"/>
      <c r="DE391" s="144"/>
      <c r="DF391" s="144"/>
      <c r="DG391" s="144"/>
      <c r="DH391" s="144"/>
      <c r="DI391" s="144"/>
      <c r="DJ391" s="144"/>
      <c r="DK391" s="144"/>
      <c r="DL391" s="144"/>
      <c r="DM391" s="144"/>
      <c r="DN391" s="144"/>
      <c r="DO391" s="144"/>
      <c r="DP391" s="144"/>
      <c r="DQ391" s="144"/>
      <c r="DR391" s="144"/>
      <c r="DS391" s="144"/>
      <c r="DT391" s="144"/>
      <c r="DU391" s="144"/>
      <c r="DV391" s="144"/>
      <c r="DW391" s="144"/>
      <c r="DX391" s="144"/>
      <c r="DY391" s="144"/>
      <c r="DZ391" s="144"/>
      <c r="EA391" s="144"/>
      <c r="EB391" s="144"/>
      <c r="EC391" s="144"/>
      <c r="ED391" s="144"/>
      <c r="EE391" s="144"/>
      <c r="EF391" s="144"/>
      <c r="EG391" s="144"/>
      <c r="EH391" s="144"/>
      <c r="EI391" s="144"/>
      <c r="EJ391" s="144"/>
      <c r="EK391" s="144"/>
      <c r="EL391" s="144"/>
      <c r="EM391" s="144"/>
      <c r="EN391" s="144"/>
      <c r="EO391" s="144"/>
      <c r="EP391" s="144"/>
      <c r="EQ391" s="144"/>
      <c r="ER391" s="144"/>
      <c r="ES391" s="144"/>
      <c r="ET391" s="144"/>
      <c r="EU391" s="144"/>
      <c r="EV391" s="144"/>
      <c r="EW391" s="144"/>
      <c r="EX391" s="144"/>
      <c r="EY391" s="144"/>
      <c r="EZ391" s="144"/>
      <c r="FA391" s="144"/>
      <c r="FB391" s="144"/>
      <c r="FC391" s="144"/>
      <c r="FD391" s="144"/>
      <c r="FE391" s="144"/>
      <c r="FF391" s="144"/>
      <c r="FG391" s="144"/>
      <c r="FH391" s="144"/>
      <c r="FI391" s="144"/>
      <c r="FJ391" s="144"/>
      <c r="FK391" s="144"/>
      <c r="FL391" s="144"/>
      <c r="FM391" s="144"/>
      <c r="FN391" s="144"/>
      <c r="FO391" s="144"/>
      <c r="FP391" s="144"/>
      <c r="FQ391" s="144"/>
      <c r="FR391" s="144"/>
      <c r="FS391" s="144"/>
      <c r="FT391" s="144"/>
      <c r="FU391" s="144"/>
      <c r="FV391" s="144"/>
      <c r="FW391" s="144"/>
      <c r="FX391" s="144"/>
      <c r="FY391" s="144"/>
      <c r="FZ391" s="144"/>
      <c r="GA391" s="144"/>
      <c r="GB391" s="144"/>
      <c r="GC391" s="144"/>
      <c r="GD391" s="144"/>
      <c r="GE391" s="144"/>
      <c r="GF391" s="144"/>
      <c r="GG391" s="144"/>
      <c r="GH391" s="144"/>
      <c r="GI391" s="144"/>
      <c r="GJ391" s="144"/>
      <c r="GK391" s="144"/>
      <c r="GL391" s="144"/>
      <c r="GM391" s="144"/>
      <c r="GN391" s="144"/>
      <c r="GO391" s="144"/>
      <c r="GP391" s="144"/>
      <c r="GQ391" s="144"/>
      <c r="GR391" s="144"/>
      <c r="GS391" s="144"/>
      <c r="GT391" s="144"/>
      <c r="GU391" s="144"/>
      <c r="GV391" s="144"/>
      <c r="GW391" s="144"/>
      <c r="GX391" s="144"/>
      <c r="GY391" s="144"/>
      <c r="GZ391" s="144"/>
      <c r="HA391" s="144"/>
      <c r="HB391" s="144"/>
      <c r="HC391" s="144"/>
      <c r="HD391" s="144"/>
      <c r="HE391" s="144"/>
      <c r="HF391" s="144"/>
      <c r="HG391" s="144"/>
      <c r="HH391" s="144"/>
    </row>
    <row r="392" spans="1:216" s="157" customFormat="1" ht="40" customHeight="1">
      <c r="A392" s="246" t="s">
        <v>83</v>
      </c>
      <c r="B392" s="186" t="str">
        <f t="shared" si="73"/>
        <v>Grupo de ContratosCONTRATOS DE COMPRAVENTA</v>
      </c>
      <c r="C392" s="241">
        <v>73202</v>
      </c>
      <c r="D392" s="143" t="s">
        <v>1534</v>
      </c>
      <c r="E392" s="228" t="s">
        <v>1098</v>
      </c>
      <c r="F392" s="224" t="str">
        <f t="shared" si="72"/>
        <v>73202-13.2</v>
      </c>
      <c r="G392" s="225" t="str">
        <f t="shared" si="69"/>
        <v>AG -3--AC -17</v>
      </c>
      <c r="H392" s="240">
        <v>3</v>
      </c>
      <c r="I392" s="240">
        <v>17</v>
      </c>
      <c r="J392" s="225" t="str">
        <f t="shared" si="70"/>
        <v xml:space="preserve">CT- - MT- </v>
      </c>
      <c r="K392" s="240" t="s">
        <v>468</v>
      </c>
      <c r="L392" s="240"/>
      <c r="M392" s="240" t="s">
        <v>1612</v>
      </c>
      <c r="N392" s="240"/>
      <c r="O392" s="225" t="str">
        <f t="shared" si="71"/>
        <v xml:space="preserve">  </v>
      </c>
      <c r="P392" s="225"/>
      <c r="Q392" s="225"/>
      <c r="R392" s="225" t="str">
        <f t="shared" si="74"/>
        <v>F/E  -  PDF</v>
      </c>
      <c r="S392" s="240" t="s">
        <v>1245</v>
      </c>
      <c r="T392" s="240" t="s">
        <v>37</v>
      </c>
      <c r="U392" s="144"/>
      <c r="V392" s="144"/>
      <c r="W392" s="144"/>
      <c r="X392" s="144"/>
      <c r="Y392" s="144"/>
      <c r="Z392" s="144"/>
      <c r="AA392" s="144"/>
      <c r="AB392" s="144"/>
      <c r="AC392" s="144"/>
      <c r="AD392" s="144"/>
      <c r="AE392" s="144"/>
      <c r="AF392" s="144"/>
      <c r="AG392" s="144"/>
      <c r="AH392" s="144"/>
      <c r="AI392" s="144"/>
      <c r="AJ392" s="144"/>
      <c r="AK392" s="144"/>
      <c r="AL392" s="144"/>
      <c r="AM392" s="144"/>
      <c r="AN392" s="144"/>
      <c r="AO392" s="144"/>
      <c r="AP392" s="144"/>
      <c r="AQ392" s="144"/>
      <c r="AR392" s="144"/>
      <c r="AS392" s="144"/>
      <c r="AT392" s="144"/>
      <c r="AU392" s="144"/>
      <c r="AV392" s="144"/>
      <c r="AW392" s="144"/>
      <c r="AX392" s="144"/>
      <c r="AY392" s="144"/>
      <c r="AZ392" s="144"/>
      <c r="BA392" s="144"/>
      <c r="BB392" s="144"/>
      <c r="BC392" s="144"/>
      <c r="BD392" s="144"/>
      <c r="BE392" s="144"/>
      <c r="BF392" s="144"/>
      <c r="BG392" s="144"/>
      <c r="BH392" s="144"/>
      <c r="BI392" s="144"/>
      <c r="BJ392" s="144"/>
      <c r="BK392" s="144"/>
      <c r="BL392" s="144"/>
      <c r="BM392" s="144"/>
      <c r="BN392" s="144"/>
      <c r="BO392" s="144"/>
      <c r="BP392" s="144"/>
      <c r="BQ392" s="144"/>
      <c r="BR392" s="144"/>
      <c r="BS392" s="144"/>
      <c r="BT392" s="144"/>
      <c r="BU392" s="144"/>
      <c r="BV392" s="144"/>
      <c r="BW392" s="144"/>
      <c r="BX392" s="144"/>
      <c r="BY392" s="144"/>
      <c r="BZ392" s="144"/>
      <c r="CA392" s="144"/>
      <c r="CB392" s="144"/>
      <c r="CC392" s="144"/>
      <c r="CD392" s="144"/>
      <c r="CE392" s="144"/>
      <c r="CF392" s="144"/>
      <c r="CG392" s="144"/>
      <c r="CH392" s="144"/>
      <c r="CI392" s="144"/>
      <c r="CJ392" s="144"/>
      <c r="CK392" s="144"/>
      <c r="CL392" s="144"/>
      <c r="CM392" s="144"/>
      <c r="CN392" s="144"/>
      <c r="CO392" s="144"/>
      <c r="CP392" s="144"/>
      <c r="CQ392" s="144"/>
      <c r="CR392" s="144"/>
      <c r="CS392" s="144"/>
      <c r="CT392" s="144"/>
      <c r="CU392" s="144"/>
      <c r="CV392" s="144"/>
      <c r="CW392" s="144"/>
      <c r="CX392" s="144"/>
      <c r="CY392" s="144"/>
      <c r="CZ392" s="144"/>
      <c r="DA392" s="144"/>
      <c r="DB392" s="144"/>
      <c r="DC392" s="144"/>
      <c r="DD392" s="144"/>
      <c r="DE392" s="144"/>
      <c r="DF392" s="144"/>
      <c r="DG392" s="144"/>
      <c r="DH392" s="144"/>
      <c r="DI392" s="144"/>
      <c r="DJ392" s="144"/>
      <c r="DK392" s="144"/>
      <c r="DL392" s="144"/>
      <c r="DM392" s="144"/>
      <c r="DN392" s="144"/>
      <c r="DO392" s="144"/>
      <c r="DP392" s="144"/>
      <c r="DQ392" s="144"/>
      <c r="DR392" s="144"/>
      <c r="DS392" s="144"/>
      <c r="DT392" s="144"/>
      <c r="DU392" s="144"/>
      <c r="DV392" s="144"/>
      <c r="DW392" s="144"/>
      <c r="DX392" s="144"/>
      <c r="DY392" s="144"/>
      <c r="DZ392" s="144"/>
      <c r="EA392" s="144"/>
      <c r="EB392" s="144"/>
      <c r="EC392" s="144"/>
      <c r="ED392" s="144"/>
      <c r="EE392" s="144"/>
      <c r="EF392" s="144"/>
      <c r="EG392" s="144"/>
      <c r="EH392" s="144"/>
      <c r="EI392" s="144"/>
      <c r="EJ392" s="144"/>
      <c r="EK392" s="144"/>
      <c r="EL392" s="144"/>
      <c r="EM392" s="144"/>
      <c r="EN392" s="144"/>
      <c r="EO392" s="144"/>
      <c r="EP392" s="144"/>
      <c r="EQ392" s="144"/>
      <c r="ER392" s="144"/>
      <c r="ES392" s="144"/>
      <c r="ET392" s="144"/>
      <c r="EU392" s="144"/>
      <c r="EV392" s="144"/>
      <c r="EW392" s="144"/>
      <c r="EX392" s="144"/>
      <c r="EY392" s="144"/>
      <c r="EZ392" s="144"/>
      <c r="FA392" s="144"/>
      <c r="FB392" s="144"/>
      <c r="FC392" s="144"/>
      <c r="FD392" s="144"/>
      <c r="FE392" s="144"/>
      <c r="FF392" s="144"/>
      <c r="FG392" s="144"/>
      <c r="FH392" s="144"/>
      <c r="FI392" s="144"/>
      <c r="FJ392" s="144"/>
      <c r="FK392" s="144"/>
      <c r="FL392" s="144"/>
      <c r="FM392" s="144"/>
      <c r="FN392" s="144"/>
      <c r="FO392" s="144"/>
      <c r="FP392" s="144"/>
      <c r="FQ392" s="144"/>
      <c r="FR392" s="144"/>
      <c r="FS392" s="144"/>
      <c r="FT392" s="144"/>
      <c r="FU392" s="144"/>
      <c r="FV392" s="144"/>
      <c r="FW392" s="144"/>
      <c r="FX392" s="144"/>
      <c r="FY392" s="144"/>
      <c r="FZ392" s="144"/>
      <c r="GA392" s="144"/>
      <c r="GB392" s="144"/>
      <c r="GC392" s="144"/>
      <c r="GD392" s="144"/>
      <c r="GE392" s="144"/>
      <c r="GF392" s="144"/>
      <c r="GG392" s="144"/>
      <c r="GH392" s="144"/>
      <c r="GI392" s="144"/>
      <c r="GJ392" s="144"/>
      <c r="GK392" s="144"/>
      <c r="GL392" s="144"/>
      <c r="GM392" s="144"/>
      <c r="GN392" s="144"/>
      <c r="GO392" s="144"/>
      <c r="GP392" s="144"/>
      <c r="GQ392" s="144"/>
      <c r="GR392" s="144"/>
      <c r="GS392" s="144"/>
      <c r="GT392" s="144"/>
      <c r="GU392" s="144"/>
      <c r="GV392" s="144"/>
      <c r="GW392" s="144"/>
      <c r="GX392" s="144"/>
      <c r="GY392" s="144"/>
      <c r="GZ392" s="144"/>
      <c r="HA392" s="144"/>
      <c r="HB392" s="144"/>
      <c r="HC392" s="144"/>
      <c r="HD392" s="144"/>
      <c r="HE392" s="144"/>
      <c r="HF392" s="144"/>
      <c r="HG392" s="144"/>
      <c r="HH392" s="144"/>
    </row>
    <row r="393" spans="1:216" s="157" customFormat="1" ht="40" customHeight="1">
      <c r="A393" s="246" t="s">
        <v>83</v>
      </c>
      <c r="B393" s="186" t="str">
        <f t="shared" si="73"/>
        <v>Grupo de ContratosCONTRATOS DE CONSULTORÍA</v>
      </c>
      <c r="C393" s="241">
        <v>73202</v>
      </c>
      <c r="D393" s="143" t="s">
        <v>1535</v>
      </c>
      <c r="E393" s="228" t="s">
        <v>1099</v>
      </c>
      <c r="F393" s="224" t="str">
        <f t="shared" si="72"/>
        <v>73202-13.3</v>
      </c>
      <c r="G393" s="225" t="str">
        <f t="shared" si="69"/>
        <v>AG -3--AC -17</v>
      </c>
      <c r="H393" s="240">
        <v>3</v>
      </c>
      <c r="I393" s="240">
        <v>17</v>
      </c>
      <c r="J393" s="225" t="str">
        <f t="shared" si="70"/>
        <v xml:space="preserve">CT- - MT- </v>
      </c>
      <c r="K393" s="240" t="s">
        <v>468</v>
      </c>
      <c r="L393" s="240"/>
      <c r="M393" s="240" t="s">
        <v>1612</v>
      </c>
      <c r="N393" s="240"/>
      <c r="O393" s="225" t="str">
        <f t="shared" si="71"/>
        <v xml:space="preserve">  </v>
      </c>
      <c r="P393" s="225"/>
      <c r="Q393" s="225"/>
      <c r="R393" s="225" t="str">
        <f t="shared" si="74"/>
        <v>F/E  -  PDF</v>
      </c>
      <c r="S393" s="240" t="s">
        <v>1245</v>
      </c>
      <c r="T393" s="240" t="s">
        <v>37</v>
      </c>
      <c r="U393" s="144"/>
      <c r="V393" s="144"/>
      <c r="W393" s="144"/>
      <c r="X393" s="144"/>
      <c r="Y393" s="144"/>
      <c r="Z393" s="144"/>
      <c r="AA393" s="144"/>
      <c r="AB393" s="144"/>
      <c r="AC393" s="144"/>
      <c r="AD393" s="144"/>
      <c r="AE393" s="144"/>
      <c r="AF393" s="144"/>
      <c r="AG393" s="144"/>
      <c r="AH393" s="144"/>
      <c r="AI393" s="144"/>
      <c r="AJ393" s="144"/>
      <c r="AK393" s="144"/>
      <c r="AL393" s="144"/>
      <c r="AM393" s="144"/>
      <c r="AN393" s="144"/>
      <c r="AO393" s="144"/>
      <c r="AP393" s="144"/>
      <c r="AQ393" s="144"/>
      <c r="AR393" s="144"/>
      <c r="AS393" s="144"/>
      <c r="AT393" s="144"/>
      <c r="AU393" s="144"/>
      <c r="AV393" s="144"/>
      <c r="AW393" s="144"/>
      <c r="AX393" s="144"/>
      <c r="AY393" s="144"/>
      <c r="AZ393" s="144"/>
      <c r="BA393" s="144"/>
      <c r="BB393" s="144"/>
      <c r="BC393" s="144"/>
      <c r="BD393" s="144"/>
      <c r="BE393" s="144"/>
      <c r="BF393" s="144"/>
      <c r="BG393" s="144"/>
      <c r="BH393" s="144"/>
      <c r="BI393" s="144"/>
      <c r="BJ393" s="144"/>
      <c r="BK393" s="144"/>
      <c r="BL393" s="144"/>
      <c r="BM393" s="144"/>
      <c r="BN393" s="144"/>
      <c r="BO393" s="144"/>
      <c r="BP393" s="144"/>
      <c r="BQ393" s="144"/>
      <c r="BR393" s="144"/>
      <c r="BS393" s="144"/>
      <c r="BT393" s="144"/>
      <c r="BU393" s="144"/>
      <c r="BV393" s="144"/>
      <c r="BW393" s="144"/>
      <c r="BX393" s="144"/>
      <c r="BY393" s="144"/>
      <c r="BZ393" s="144"/>
      <c r="CA393" s="144"/>
      <c r="CB393" s="144"/>
      <c r="CC393" s="144"/>
      <c r="CD393" s="144"/>
      <c r="CE393" s="144"/>
      <c r="CF393" s="144"/>
      <c r="CG393" s="144"/>
      <c r="CH393" s="144"/>
      <c r="CI393" s="144"/>
      <c r="CJ393" s="144"/>
      <c r="CK393" s="144"/>
      <c r="CL393" s="144"/>
      <c r="CM393" s="144"/>
      <c r="CN393" s="144"/>
      <c r="CO393" s="144"/>
      <c r="CP393" s="144"/>
      <c r="CQ393" s="144"/>
      <c r="CR393" s="144"/>
      <c r="CS393" s="144"/>
      <c r="CT393" s="144"/>
      <c r="CU393" s="144"/>
      <c r="CV393" s="144"/>
      <c r="CW393" s="144"/>
      <c r="CX393" s="144"/>
      <c r="CY393" s="144"/>
      <c r="CZ393" s="144"/>
      <c r="DA393" s="144"/>
      <c r="DB393" s="144"/>
      <c r="DC393" s="144"/>
      <c r="DD393" s="144"/>
      <c r="DE393" s="144"/>
      <c r="DF393" s="144"/>
      <c r="DG393" s="144"/>
      <c r="DH393" s="144"/>
      <c r="DI393" s="144"/>
      <c r="DJ393" s="144"/>
      <c r="DK393" s="144"/>
      <c r="DL393" s="144"/>
      <c r="DM393" s="144"/>
      <c r="DN393" s="144"/>
      <c r="DO393" s="144"/>
      <c r="DP393" s="144"/>
      <c r="DQ393" s="144"/>
      <c r="DR393" s="144"/>
      <c r="DS393" s="144"/>
      <c r="DT393" s="144"/>
      <c r="DU393" s="144"/>
      <c r="DV393" s="144"/>
      <c r="DW393" s="144"/>
      <c r="DX393" s="144"/>
      <c r="DY393" s="144"/>
      <c r="DZ393" s="144"/>
      <c r="EA393" s="144"/>
      <c r="EB393" s="144"/>
      <c r="EC393" s="144"/>
      <c r="ED393" s="144"/>
      <c r="EE393" s="144"/>
      <c r="EF393" s="144"/>
      <c r="EG393" s="144"/>
      <c r="EH393" s="144"/>
      <c r="EI393" s="144"/>
      <c r="EJ393" s="144"/>
      <c r="EK393" s="144"/>
      <c r="EL393" s="144"/>
      <c r="EM393" s="144"/>
      <c r="EN393" s="144"/>
      <c r="EO393" s="144"/>
      <c r="EP393" s="144"/>
      <c r="EQ393" s="144"/>
      <c r="ER393" s="144"/>
      <c r="ES393" s="144"/>
      <c r="ET393" s="144"/>
      <c r="EU393" s="144"/>
      <c r="EV393" s="144"/>
      <c r="EW393" s="144"/>
      <c r="EX393" s="144"/>
      <c r="EY393" s="144"/>
      <c r="EZ393" s="144"/>
      <c r="FA393" s="144"/>
      <c r="FB393" s="144"/>
      <c r="FC393" s="144"/>
      <c r="FD393" s="144"/>
      <c r="FE393" s="144"/>
      <c r="FF393" s="144"/>
      <c r="FG393" s="144"/>
      <c r="FH393" s="144"/>
      <c r="FI393" s="144"/>
      <c r="FJ393" s="144"/>
      <c r="FK393" s="144"/>
      <c r="FL393" s="144"/>
      <c r="FM393" s="144"/>
      <c r="FN393" s="144"/>
      <c r="FO393" s="144"/>
      <c r="FP393" s="144"/>
      <c r="FQ393" s="144"/>
      <c r="FR393" s="144"/>
      <c r="FS393" s="144"/>
      <c r="FT393" s="144"/>
      <c r="FU393" s="144"/>
      <c r="FV393" s="144"/>
      <c r="FW393" s="144"/>
      <c r="FX393" s="144"/>
      <c r="FY393" s="144"/>
      <c r="FZ393" s="144"/>
      <c r="GA393" s="144"/>
      <c r="GB393" s="144"/>
      <c r="GC393" s="144"/>
      <c r="GD393" s="144"/>
      <c r="GE393" s="144"/>
      <c r="GF393" s="144"/>
      <c r="GG393" s="144"/>
      <c r="GH393" s="144"/>
      <c r="GI393" s="144"/>
      <c r="GJ393" s="144"/>
      <c r="GK393" s="144"/>
      <c r="GL393" s="144"/>
      <c r="GM393" s="144"/>
      <c r="GN393" s="144"/>
      <c r="GO393" s="144"/>
      <c r="GP393" s="144"/>
      <c r="GQ393" s="144"/>
      <c r="GR393" s="144"/>
      <c r="GS393" s="144"/>
      <c r="GT393" s="144"/>
      <c r="GU393" s="144"/>
      <c r="GV393" s="144"/>
      <c r="GW393" s="144"/>
      <c r="GX393" s="144"/>
      <c r="GY393" s="144"/>
      <c r="GZ393" s="144"/>
      <c r="HA393" s="144"/>
      <c r="HB393" s="144"/>
      <c r="HC393" s="144"/>
      <c r="HD393" s="144"/>
      <c r="HE393" s="144"/>
      <c r="HF393" s="144"/>
      <c r="HG393" s="144"/>
      <c r="HH393" s="144"/>
    </row>
    <row r="394" spans="1:216" s="157" customFormat="1" ht="40" customHeight="1">
      <c r="A394" s="246" t="s">
        <v>83</v>
      </c>
      <c r="B394" s="186" t="str">
        <f t="shared" si="73"/>
        <v xml:space="preserve">Grupo de ContratosCONTRATOS DE INTERVENTORÍA </v>
      </c>
      <c r="C394" s="241">
        <v>73202</v>
      </c>
      <c r="D394" s="143" t="s">
        <v>1536</v>
      </c>
      <c r="E394" s="228" t="s">
        <v>1548</v>
      </c>
      <c r="F394" s="224" t="str">
        <f t="shared" si="72"/>
        <v>73202-13.4</v>
      </c>
      <c r="G394" s="225" t="str">
        <f t="shared" si="69"/>
        <v>AG -3--AC -17</v>
      </c>
      <c r="H394" s="240">
        <v>3</v>
      </c>
      <c r="I394" s="240">
        <v>17</v>
      </c>
      <c r="J394" s="225" t="str">
        <f t="shared" si="70"/>
        <v xml:space="preserve">CT- - MT- </v>
      </c>
      <c r="K394" s="240" t="s">
        <v>468</v>
      </c>
      <c r="L394" s="240"/>
      <c r="M394" s="240" t="s">
        <v>1612</v>
      </c>
      <c r="N394" s="240"/>
      <c r="O394" s="225" t="str">
        <f t="shared" si="71"/>
        <v xml:space="preserve">  </v>
      </c>
      <c r="P394" s="225"/>
      <c r="Q394" s="225"/>
      <c r="R394" s="225" t="str">
        <f t="shared" si="74"/>
        <v>F/E  -  PDF</v>
      </c>
      <c r="S394" s="240" t="s">
        <v>1245</v>
      </c>
      <c r="T394" s="240" t="s">
        <v>37</v>
      </c>
      <c r="U394" s="144"/>
      <c r="V394" s="144"/>
      <c r="W394" s="144"/>
      <c r="X394" s="144"/>
      <c r="Y394" s="144"/>
      <c r="Z394" s="144"/>
      <c r="AA394" s="144"/>
      <c r="AB394" s="144"/>
      <c r="AC394" s="144"/>
      <c r="AD394" s="144"/>
      <c r="AE394" s="144"/>
      <c r="AF394" s="144"/>
      <c r="AG394" s="144"/>
      <c r="AH394" s="144"/>
      <c r="AI394" s="144"/>
      <c r="AJ394" s="144"/>
      <c r="AK394" s="144"/>
      <c r="AL394" s="144"/>
      <c r="AM394" s="144"/>
      <c r="AN394" s="144"/>
      <c r="AO394" s="144"/>
      <c r="AP394" s="144"/>
      <c r="AQ394" s="144"/>
      <c r="AR394" s="144"/>
      <c r="AS394" s="144"/>
      <c r="AT394" s="144"/>
      <c r="AU394" s="144"/>
      <c r="AV394" s="144"/>
      <c r="AW394" s="144"/>
      <c r="AX394" s="144"/>
      <c r="AY394" s="144"/>
      <c r="AZ394" s="144"/>
      <c r="BA394" s="144"/>
      <c r="BB394" s="144"/>
      <c r="BC394" s="144"/>
      <c r="BD394" s="144"/>
      <c r="BE394" s="144"/>
      <c r="BF394" s="144"/>
      <c r="BG394" s="144"/>
      <c r="BH394" s="144"/>
      <c r="BI394" s="144"/>
      <c r="BJ394" s="144"/>
      <c r="BK394" s="144"/>
      <c r="BL394" s="144"/>
      <c r="BM394" s="144"/>
      <c r="BN394" s="144"/>
      <c r="BO394" s="144"/>
      <c r="BP394" s="144"/>
      <c r="BQ394" s="144"/>
      <c r="BR394" s="144"/>
      <c r="BS394" s="144"/>
      <c r="BT394" s="144"/>
      <c r="BU394" s="144"/>
      <c r="BV394" s="144"/>
      <c r="BW394" s="144"/>
      <c r="BX394" s="144"/>
      <c r="BY394" s="144"/>
      <c r="BZ394" s="144"/>
      <c r="CA394" s="144"/>
      <c r="CB394" s="144"/>
      <c r="CC394" s="144"/>
      <c r="CD394" s="144"/>
      <c r="CE394" s="144"/>
      <c r="CF394" s="144"/>
      <c r="CG394" s="144"/>
      <c r="CH394" s="144"/>
      <c r="CI394" s="144"/>
      <c r="CJ394" s="144"/>
      <c r="CK394" s="144"/>
      <c r="CL394" s="144"/>
      <c r="CM394" s="144"/>
      <c r="CN394" s="144"/>
      <c r="CO394" s="144"/>
      <c r="CP394" s="144"/>
      <c r="CQ394" s="144"/>
      <c r="CR394" s="144"/>
      <c r="CS394" s="144"/>
      <c r="CT394" s="144"/>
      <c r="CU394" s="144"/>
      <c r="CV394" s="144"/>
      <c r="CW394" s="144"/>
      <c r="CX394" s="144"/>
      <c r="CY394" s="144"/>
      <c r="CZ394" s="144"/>
      <c r="DA394" s="144"/>
      <c r="DB394" s="144"/>
      <c r="DC394" s="144"/>
      <c r="DD394" s="144"/>
      <c r="DE394" s="144"/>
      <c r="DF394" s="144"/>
      <c r="DG394" s="144"/>
      <c r="DH394" s="144"/>
      <c r="DI394" s="144"/>
      <c r="DJ394" s="144"/>
      <c r="DK394" s="144"/>
      <c r="DL394" s="144"/>
      <c r="DM394" s="144"/>
      <c r="DN394" s="144"/>
      <c r="DO394" s="144"/>
      <c r="DP394" s="144"/>
      <c r="DQ394" s="144"/>
      <c r="DR394" s="144"/>
      <c r="DS394" s="144"/>
      <c r="DT394" s="144"/>
      <c r="DU394" s="144"/>
      <c r="DV394" s="144"/>
      <c r="DW394" s="144"/>
      <c r="DX394" s="144"/>
      <c r="DY394" s="144"/>
      <c r="DZ394" s="144"/>
      <c r="EA394" s="144"/>
      <c r="EB394" s="144"/>
      <c r="EC394" s="144"/>
      <c r="ED394" s="144"/>
      <c r="EE394" s="144"/>
      <c r="EF394" s="144"/>
      <c r="EG394" s="144"/>
      <c r="EH394" s="144"/>
      <c r="EI394" s="144"/>
      <c r="EJ394" s="144"/>
      <c r="EK394" s="144"/>
      <c r="EL394" s="144"/>
      <c r="EM394" s="144"/>
      <c r="EN394" s="144"/>
      <c r="EO394" s="144"/>
      <c r="EP394" s="144"/>
      <c r="EQ394" s="144"/>
      <c r="ER394" s="144"/>
      <c r="ES394" s="144"/>
      <c r="ET394" s="144"/>
      <c r="EU394" s="144"/>
      <c r="EV394" s="144"/>
      <c r="EW394" s="144"/>
      <c r="EX394" s="144"/>
      <c r="EY394" s="144"/>
      <c r="EZ394" s="144"/>
      <c r="FA394" s="144"/>
      <c r="FB394" s="144"/>
      <c r="FC394" s="144"/>
      <c r="FD394" s="144"/>
      <c r="FE394" s="144"/>
      <c r="FF394" s="144"/>
      <c r="FG394" s="144"/>
      <c r="FH394" s="144"/>
      <c r="FI394" s="144"/>
      <c r="FJ394" s="144"/>
      <c r="FK394" s="144"/>
      <c r="FL394" s="144"/>
      <c r="FM394" s="144"/>
      <c r="FN394" s="144"/>
      <c r="FO394" s="144"/>
      <c r="FP394" s="144"/>
      <c r="FQ394" s="144"/>
      <c r="FR394" s="144"/>
      <c r="FS394" s="144"/>
      <c r="FT394" s="144"/>
      <c r="FU394" s="144"/>
      <c r="FV394" s="144"/>
      <c r="FW394" s="144"/>
      <c r="FX394" s="144"/>
      <c r="FY394" s="144"/>
      <c r="FZ394" s="144"/>
      <c r="GA394" s="144"/>
      <c r="GB394" s="144"/>
      <c r="GC394" s="144"/>
      <c r="GD394" s="144"/>
      <c r="GE394" s="144"/>
      <c r="GF394" s="144"/>
      <c r="GG394" s="144"/>
      <c r="GH394" s="144"/>
      <c r="GI394" s="144"/>
      <c r="GJ394" s="144"/>
      <c r="GK394" s="144"/>
      <c r="GL394" s="144"/>
      <c r="GM394" s="144"/>
      <c r="GN394" s="144"/>
      <c r="GO394" s="144"/>
      <c r="GP394" s="144"/>
      <c r="GQ394" s="144"/>
      <c r="GR394" s="144"/>
      <c r="GS394" s="144"/>
      <c r="GT394" s="144"/>
      <c r="GU394" s="144"/>
      <c r="GV394" s="144"/>
      <c r="GW394" s="144"/>
      <c r="GX394" s="144"/>
      <c r="GY394" s="144"/>
      <c r="GZ394" s="144"/>
      <c r="HA394" s="144"/>
      <c r="HB394" s="144"/>
      <c r="HC394" s="144"/>
      <c r="HD394" s="144"/>
      <c r="HE394" s="144"/>
      <c r="HF394" s="144"/>
      <c r="HG394" s="144"/>
      <c r="HH394" s="144"/>
    </row>
    <row r="395" spans="1:216" s="157" customFormat="1" ht="40" customHeight="1">
      <c r="A395" s="246" t="s">
        <v>83</v>
      </c>
      <c r="B395" s="186" t="str">
        <f t="shared" si="73"/>
        <v>Grupo de ContratosCONTRATOS DE OBRA</v>
      </c>
      <c r="C395" s="241">
        <v>73202</v>
      </c>
      <c r="D395" s="143" t="s">
        <v>1537</v>
      </c>
      <c r="E395" s="228" t="s">
        <v>1100</v>
      </c>
      <c r="F395" s="224" t="str">
        <f t="shared" si="72"/>
        <v>73202-13.5</v>
      </c>
      <c r="G395" s="225" t="str">
        <f t="shared" si="69"/>
        <v>AG -3--AC -17</v>
      </c>
      <c r="H395" s="240">
        <v>3</v>
      </c>
      <c r="I395" s="240">
        <v>17</v>
      </c>
      <c r="J395" s="225" t="str">
        <f t="shared" si="70"/>
        <v xml:space="preserve">CT- - MT- </v>
      </c>
      <c r="K395" s="240" t="s">
        <v>468</v>
      </c>
      <c r="L395" s="240"/>
      <c r="M395" s="240" t="s">
        <v>1612</v>
      </c>
      <c r="N395" s="240"/>
      <c r="O395" s="225" t="str">
        <f t="shared" si="71"/>
        <v xml:space="preserve">  </v>
      </c>
      <c r="P395" s="225"/>
      <c r="Q395" s="225"/>
      <c r="R395" s="225" t="str">
        <f t="shared" si="74"/>
        <v>F/E  -  PDF</v>
      </c>
      <c r="S395" s="240" t="s">
        <v>1245</v>
      </c>
      <c r="T395" s="240" t="s">
        <v>37</v>
      </c>
      <c r="U395" s="144"/>
      <c r="V395" s="144"/>
      <c r="W395" s="144"/>
      <c r="X395" s="144"/>
      <c r="Y395" s="144"/>
      <c r="Z395" s="144"/>
      <c r="AA395" s="144"/>
      <c r="AB395" s="144"/>
      <c r="AC395" s="144"/>
      <c r="AD395" s="144"/>
      <c r="AE395" s="144"/>
      <c r="AF395" s="144"/>
      <c r="AG395" s="144"/>
      <c r="AH395" s="144"/>
      <c r="AI395" s="144"/>
      <c r="AJ395" s="144"/>
      <c r="AK395" s="144"/>
      <c r="AL395" s="144"/>
      <c r="AM395" s="144"/>
      <c r="AN395" s="144"/>
      <c r="AO395" s="144"/>
      <c r="AP395" s="144"/>
      <c r="AQ395" s="144"/>
      <c r="AR395" s="144"/>
      <c r="AS395" s="144"/>
      <c r="AT395" s="144"/>
      <c r="AU395" s="144"/>
      <c r="AV395" s="144"/>
      <c r="AW395" s="144"/>
      <c r="AX395" s="144"/>
      <c r="AY395" s="144"/>
      <c r="AZ395" s="144"/>
      <c r="BA395" s="144"/>
      <c r="BB395" s="144"/>
      <c r="BC395" s="144"/>
      <c r="BD395" s="144"/>
      <c r="BE395" s="144"/>
      <c r="BF395" s="144"/>
      <c r="BG395" s="144"/>
      <c r="BH395" s="144"/>
      <c r="BI395" s="144"/>
      <c r="BJ395" s="144"/>
      <c r="BK395" s="144"/>
      <c r="BL395" s="144"/>
      <c r="BM395" s="144"/>
      <c r="BN395" s="144"/>
      <c r="BO395" s="144"/>
      <c r="BP395" s="144"/>
      <c r="BQ395" s="144"/>
      <c r="BR395" s="144"/>
      <c r="BS395" s="144"/>
      <c r="BT395" s="144"/>
      <c r="BU395" s="144"/>
      <c r="BV395" s="144"/>
      <c r="BW395" s="144"/>
      <c r="BX395" s="144"/>
      <c r="BY395" s="144"/>
      <c r="BZ395" s="144"/>
      <c r="CA395" s="144"/>
      <c r="CB395" s="144"/>
      <c r="CC395" s="144"/>
      <c r="CD395" s="144"/>
      <c r="CE395" s="144"/>
      <c r="CF395" s="144"/>
      <c r="CG395" s="144"/>
      <c r="CH395" s="144"/>
      <c r="CI395" s="144"/>
      <c r="CJ395" s="144"/>
      <c r="CK395" s="144"/>
      <c r="CL395" s="144"/>
      <c r="CM395" s="144"/>
      <c r="CN395" s="144"/>
      <c r="CO395" s="144"/>
      <c r="CP395" s="144"/>
      <c r="CQ395" s="144"/>
      <c r="CR395" s="144"/>
      <c r="CS395" s="144"/>
      <c r="CT395" s="144"/>
      <c r="CU395" s="144"/>
      <c r="CV395" s="144"/>
      <c r="CW395" s="144"/>
      <c r="CX395" s="144"/>
      <c r="CY395" s="144"/>
      <c r="CZ395" s="144"/>
      <c r="DA395" s="144"/>
      <c r="DB395" s="144"/>
      <c r="DC395" s="144"/>
      <c r="DD395" s="144"/>
      <c r="DE395" s="144"/>
      <c r="DF395" s="144"/>
      <c r="DG395" s="144"/>
      <c r="DH395" s="144"/>
      <c r="DI395" s="144"/>
      <c r="DJ395" s="144"/>
      <c r="DK395" s="144"/>
      <c r="DL395" s="144"/>
      <c r="DM395" s="144"/>
      <c r="DN395" s="144"/>
      <c r="DO395" s="144"/>
      <c r="DP395" s="144"/>
      <c r="DQ395" s="144"/>
      <c r="DR395" s="144"/>
      <c r="DS395" s="144"/>
      <c r="DT395" s="144"/>
      <c r="DU395" s="144"/>
      <c r="DV395" s="144"/>
      <c r="DW395" s="144"/>
      <c r="DX395" s="144"/>
      <c r="DY395" s="144"/>
      <c r="DZ395" s="144"/>
      <c r="EA395" s="144"/>
      <c r="EB395" s="144"/>
      <c r="EC395" s="144"/>
      <c r="ED395" s="144"/>
      <c r="EE395" s="144"/>
      <c r="EF395" s="144"/>
      <c r="EG395" s="144"/>
      <c r="EH395" s="144"/>
      <c r="EI395" s="144"/>
      <c r="EJ395" s="144"/>
      <c r="EK395" s="144"/>
      <c r="EL395" s="144"/>
      <c r="EM395" s="144"/>
      <c r="EN395" s="144"/>
      <c r="EO395" s="144"/>
      <c r="EP395" s="144"/>
      <c r="EQ395" s="144"/>
      <c r="ER395" s="144"/>
      <c r="ES395" s="144"/>
      <c r="ET395" s="144"/>
      <c r="EU395" s="144"/>
      <c r="EV395" s="144"/>
      <c r="EW395" s="144"/>
      <c r="EX395" s="144"/>
      <c r="EY395" s="144"/>
      <c r="EZ395" s="144"/>
      <c r="FA395" s="144"/>
      <c r="FB395" s="144"/>
      <c r="FC395" s="144"/>
      <c r="FD395" s="144"/>
      <c r="FE395" s="144"/>
      <c r="FF395" s="144"/>
      <c r="FG395" s="144"/>
      <c r="FH395" s="144"/>
      <c r="FI395" s="144"/>
      <c r="FJ395" s="144"/>
      <c r="FK395" s="144"/>
      <c r="FL395" s="144"/>
      <c r="FM395" s="144"/>
      <c r="FN395" s="144"/>
      <c r="FO395" s="144"/>
      <c r="FP395" s="144"/>
      <c r="FQ395" s="144"/>
      <c r="FR395" s="144"/>
      <c r="FS395" s="144"/>
      <c r="FT395" s="144"/>
      <c r="FU395" s="144"/>
      <c r="FV395" s="144"/>
      <c r="FW395" s="144"/>
      <c r="FX395" s="144"/>
      <c r="FY395" s="144"/>
      <c r="FZ395" s="144"/>
      <c r="GA395" s="144"/>
      <c r="GB395" s="144"/>
      <c r="GC395" s="144"/>
      <c r="GD395" s="144"/>
      <c r="GE395" s="144"/>
      <c r="GF395" s="144"/>
      <c r="GG395" s="144"/>
      <c r="GH395" s="144"/>
      <c r="GI395" s="144"/>
      <c r="GJ395" s="144"/>
      <c r="GK395" s="144"/>
      <c r="GL395" s="144"/>
      <c r="GM395" s="144"/>
      <c r="GN395" s="144"/>
      <c r="GO395" s="144"/>
      <c r="GP395" s="144"/>
      <c r="GQ395" s="144"/>
      <c r="GR395" s="144"/>
      <c r="GS395" s="144"/>
      <c r="GT395" s="144"/>
      <c r="GU395" s="144"/>
      <c r="GV395" s="144"/>
      <c r="GW395" s="144"/>
      <c r="GX395" s="144"/>
      <c r="GY395" s="144"/>
      <c r="GZ395" s="144"/>
      <c r="HA395" s="144"/>
      <c r="HB395" s="144"/>
      <c r="HC395" s="144"/>
      <c r="HD395" s="144"/>
      <c r="HE395" s="144"/>
      <c r="HF395" s="144"/>
      <c r="HG395" s="144"/>
      <c r="HH395" s="144"/>
    </row>
    <row r="396" spans="1:216" s="157" customFormat="1" ht="40" customHeight="1">
      <c r="A396" s="246" t="s">
        <v>83</v>
      </c>
      <c r="B396" s="186" t="str">
        <f t="shared" si="73"/>
        <v>Grupo de ContratosCONTRATOS DE PRESTACIÓN DE SERVICIOS</v>
      </c>
      <c r="C396" s="241">
        <v>73202</v>
      </c>
      <c r="D396" s="143" t="s">
        <v>1538</v>
      </c>
      <c r="E396" s="228" t="s">
        <v>1101</v>
      </c>
      <c r="F396" s="224" t="str">
        <f t="shared" si="72"/>
        <v>73202-13.6</v>
      </c>
      <c r="G396" s="225" t="str">
        <f t="shared" si="69"/>
        <v>AG -3--AC -17</v>
      </c>
      <c r="H396" s="240">
        <v>3</v>
      </c>
      <c r="I396" s="240">
        <v>17</v>
      </c>
      <c r="J396" s="225" t="str">
        <f t="shared" si="70"/>
        <v>- - MT- S</v>
      </c>
      <c r="K396" s="240"/>
      <c r="L396" s="240"/>
      <c r="M396" s="240" t="s">
        <v>1612</v>
      </c>
      <c r="N396" s="240" t="s">
        <v>471</v>
      </c>
      <c r="O396" s="225" t="str">
        <f t="shared" si="71"/>
        <v xml:space="preserve">  </v>
      </c>
      <c r="P396" s="225"/>
      <c r="Q396" s="225"/>
      <c r="R396" s="225" t="str">
        <f t="shared" si="74"/>
        <v>F/E  -  PDF</v>
      </c>
      <c r="S396" s="240" t="s">
        <v>1245</v>
      </c>
      <c r="T396" s="240" t="s">
        <v>37</v>
      </c>
      <c r="U396" s="144"/>
      <c r="V396" s="144"/>
      <c r="W396" s="144"/>
      <c r="X396" s="144"/>
      <c r="Y396" s="144"/>
      <c r="Z396" s="144"/>
      <c r="AA396" s="144"/>
      <c r="AB396" s="144"/>
      <c r="AC396" s="144"/>
      <c r="AD396" s="144"/>
      <c r="AE396" s="144"/>
      <c r="AF396" s="144"/>
      <c r="AG396" s="144"/>
      <c r="AH396" s="144"/>
      <c r="AI396" s="144"/>
      <c r="AJ396" s="144"/>
      <c r="AK396" s="144"/>
      <c r="AL396" s="144"/>
      <c r="AM396" s="144"/>
      <c r="AN396" s="144"/>
      <c r="AO396" s="144"/>
      <c r="AP396" s="144"/>
      <c r="AQ396" s="144"/>
      <c r="AR396" s="144"/>
      <c r="AS396" s="144"/>
      <c r="AT396" s="144"/>
      <c r="AU396" s="144"/>
      <c r="AV396" s="144"/>
      <c r="AW396" s="144"/>
      <c r="AX396" s="144"/>
      <c r="AY396" s="144"/>
      <c r="AZ396" s="144"/>
      <c r="BA396" s="144"/>
      <c r="BB396" s="144"/>
      <c r="BC396" s="144"/>
      <c r="BD396" s="144"/>
      <c r="BE396" s="144"/>
      <c r="BF396" s="144"/>
      <c r="BG396" s="144"/>
      <c r="BH396" s="144"/>
      <c r="BI396" s="144"/>
      <c r="BJ396" s="144"/>
      <c r="BK396" s="144"/>
      <c r="BL396" s="144"/>
      <c r="BM396" s="144"/>
      <c r="BN396" s="144"/>
      <c r="BO396" s="144"/>
      <c r="BP396" s="144"/>
      <c r="BQ396" s="144"/>
      <c r="BR396" s="144"/>
      <c r="BS396" s="144"/>
      <c r="BT396" s="144"/>
      <c r="BU396" s="144"/>
      <c r="BV396" s="144"/>
      <c r="BW396" s="144"/>
      <c r="BX396" s="144"/>
      <c r="BY396" s="144"/>
      <c r="BZ396" s="144"/>
      <c r="CA396" s="144"/>
      <c r="CB396" s="144"/>
      <c r="CC396" s="144"/>
      <c r="CD396" s="144"/>
      <c r="CE396" s="144"/>
      <c r="CF396" s="144"/>
      <c r="CG396" s="144"/>
      <c r="CH396" s="144"/>
      <c r="CI396" s="144"/>
      <c r="CJ396" s="144"/>
      <c r="CK396" s="144"/>
      <c r="CL396" s="144"/>
      <c r="CM396" s="144"/>
      <c r="CN396" s="144"/>
      <c r="CO396" s="144"/>
      <c r="CP396" s="144"/>
      <c r="CQ396" s="144"/>
      <c r="CR396" s="144"/>
      <c r="CS396" s="144"/>
      <c r="CT396" s="144"/>
      <c r="CU396" s="144"/>
      <c r="CV396" s="144"/>
      <c r="CW396" s="144"/>
      <c r="CX396" s="144"/>
      <c r="CY396" s="144"/>
      <c r="CZ396" s="144"/>
      <c r="DA396" s="144"/>
      <c r="DB396" s="144"/>
      <c r="DC396" s="144"/>
      <c r="DD396" s="144"/>
      <c r="DE396" s="144"/>
      <c r="DF396" s="144"/>
      <c r="DG396" s="144"/>
      <c r="DH396" s="144"/>
      <c r="DI396" s="144"/>
      <c r="DJ396" s="144"/>
      <c r="DK396" s="144"/>
      <c r="DL396" s="144"/>
      <c r="DM396" s="144"/>
      <c r="DN396" s="144"/>
      <c r="DO396" s="144"/>
      <c r="DP396" s="144"/>
      <c r="DQ396" s="144"/>
      <c r="DR396" s="144"/>
      <c r="DS396" s="144"/>
      <c r="DT396" s="144"/>
      <c r="DU396" s="144"/>
      <c r="DV396" s="144"/>
      <c r="DW396" s="144"/>
      <c r="DX396" s="144"/>
      <c r="DY396" s="144"/>
      <c r="DZ396" s="144"/>
      <c r="EA396" s="144"/>
      <c r="EB396" s="144"/>
      <c r="EC396" s="144"/>
      <c r="ED396" s="144"/>
      <c r="EE396" s="144"/>
      <c r="EF396" s="144"/>
      <c r="EG396" s="144"/>
      <c r="EH396" s="144"/>
      <c r="EI396" s="144"/>
      <c r="EJ396" s="144"/>
      <c r="EK396" s="144"/>
      <c r="EL396" s="144"/>
      <c r="EM396" s="144"/>
      <c r="EN396" s="144"/>
      <c r="EO396" s="144"/>
      <c r="EP396" s="144"/>
      <c r="EQ396" s="144"/>
      <c r="ER396" s="144"/>
      <c r="ES396" s="144"/>
      <c r="ET396" s="144"/>
      <c r="EU396" s="144"/>
      <c r="EV396" s="144"/>
      <c r="EW396" s="144"/>
      <c r="EX396" s="144"/>
      <c r="EY396" s="144"/>
      <c r="EZ396" s="144"/>
      <c r="FA396" s="144"/>
      <c r="FB396" s="144"/>
      <c r="FC396" s="144"/>
      <c r="FD396" s="144"/>
      <c r="FE396" s="144"/>
      <c r="FF396" s="144"/>
      <c r="FG396" s="144"/>
      <c r="FH396" s="144"/>
      <c r="FI396" s="144"/>
      <c r="FJ396" s="144"/>
      <c r="FK396" s="144"/>
      <c r="FL396" s="144"/>
      <c r="FM396" s="144"/>
      <c r="FN396" s="144"/>
      <c r="FO396" s="144"/>
      <c r="FP396" s="144"/>
      <c r="FQ396" s="144"/>
      <c r="FR396" s="144"/>
      <c r="FS396" s="144"/>
      <c r="FT396" s="144"/>
      <c r="FU396" s="144"/>
      <c r="FV396" s="144"/>
      <c r="FW396" s="144"/>
      <c r="FX396" s="144"/>
      <c r="FY396" s="144"/>
      <c r="FZ396" s="144"/>
      <c r="GA396" s="144"/>
      <c r="GB396" s="144"/>
      <c r="GC396" s="144"/>
      <c r="GD396" s="144"/>
      <c r="GE396" s="144"/>
      <c r="GF396" s="144"/>
      <c r="GG396" s="144"/>
      <c r="GH396" s="144"/>
      <c r="GI396" s="144"/>
      <c r="GJ396" s="144"/>
      <c r="GK396" s="144"/>
      <c r="GL396" s="144"/>
      <c r="GM396" s="144"/>
      <c r="GN396" s="144"/>
      <c r="GO396" s="144"/>
      <c r="GP396" s="144"/>
      <c r="GQ396" s="144"/>
      <c r="GR396" s="144"/>
      <c r="GS396" s="144"/>
      <c r="GT396" s="144"/>
      <c r="GU396" s="144"/>
      <c r="GV396" s="144"/>
      <c r="GW396" s="144"/>
      <c r="GX396" s="144"/>
      <c r="GY396" s="144"/>
      <c r="GZ396" s="144"/>
      <c r="HA396" s="144"/>
      <c r="HB396" s="144"/>
      <c r="HC396" s="144"/>
      <c r="HD396" s="144"/>
      <c r="HE396" s="144"/>
      <c r="HF396" s="144"/>
      <c r="HG396" s="144"/>
      <c r="HH396" s="144"/>
    </row>
    <row r="397" spans="1:216" s="157" customFormat="1" ht="40" customHeight="1">
      <c r="A397" s="246" t="s">
        <v>83</v>
      </c>
      <c r="B397" s="186" t="str">
        <f t="shared" si="73"/>
        <v xml:space="preserve">Grupo de ContratosCONTRATOS DE SEGUROS </v>
      </c>
      <c r="C397" s="241">
        <v>73202</v>
      </c>
      <c r="D397" s="143" t="s">
        <v>1539</v>
      </c>
      <c r="E397" s="228" t="s">
        <v>1549</v>
      </c>
      <c r="F397" s="224" t="str">
        <f t="shared" si="72"/>
        <v>73202-13.7</v>
      </c>
      <c r="G397" s="225" t="str">
        <f t="shared" si="69"/>
        <v>AG -3--AC -17</v>
      </c>
      <c r="H397" s="240">
        <v>3</v>
      </c>
      <c r="I397" s="240">
        <v>17</v>
      </c>
      <c r="J397" s="225" t="str">
        <f t="shared" si="70"/>
        <v>- - MT- S</v>
      </c>
      <c r="K397" s="240"/>
      <c r="L397" s="240"/>
      <c r="M397" s="240" t="s">
        <v>1612</v>
      </c>
      <c r="N397" s="240" t="s">
        <v>471</v>
      </c>
      <c r="O397" s="225" t="str">
        <f t="shared" si="71"/>
        <v xml:space="preserve">  </v>
      </c>
      <c r="P397" s="225"/>
      <c r="Q397" s="225"/>
      <c r="R397" s="225" t="str">
        <f t="shared" si="74"/>
        <v>F/E  -  PDF</v>
      </c>
      <c r="S397" s="240" t="s">
        <v>1245</v>
      </c>
      <c r="T397" s="240" t="s">
        <v>37</v>
      </c>
      <c r="U397" s="144"/>
      <c r="V397" s="144"/>
      <c r="W397" s="144"/>
      <c r="X397" s="144"/>
      <c r="Y397" s="144"/>
      <c r="Z397" s="144"/>
      <c r="AA397" s="144"/>
      <c r="AB397" s="144"/>
      <c r="AC397" s="144"/>
      <c r="AD397" s="144"/>
      <c r="AE397" s="144"/>
      <c r="AF397" s="144"/>
      <c r="AG397" s="144"/>
      <c r="AH397" s="144"/>
      <c r="AI397" s="144"/>
      <c r="AJ397" s="144"/>
      <c r="AK397" s="144"/>
      <c r="AL397" s="144"/>
      <c r="AM397" s="144"/>
      <c r="AN397" s="144"/>
      <c r="AO397" s="144"/>
      <c r="AP397" s="144"/>
      <c r="AQ397" s="144"/>
      <c r="AR397" s="144"/>
      <c r="AS397" s="144"/>
      <c r="AT397" s="144"/>
      <c r="AU397" s="144"/>
      <c r="AV397" s="144"/>
      <c r="AW397" s="144"/>
      <c r="AX397" s="144"/>
      <c r="AY397" s="144"/>
      <c r="AZ397" s="144"/>
      <c r="BA397" s="144"/>
      <c r="BB397" s="144"/>
      <c r="BC397" s="144"/>
      <c r="BD397" s="144"/>
      <c r="BE397" s="144"/>
      <c r="BF397" s="144"/>
      <c r="BG397" s="144"/>
      <c r="BH397" s="144"/>
      <c r="BI397" s="144"/>
      <c r="BJ397" s="144"/>
      <c r="BK397" s="144"/>
      <c r="BL397" s="144"/>
      <c r="BM397" s="144"/>
      <c r="BN397" s="144"/>
      <c r="BO397" s="144"/>
      <c r="BP397" s="144"/>
      <c r="BQ397" s="144"/>
      <c r="BR397" s="144"/>
      <c r="BS397" s="144"/>
      <c r="BT397" s="144"/>
      <c r="BU397" s="144"/>
      <c r="BV397" s="144"/>
      <c r="BW397" s="144"/>
      <c r="BX397" s="144"/>
      <c r="BY397" s="144"/>
      <c r="BZ397" s="144"/>
      <c r="CA397" s="144"/>
      <c r="CB397" s="144"/>
      <c r="CC397" s="144"/>
      <c r="CD397" s="144"/>
      <c r="CE397" s="144"/>
      <c r="CF397" s="144"/>
      <c r="CG397" s="144"/>
      <c r="CH397" s="144"/>
      <c r="CI397" s="144"/>
      <c r="CJ397" s="144"/>
      <c r="CK397" s="144"/>
      <c r="CL397" s="144"/>
      <c r="CM397" s="144"/>
      <c r="CN397" s="144"/>
      <c r="CO397" s="144"/>
      <c r="CP397" s="144"/>
      <c r="CQ397" s="144"/>
      <c r="CR397" s="144"/>
      <c r="CS397" s="144"/>
      <c r="CT397" s="144"/>
      <c r="CU397" s="144"/>
      <c r="CV397" s="144"/>
      <c r="CW397" s="144"/>
      <c r="CX397" s="144"/>
      <c r="CY397" s="144"/>
      <c r="CZ397" s="144"/>
      <c r="DA397" s="144"/>
      <c r="DB397" s="144"/>
      <c r="DC397" s="144"/>
      <c r="DD397" s="144"/>
      <c r="DE397" s="144"/>
      <c r="DF397" s="144"/>
      <c r="DG397" s="144"/>
      <c r="DH397" s="144"/>
      <c r="DI397" s="144"/>
      <c r="DJ397" s="144"/>
      <c r="DK397" s="144"/>
      <c r="DL397" s="144"/>
      <c r="DM397" s="144"/>
      <c r="DN397" s="144"/>
      <c r="DO397" s="144"/>
      <c r="DP397" s="144"/>
      <c r="DQ397" s="144"/>
      <c r="DR397" s="144"/>
      <c r="DS397" s="144"/>
      <c r="DT397" s="144"/>
      <c r="DU397" s="144"/>
      <c r="DV397" s="144"/>
      <c r="DW397" s="144"/>
      <c r="DX397" s="144"/>
      <c r="DY397" s="144"/>
      <c r="DZ397" s="144"/>
      <c r="EA397" s="144"/>
      <c r="EB397" s="144"/>
      <c r="EC397" s="144"/>
      <c r="ED397" s="144"/>
      <c r="EE397" s="144"/>
      <c r="EF397" s="144"/>
      <c r="EG397" s="144"/>
      <c r="EH397" s="144"/>
      <c r="EI397" s="144"/>
      <c r="EJ397" s="144"/>
      <c r="EK397" s="144"/>
      <c r="EL397" s="144"/>
      <c r="EM397" s="144"/>
      <c r="EN397" s="144"/>
      <c r="EO397" s="144"/>
      <c r="EP397" s="144"/>
      <c r="EQ397" s="144"/>
      <c r="ER397" s="144"/>
      <c r="ES397" s="144"/>
      <c r="ET397" s="144"/>
      <c r="EU397" s="144"/>
      <c r="EV397" s="144"/>
      <c r="EW397" s="144"/>
      <c r="EX397" s="144"/>
      <c r="EY397" s="144"/>
      <c r="EZ397" s="144"/>
      <c r="FA397" s="144"/>
      <c r="FB397" s="144"/>
      <c r="FC397" s="144"/>
      <c r="FD397" s="144"/>
      <c r="FE397" s="144"/>
      <c r="FF397" s="144"/>
      <c r="FG397" s="144"/>
      <c r="FH397" s="144"/>
      <c r="FI397" s="144"/>
      <c r="FJ397" s="144"/>
      <c r="FK397" s="144"/>
      <c r="FL397" s="144"/>
      <c r="FM397" s="144"/>
      <c r="FN397" s="144"/>
      <c r="FO397" s="144"/>
      <c r="FP397" s="144"/>
      <c r="FQ397" s="144"/>
      <c r="FR397" s="144"/>
      <c r="FS397" s="144"/>
      <c r="FT397" s="144"/>
      <c r="FU397" s="144"/>
      <c r="FV397" s="144"/>
      <c r="FW397" s="144"/>
      <c r="FX397" s="144"/>
      <c r="FY397" s="144"/>
      <c r="FZ397" s="144"/>
      <c r="GA397" s="144"/>
      <c r="GB397" s="144"/>
      <c r="GC397" s="144"/>
      <c r="GD397" s="144"/>
      <c r="GE397" s="144"/>
      <c r="GF397" s="144"/>
      <c r="GG397" s="144"/>
      <c r="GH397" s="144"/>
      <c r="GI397" s="144"/>
      <c r="GJ397" s="144"/>
      <c r="GK397" s="144"/>
      <c r="GL397" s="144"/>
      <c r="GM397" s="144"/>
      <c r="GN397" s="144"/>
      <c r="GO397" s="144"/>
      <c r="GP397" s="144"/>
      <c r="GQ397" s="144"/>
      <c r="GR397" s="144"/>
      <c r="GS397" s="144"/>
      <c r="GT397" s="144"/>
      <c r="GU397" s="144"/>
      <c r="GV397" s="144"/>
      <c r="GW397" s="144"/>
      <c r="GX397" s="144"/>
      <c r="GY397" s="144"/>
      <c r="GZ397" s="144"/>
      <c r="HA397" s="144"/>
      <c r="HB397" s="144"/>
      <c r="HC397" s="144"/>
      <c r="HD397" s="144"/>
      <c r="HE397" s="144"/>
      <c r="HF397" s="144"/>
      <c r="HG397" s="144"/>
      <c r="HH397" s="144"/>
    </row>
    <row r="398" spans="1:216" ht="40" customHeight="1">
      <c r="A398" s="246" t="s">
        <v>83</v>
      </c>
      <c r="B398" s="186" t="str">
        <f t="shared" si="73"/>
        <v>Grupo de ContratosCONTRATOS DE SUMINISTROS</v>
      </c>
      <c r="C398" s="241">
        <v>73202</v>
      </c>
      <c r="D398" s="143" t="s">
        <v>1540</v>
      </c>
      <c r="E398" s="228" t="s">
        <v>1550</v>
      </c>
      <c r="F398" s="224" t="str">
        <f t="shared" si="72"/>
        <v>73202-13.8</v>
      </c>
      <c r="G398" s="225" t="str">
        <f t="shared" si="69"/>
        <v>AG -3--AC -17</v>
      </c>
      <c r="H398" s="240">
        <v>3</v>
      </c>
      <c r="I398" s="240">
        <v>17</v>
      </c>
      <c r="J398" s="225" t="str">
        <f t="shared" si="70"/>
        <v xml:space="preserve">CT- - MT- </v>
      </c>
      <c r="K398" s="240" t="s">
        <v>468</v>
      </c>
      <c r="L398" s="240"/>
      <c r="M398" s="240" t="s">
        <v>1612</v>
      </c>
      <c r="N398" s="240"/>
      <c r="O398" s="225" t="str">
        <f t="shared" si="71"/>
        <v xml:space="preserve">  </v>
      </c>
      <c r="P398" s="225"/>
      <c r="Q398" s="225"/>
      <c r="R398" s="225" t="str">
        <f t="shared" si="74"/>
        <v>F/E  -  PDF</v>
      </c>
      <c r="S398" s="240" t="s">
        <v>1245</v>
      </c>
      <c r="T398" s="240" t="s">
        <v>37</v>
      </c>
    </row>
    <row r="399" spans="1:216" ht="40" customHeight="1">
      <c r="A399" s="246" t="s">
        <v>83</v>
      </c>
      <c r="B399" s="186" t="str">
        <f t="shared" si="73"/>
        <v>Grupo de ContratosCONTRATOS INTERADMINISTRATIVOS</v>
      </c>
      <c r="C399" s="241">
        <v>73202</v>
      </c>
      <c r="D399" s="143" t="s">
        <v>1541</v>
      </c>
      <c r="E399" s="228" t="s">
        <v>1103</v>
      </c>
      <c r="F399" s="224" t="str">
        <f t="shared" si="72"/>
        <v>73202-13.9</v>
      </c>
      <c r="G399" s="225" t="str">
        <f t="shared" si="69"/>
        <v>AG -3--AC -17</v>
      </c>
      <c r="H399" s="240">
        <v>3</v>
      </c>
      <c r="I399" s="240">
        <v>17</v>
      </c>
      <c r="J399" s="225" t="str">
        <f t="shared" si="70"/>
        <v xml:space="preserve">CT- - MT- </v>
      </c>
      <c r="K399" s="240" t="s">
        <v>468</v>
      </c>
      <c r="L399" s="240"/>
      <c r="M399" s="240" t="s">
        <v>1612</v>
      </c>
      <c r="N399" s="240"/>
      <c r="O399" s="225" t="str">
        <f t="shared" si="71"/>
        <v xml:space="preserve">  </v>
      </c>
      <c r="P399" s="225"/>
      <c r="Q399" s="225"/>
      <c r="R399" s="225" t="str">
        <f t="shared" si="74"/>
        <v>F/E  -  PDF</v>
      </c>
      <c r="S399" s="240" t="s">
        <v>1245</v>
      </c>
      <c r="T399" s="240" t="s">
        <v>37</v>
      </c>
    </row>
    <row r="400" spans="1:216" ht="40" customHeight="1">
      <c r="A400" s="246" t="s">
        <v>83</v>
      </c>
      <c r="B400" s="186" t="str">
        <f t="shared" si="73"/>
        <v>Grupo de ContratosCONTRATOS POR ORDEN DE COMPRA</v>
      </c>
      <c r="C400" s="241">
        <v>73202</v>
      </c>
      <c r="D400" s="143" t="s">
        <v>1542</v>
      </c>
      <c r="E400" s="228" t="s">
        <v>1551</v>
      </c>
      <c r="F400" s="224" t="str">
        <f t="shared" si="72"/>
        <v>73202-13.10</v>
      </c>
      <c r="G400" s="225" t="str">
        <f t="shared" si="69"/>
        <v>AG -3--AC -17</v>
      </c>
      <c r="H400" s="240">
        <v>3</v>
      </c>
      <c r="I400" s="240">
        <v>17</v>
      </c>
      <c r="J400" s="225" t="str">
        <f t="shared" si="70"/>
        <v>- - MT- S</v>
      </c>
      <c r="K400" s="240"/>
      <c r="L400" s="240"/>
      <c r="M400" s="240" t="s">
        <v>1612</v>
      </c>
      <c r="N400" s="240" t="s">
        <v>471</v>
      </c>
      <c r="O400" s="225" t="str">
        <f t="shared" si="71"/>
        <v xml:space="preserve">  </v>
      </c>
      <c r="P400" s="225"/>
      <c r="Q400" s="225"/>
      <c r="R400" s="225" t="str">
        <f t="shared" si="74"/>
        <v>F/E  -  PDF</v>
      </c>
      <c r="S400" s="240" t="s">
        <v>1245</v>
      </c>
      <c r="T400" s="240" t="s">
        <v>37</v>
      </c>
    </row>
    <row r="401" spans="1:216" ht="40" customHeight="1">
      <c r="A401" s="246" t="s">
        <v>83</v>
      </c>
      <c r="B401" s="186" t="str">
        <f t="shared" si="73"/>
        <v>Grupo de ContratosCONVENIOS DE APOYO FINANCIERO</v>
      </c>
      <c r="C401" s="241">
        <v>73202</v>
      </c>
      <c r="D401" s="143" t="s">
        <v>1543</v>
      </c>
      <c r="E401" s="228" t="s">
        <v>1104</v>
      </c>
      <c r="F401" s="224" t="str">
        <f t="shared" si="72"/>
        <v>73202-14.1</v>
      </c>
      <c r="G401" s="225" t="str">
        <f t="shared" si="69"/>
        <v>AG -3--AC -17</v>
      </c>
      <c r="H401" s="240">
        <v>3</v>
      </c>
      <c r="I401" s="240">
        <v>17</v>
      </c>
      <c r="J401" s="225" t="str">
        <f t="shared" si="70"/>
        <v xml:space="preserve">CT- - MT- </v>
      </c>
      <c r="K401" s="240" t="s">
        <v>468</v>
      </c>
      <c r="L401" s="240"/>
      <c r="M401" s="240" t="s">
        <v>1612</v>
      </c>
      <c r="N401" s="240"/>
      <c r="O401" s="225" t="str">
        <f t="shared" si="71"/>
        <v xml:space="preserve">  </v>
      </c>
      <c r="P401" s="225"/>
      <c r="Q401" s="225"/>
      <c r="R401" s="225" t="str">
        <f t="shared" si="74"/>
        <v>F/E  -  PDF</v>
      </c>
      <c r="S401" s="240" t="s">
        <v>1245</v>
      </c>
      <c r="T401" s="240" t="s">
        <v>37</v>
      </c>
    </row>
    <row r="402" spans="1:216" ht="40" customHeight="1">
      <c r="A402" s="246" t="s">
        <v>83</v>
      </c>
      <c r="B402" s="186" t="str">
        <f t="shared" si="73"/>
        <v>Grupo de ContratosCONVENIOS INTERADMINISTRATIVOS</v>
      </c>
      <c r="C402" s="241">
        <v>73202</v>
      </c>
      <c r="D402" s="143" t="s">
        <v>1544</v>
      </c>
      <c r="E402" s="228" t="s">
        <v>1105</v>
      </c>
      <c r="F402" s="224" t="str">
        <f t="shared" si="72"/>
        <v>73202-14.2</v>
      </c>
      <c r="G402" s="225" t="str">
        <f t="shared" ref="G402:G423" si="75">CONCATENATE("AG"," -", H402,"--","AC -", I402)</f>
        <v>AG -3--AC -17</v>
      </c>
      <c r="H402" s="240">
        <v>3</v>
      </c>
      <c r="I402" s="240">
        <v>17</v>
      </c>
      <c r="J402" s="225" t="str">
        <f t="shared" si="70"/>
        <v xml:space="preserve">CT- - MT- </v>
      </c>
      <c r="K402" s="240" t="s">
        <v>468</v>
      </c>
      <c r="L402" s="240"/>
      <c r="M402" s="240" t="s">
        <v>1612</v>
      </c>
      <c r="N402" s="240"/>
      <c r="O402" s="225" t="str">
        <f t="shared" si="71"/>
        <v xml:space="preserve">  </v>
      </c>
      <c r="P402" s="225"/>
      <c r="Q402" s="225"/>
      <c r="R402" s="225" t="str">
        <f t="shared" si="74"/>
        <v>F/E  -  PDF</v>
      </c>
      <c r="S402" s="240" t="s">
        <v>1245</v>
      </c>
      <c r="T402" s="240" t="s">
        <v>37</v>
      </c>
    </row>
    <row r="403" spans="1:216" ht="40" customHeight="1">
      <c r="A403" s="246" t="s">
        <v>83</v>
      </c>
      <c r="B403" s="186" t="str">
        <f t="shared" si="73"/>
        <v>Grupo de ContratosDERECHOS DE PETICIÓN</v>
      </c>
      <c r="C403" s="241">
        <v>73202</v>
      </c>
      <c r="D403" s="143">
        <v>17</v>
      </c>
      <c r="E403" s="226" t="s">
        <v>496</v>
      </c>
      <c r="F403" s="224" t="str">
        <f t="shared" si="72"/>
        <v>73202-17</v>
      </c>
      <c r="G403" s="225" t="str">
        <f t="shared" si="75"/>
        <v>AG -3--AC -8</v>
      </c>
      <c r="H403" s="240">
        <v>3</v>
      </c>
      <c r="I403" s="240">
        <v>8</v>
      </c>
      <c r="J403" s="225" t="str">
        <f t="shared" ref="J403:J423" si="76">CONCATENATE(K403,"- ",L403,"- ",M403,"- ",N403,)</f>
        <v>- - MT- S</v>
      </c>
      <c r="K403" s="240"/>
      <c r="L403" s="240"/>
      <c r="M403" s="240" t="s">
        <v>1612</v>
      </c>
      <c r="N403" s="240" t="s">
        <v>471</v>
      </c>
      <c r="O403" s="225" t="str">
        <f t="shared" ref="O403:O423" si="77">CONCATENATE(P403,"  ",Q403)</f>
        <v xml:space="preserve">  </v>
      </c>
      <c r="P403" s="225"/>
      <c r="Q403" s="225"/>
      <c r="R403" s="225" t="str">
        <f t="shared" si="74"/>
        <v>F/E  -  PDF</v>
      </c>
      <c r="S403" s="240" t="s">
        <v>1245</v>
      </c>
      <c r="T403" s="240" t="s">
        <v>37</v>
      </c>
    </row>
    <row r="404" spans="1:216" ht="40" customHeight="1">
      <c r="A404" s="246" t="s">
        <v>83</v>
      </c>
      <c r="B404" s="186" t="str">
        <f t="shared" si="73"/>
        <v>Grupo de ContratosMANUALES DE CONTRATACIÓN</v>
      </c>
      <c r="C404" s="241">
        <v>73202</v>
      </c>
      <c r="D404" s="143" t="s">
        <v>1545</v>
      </c>
      <c r="E404" s="228" t="s">
        <v>1552</v>
      </c>
      <c r="F404" s="224" t="str">
        <f t="shared" si="72"/>
        <v>73202-32.2</v>
      </c>
      <c r="G404" s="225" t="str">
        <f t="shared" si="75"/>
        <v>AG -3--AC -17</v>
      </c>
      <c r="H404" s="240">
        <v>3</v>
      </c>
      <c r="I404" s="240">
        <v>17</v>
      </c>
      <c r="J404" s="225" t="str">
        <f t="shared" si="76"/>
        <v xml:space="preserve">CT- - MT- </v>
      </c>
      <c r="K404" s="240" t="s">
        <v>468</v>
      </c>
      <c r="L404" s="240"/>
      <c r="M404" s="240" t="s">
        <v>1612</v>
      </c>
      <c r="N404" s="240"/>
      <c r="O404" s="225" t="str">
        <f t="shared" si="77"/>
        <v xml:space="preserve">  </v>
      </c>
      <c r="P404" s="225"/>
      <c r="Q404" s="225"/>
      <c r="R404" s="225" t="str">
        <f t="shared" si="74"/>
        <v>F/E  -  PDF</v>
      </c>
      <c r="S404" s="240" t="s">
        <v>1245</v>
      </c>
      <c r="T404" s="240" t="s">
        <v>37</v>
      </c>
    </row>
    <row r="405" spans="1:216" ht="40" customHeight="1">
      <c r="A405" s="246" t="s">
        <v>83</v>
      </c>
      <c r="B405" s="186" t="str">
        <f t="shared" si="73"/>
        <v>Grupo de ContratosMANUALES DE INTERVENTORÍA</v>
      </c>
      <c r="C405" s="241">
        <v>73202</v>
      </c>
      <c r="D405" s="143" t="s">
        <v>1546</v>
      </c>
      <c r="E405" s="228" t="s">
        <v>1553</v>
      </c>
      <c r="F405" s="224" t="str">
        <f t="shared" si="72"/>
        <v>73202-32.5</v>
      </c>
      <c r="G405" s="225" t="str">
        <f t="shared" si="75"/>
        <v>AG -3--AC -17</v>
      </c>
      <c r="H405" s="240">
        <v>3</v>
      </c>
      <c r="I405" s="240">
        <v>17</v>
      </c>
      <c r="J405" s="225" t="str">
        <f t="shared" si="76"/>
        <v xml:space="preserve">CT- - MT- </v>
      </c>
      <c r="K405" s="240" t="s">
        <v>468</v>
      </c>
      <c r="L405" s="240"/>
      <c r="M405" s="240" t="s">
        <v>1612</v>
      </c>
      <c r="N405" s="240"/>
      <c r="O405" s="225" t="str">
        <f t="shared" si="77"/>
        <v xml:space="preserve">  </v>
      </c>
      <c r="P405" s="225"/>
      <c r="Q405" s="225"/>
      <c r="R405" s="225" t="str">
        <f t="shared" si="74"/>
        <v>F/E  -  PDF</v>
      </c>
      <c r="S405" s="240" t="s">
        <v>1245</v>
      </c>
      <c r="T405" s="240" t="s">
        <v>37</v>
      </c>
    </row>
    <row r="406" spans="1:216" ht="40" customHeight="1">
      <c r="A406" s="246" t="s">
        <v>83</v>
      </c>
      <c r="B406" s="186" t="str">
        <f t="shared" si="73"/>
        <v>Grupo de ContratosPROCESOS CONTRACTUALES DECLARADOS DESIERTOS</v>
      </c>
      <c r="C406" s="241">
        <v>73202</v>
      </c>
      <c r="D406" s="143" t="s">
        <v>1547</v>
      </c>
      <c r="E406" s="228" t="s">
        <v>1554</v>
      </c>
      <c r="F406" s="224" t="str">
        <f t="shared" si="72"/>
        <v>73202-38.3</v>
      </c>
      <c r="G406" s="225" t="str">
        <f t="shared" si="75"/>
        <v>AG -3--AC -17</v>
      </c>
      <c r="H406" s="240">
        <v>3</v>
      </c>
      <c r="I406" s="240">
        <v>17</v>
      </c>
      <c r="J406" s="225" t="str">
        <f t="shared" si="76"/>
        <v xml:space="preserve">- E- - </v>
      </c>
      <c r="K406" s="240"/>
      <c r="L406" s="240" t="s">
        <v>469</v>
      </c>
      <c r="M406" s="240"/>
      <c r="N406" s="240"/>
      <c r="O406" s="225" t="str">
        <f t="shared" si="77"/>
        <v xml:space="preserve">  </v>
      </c>
      <c r="P406" s="225"/>
      <c r="Q406" s="225"/>
      <c r="R406" s="225" t="str">
        <f t="shared" si="74"/>
        <v>F/E  -  PDF</v>
      </c>
      <c r="S406" s="240" t="s">
        <v>1245</v>
      </c>
      <c r="T406" s="240" t="s">
        <v>37</v>
      </c>
    </row>
    <row r="407" spans="1:216" s="157" customFormat="1" ht="40" customHeight="1">
      <c r="A407" s="196"/>
      <c r="B407" s="187"/>
      <c r="C407" s="182"/>
      <c r="D407" s="182"/>
      <c r="E407" s="172"/>
      <c r="F407" s="179"/>
      <c r="G407" s="169"/>
      <c r="H407" s="169"/>
      <c r="I407" s="169"/>
      <c r="J407" s="169"/>
      <c r="K407" s="169"/>
      <c r="L407" s="169"/>
      <c r="M407" s="169"/>
      <c r="N407" s="169"/>
      <c r="O407" s="169"/>
      <c r="P407" s="169"/>
      <c r="Q407" s="169"/>
      <c r="R407" s="169"/>
      <c r="S407" s="169"/>
      <c r="T407" s="169"/>
      <c r="U407" s="144"/>
      <c r="V407" s="144"/>
      <c r="W407" s="144"/>
      <c r="X407" s="144"/>
      <c r="Y407" s="144"/>
      <c r="Z407" s="144"/>
      <c r="AA407" s="144"/>
      <c r="AB407" s="144"/>
      <c r="AC407" s="144"/>
      <c r="AD407" s="144"/>
      <c r="AE407" s="144"/>
      <c r="AF407" s="144"/>
      <c r="AG407" s="144"/>
      <c r="AH407" s="144"/>
      <c r="AI407" s="144"/>
      <c r="AJ407" s="144"/>
      <c r="AK407" s="144"/>
      <c r="AL407" s="144"/>
      <c r="AM407" s="144"/>
      <c r="AN407" s="144"/>
      <c r="AO407" s="144"/>
      <c r="AP407" s="144"/>
      <c r="AQ407" s="144"/>
      <c r="AR407" s="144"/>
      <c r="AS407" s="144"/>
      <c r="AT407" s="144"/>
      <c r="AU407" s="144"/>
      <c r="AV407" s="144"/>
      <c r="AW407" s="144"/>
      <c r="AX407" s="144"/>
      <c r="AY407" s="144"/>
      <c r="AZ407" s="144"/>
      <c r="BA407" s="144"/>
      <c r="BB407" s="144"/>
      <c r="BC407" s="144"/>
      <c r="BD407" s="144"/>
      <c r="BE407" s="144"/>
      <c r="BF407" s="144"/>
      <c r="BG407" s="144"/>
      <c r="BH407" s="144"/>
      <c r="BI407" s="144"/>
      <c r="BJ407" s="144"/>
      <c r="BK407" s="144"/>
      <c r="BL407" s="144"/>
      <c r="BM407" s="144"/>
      <c r="BN407" s="144"/>
      <c r="BO407" s="144"/>
      <c r="BP407" s="144"/>
      <c r="BQ407" s="144"/>
      <c r="BR407" s="144"/>
      <c r="BS407" s="144"/>
      <c r="BT407" s="144"/>
      <c r="BU407" s="144"/>
      <c r="BV407" s="144"/>
      <c r="BW407" s="144"/>
      <c r="BX407" s="144"/>
      <c r="BY407" s="144"/>
      <c r="BZ407" s="144"/>
      <c r="CA407" s="144"/>
      <c r="CB407" s="144"/>
      <c r="CC407" s="144"/>
      <c r="CD407" s="144"/>
      <c r="CE407" s="144"/>
      <c r="CF407" s="144"/>
      <c r="CG407" s="144"/>
      <c r="CH407" s="144"/>
      <c r="CI407" s="144"/>
      <c r="CJ407" s="144"/>
      <c r="CK407" s="144"/>
      <c r="CL407" s="144"/>
      <c r="CM407" s="144"/>
      <c r="CN407" s="144"/>
      <c r="CO407" s="144"/>
      <c r="CP407" s="144"/>
      <c r="CQ407" s="144"/>
      <c r="CR407" s="144"/>
      <c r="CS407" s="144"/>
      <c r="CT407" s="144"/>
      <c r="CU407" s="144"/>
      <c r="CV407" s="144"/>
      <c r="CW407" s="144"/>
      <c r="CX407" s="144"/>
      <c r="CY407" s="144"/>
      <c r="CZ407" s="144"/>
      <c r="DA407" s="144"/>
      <c r="DB407" s="144"/>
      <c r="DC407" s="144"/>
      <c r="DD407" s="144"/>
      <c r="DE407" s="144"/>
      <c r="DF407" s="144"/>
      <c r="DG407" s="144"/>
      <c r="DH407" s="144"/>
      <c r="DI407" s="144"/>
      <c r="DJ407" s="144"/>
      <c r="DK407" s="144"/>
      <c r="DL407" s="144"/>
      <c r="DM407" s="144"/>
      <c r="DN407" s="144"/>
      <c r="DO407" s="144"/>
      <c r="DP407" s="144"/>
      <c r="DQ407" s="144"/>
      <c r="DR407" s="144"/>
      <c r="DS407" s="144"/>
      <c r="DT407" s="144"/>
      <c r="DU407" s="144"/>
      <c r="DV407" s="144"/>
      <c r="DW407" s="144"/>
      <c r="DX407" s="144"/>
      <c r="DY407" s="144"/>
      <c r="DZ407" s="144"/>
      <c r="EA407" s="144"/>
      <c r="EB407" s="144"/>
      <c r="EC407" s="144"/>
      <c r="ED407" s="144"/>
      <c r="EE407" s="144"/>
      <c r="EF407" s="144"/>
      <c r="EG407" s="144"/>
      <c r="EH407" s="144"/>
      <c r="EI407" s="144"/>
      <c r="EJ407" s="144"/>
      <c r="EK407" s="144"/>
      <c r="EL407" s="144"/>
      <c r="EM407" s="144"/>
      <c r="EN407" s="144"/>
      <c r="EO407" s="144"/>
      <c r="EP407" s="144"/>
      <c r="EQ407" s="144"/>
      <c r="ER407" s="144"/>
      <c r="ES407" s="144"/>
      <c r="ET407" s="144"/>
      <c r="EU407" s="144"/>
      <c r="EV407" s="144"/>
      <c r="EW407" s="144"/>
      <c r="EX407" s="144"/>
      <c r="EY407" s="144"/>
      <c r="EZ407" s="144"/>
      <c r="FA407" s="144"/>
      <c r="FB407" s="144"/>
      <c r="FC407" s="144"/>
      <c r="FD407" s="144"/>
      <c r="FE407" s="144"/>
      <c r="FF407" s="144"/>
      <c r="FG407" s="144"/>
      <c r="FH407" s="144"/>
      <c r="FI407" s="144"/>
      <c r="FJ407" s="144"/>
      <c r="FK407" s="144"/>
      <c r="FL407" s="144"/>
      <c r="FM407" s="144"/>
      <c r="FN407" s="144"/>
      <c r="FO407" s="144"/>
      <c r="FP407" s="144"/>
      <c r="FQ407" s="144"/>
      <c r="FR407" s="144"/>
      <c r="FS407" s="144"/>
      <c r="FT407" s="144"/>
      <c r="FU407" s="144"/>
      <c r="FV407" s="144"/>
      <c r="FW407" s="144"/>
      <c r="FX407" s="144"/>
      <c r="FY407" s="144"/>
      <c r="FZ407" s="144"/>
      <c r="GA407" s="144"/>
      <c r="GB407" s="144"/>
      <c r="GC407" s="144"/>
      <c r="GD407" s="144"/>
      <c r="GE407" s="144"/>
      <c r="GF407" s="144"/>
      <c r="GG407" s="144"/>
      <c r="GH407" s="144"/>
      <c r="GI407" s="144"/>
      <c r="GJ407" s="144"/>
      <c r="GK407" s="144"/>
      <c r="GL407" s="144"/>
      <c r="GM407" s="144"/>
      <c r="GN407" s="144"/>
      <c r="GO407" s="144"/>
      <c r="GP407" s="144"/>
      <c r="GQ407" s="144"/>
      <c r="GR407" s="144"/>
      <c r="GS407" s="144"/>
      <c r="GT407" s="144"/>
      <c r="GU407" s="144"/>
      <c r="GV407" s="144"/>
      <c r="GW407" s="144"/>
      <c r="GX407" s="144"/>
      <c r="GY407" s="144"/>
      <c r="GZ407" s="144"/>
      <c r="HA407" s="144"/>
      <c r="HB407" s="144"/>
      <c r="HC407" s="144"/>
      <c r="HD407" s="144"/>
      <c r="HE407" s="144"/>
      <c r="HF407" s="144"/>
      <c r="HG407" s="144"/>
      <c r="HH407" s="144"/>
    </row>
    <row r="408" spans="1:216" s="157" customFormat="1" ht="40" customHeight="1">
      <c r="A408" s="243" t="s">
        <v>84</v>
      </c>
      <c r="B408" s="175" t="str">
        <f t="shared" si="73"/>
        <v>Grupo de Recursos FísicosACTAS DE COMITÉ DE COMERCIALIZACIÓN DE BIENES MUEBLES</v>
      </c>
      <c r="C408" s="185">
        <v>73203</v>
      </c>
      <c r="D408" s="183" t="s">
        <v>1555</v>
      </c>
      <c r="E408" s="135" t="s">
        <v>1568</v>
      </c>
      <c r="F408" s="180" t="str">
        <f t="shared" ref="F408:F423" si="78">CONCATENATE(C408,"-",D408)</f>
        <v>73203-2.5</v>
      </c>
      <c r="G408" s="174" t="str">
        <f t="shared" si="75"/>
        <v>AG -3--AC -8</v>
      </c>
      <c r="H408" s="239">
        <v>3</v>
      </c>
      <c r="I408" s="239">
        <v>8</v>
      </c>
      <c r="J408" s="174" t="str">
        <f t="shared" si="76"/>
        <v xml:space="preserve">CT- - MT- </v>
      </c>
      <c r="K408" s="239" t="s">
        <v>468</v>
      </c>
      <c r="L408" s="239"/>
      <c r="M408" s="239" t="s">
        <v>1612</v>
      </c>
      <c r="N408" s="239"/>
      <c r="O408" s="174" t="str">
        <f t="shared" si="77"/>
        <v xml:space="preserve">  </v>
      </c>
      <c r="P408" s="174"/>
      <c r="Q408" s="174"/>
      <c r="R408" s="174" t="str">
        <f t="shared" si="74"/>
        <v>F/E  -  PDF</v>
      </c>
      <c r="S408" s="239" t="s">
        <v>1245</v>
      </c>
      <c r="T408" s="239" t="s">
        <v>37</v>
      </c>
      <c r="U408" s="144"/>
      <c r="V408" s="144"/>
      <c r="W408" s="144"/>
      <c r="X408" s="144"/>
      <c r="Y408" s="144"/>
      <c r="Z408" s="144"/>
      <c r="AA408" s="144"/>
      <c r="AB408" s="144"/>
      <c r="AC408" s="144"/>
      <c r="AD408" s="144"/>
      <c r="AE408" s="144"/>
      <c r="AF408" s="144"/>
      <c r="AG408" s="144"/>
      <c r="AH408" s="144"/>
      <c r="AI408" s="144"/>
      <c r="AJ408" s="144"/>
      <c r="AK408" s="144"/>
      <c r="AL408" s="144"/>
      <c r="AM408" s="144"/>
      <c r="AN408" s="144"/>
      <c r="AO408" s="144"/>
      <c r="AP408" s="144"/>
      <c r="AQ408" s="144"/>
      <c r="AR408" s="144"/>
      <c r="AS408" s="144"/>
      <c r="AT408" s="144"/>
      <c r="AU408" s="144"/>
      <c r="AV408" s="144"/>
      <c r="AW408" s="144"/>
      <c r="AX408" s="144"/>
      <c r="AY408" s="144"/>
      <c r="AZ408" s="144"/>
      <c r="BA408" s="144"/>
      <c r="BB408" s="144"/>
      <c r="BC408" s="144"/>
      <c r="BD408" s="144"/>
      <c r="BE408" s="144"/>
      <c r="BF408" s="144"/>
      <c r="BG408" s="144"/>
      <c r="BH408" s="144"/>
      <c r="BI408" s="144"/>
      <c r="BJ408" s="144"/>
      <c r="BK408" s="144"/>
      <c r="BL408" s="144"/>
      <c r="BM408" s="144"/>
      <c r="BN408" s="144"/>
      <c r="BO408" s="144"/>
      <c r="BP408" s="144"/>
      <c r="BQ408" s="144"/>
      <c r="BR408" s="144"/>
      <c r="BS408" s="144"/>
      <c r="BT408" s="144"/>
      <c r="BU408" s="144"/>
      <c r="BV408" s="144"/>
      <c r="BW408" s="144"/>
      <c r="BX408" s="144"/>
      <c r="BY408" s="144"/>
      <c r="BZ408" s="144"/>
      <c r="CA408" s="144"/>
      <c r="CB408" s="144"/>
      <c r="CC408" s="144"/>
      <c r="CD408" s="144"/>
      <c r="CE408" s="144"/>
      <c r="CF408" s="144"/>
      <c r="CG408" s="144"/>
      <c r="CH408" s="144"/>
      <c r="CI408" s="144"/>
      <c r="CJ408" s="144"/>
      <c r="CK408" s="144"/>
      <c r="CL408" s="144"/>
      <c r="CM408" s="144"/>
      <c r="CN408" s="144"/>
      <c r="CO408" s="144"/>
      <c r="CP408" s="144"/>
      <c r="CQ408" s="144"/>
      <c r="CR408" s="144"/>
      <c r="CS408" s="144"/>
      <c r="CT408" s="144"/>
      <c r="CU408" s="144"/>
      <c r="CV408" s="144"/>
      <c r="CW408" s="144"/>
      <c r="CX408" s="144"/>
      <c r="CY408" s="144"/>
      <c r="CZ408" s="144"/>
      <c r="DA408" s="144"/>
      <c r="DB408" s="144"/>
      <c r="DC408" s="144"/>
      <c r="DD408" s="144"/>
      <c r="DE408" s="144"/>
      <c r="DF408" s="144"/>
      <c r="DG408" s="144"/>
      <c r="DH408" s="144"/>
      <c r="DI408" s="144"/>
      <c r="DJ408" s="144"/>
      <c r="DK408" s="144"/>
      <c r="DL408" s="144"/>
      <c r="DM408" s="144"/>
      <c r="DN408" s="144"/>
      <c r="DO408" s="144"/>
      <c r="DP408" s="144"/>
      <c r="DQ408" s="144"/>
      <c r="DR408" s="144"/>
      <c r="DS408" s="144"/>
      <c r="DT408" s="144"/>
      <c r="DU408" s="144"/>
      <c r="DV408" s="144"/>
      <c r="DW408" s="144"/>
      <c r="DX408" s="144"/>
      <c r="DY408" s="144"/>
      <c r="DZ408" s="144"/>
      <c r="EA408" s="144"/>
      <c r="EB408" s="144"/>
      <c r="EC408" s="144"/>
      <c r="ED408" s="144"/>
      <c r="EE408" s="144"/>
      <c r="EF408" s="144"/>
      <c r="EG408" s="144"/>
      <c r="EH408" s="144"/>
      <c r="EI408" s="144"/>
      <c r="EJ408" s="144"/>
      <c r="EK408" s="144"/>
      <c r="EL408" s="144"/>
      <c r="EM408" s="144"/>
      <c r="EN408" s="144"/>
      <c r="EO408" s="144"/>
      <c r="EP408" s="144"/>
      <c r="EQ408" s="144"/>
      <c r="ER408" s="144"/>
      <c r="ES408" s="144"/>
      <c r="ET408" s="144"/>
      <c r="EU408" s="144"/>
      <c r="EV408" s="144"/>
      <c r="EW408" s="144"/>
      <c r="EX408" s="144"/>
      <c r="EY408" s="144"/>
      <c r="EZ408" s="144"/>
      <c r="FA408" s="144"/>
      <c r="FB408" s="144"/>
      <c r="FC408" s="144"/>
      <c r="FD408" s="144"/>
      <c r="FE408" s="144"/>
      <c r="FF408" s="144"/>
      <c r="FG408" s="144"/>
      <c r="FH408" s="144"/>
      <c r="FI408" s="144"/>
      <c r="FJ408" s="144"/>
      <c r="FK408" s="144"/>
      <c r="FL408" s="144"/>
      <c r="FM408" s="144"/>
      <c r="FN408" s="144"/>
      <c r="FO408" s="144"/>
      <c r="FP408" s="144"/>
      <c r="FQ408" s="144"/>
      <c r="FR408" s="144"/>
      <c r="FS408" s="144"/>
      <c r="FT408" s="144"/>
      <c r="FU408" s="144"/>
      <c r="FV408" s="144"/>
      <c r="FW408" s="144"/>
      <c r="FX408" s="144"/>
      <c r="FY408" s="144"/>
      <c r="FZ408" s="144"/>
      <c r="GA408" s="144"/>
      <c r="GB408" s="144"/>
      <c r="GC408" s="144"/>
      <c r="GD408" s="144"/>
      <c r="GE408" s="144"/>
      <c r="GF408" s="144"/>
      <c r="GG408" s="144"/>
      <c r="GH408" s="144"/>
      <c r="GI408" s="144"/>
      <c r="GJ408" s="144"/>
      <c r="GK408" s="144"/>
      <c r="GL408" s="144"/>
      <c r="GM408" s="144"/>
      <c r="GN408" s="144"/>
      <c r="GO408" s="144"/>
      <c r="GP408" s="144"/>
      <c r="GQ408" s="144"/>
      <c r="GR408" s="144"/>
      <c r="GS408" s="144"/>
      <c r="GT408" s="144"/>
      <c r="GU408" s="144"/>
      <c r="GV408" s="144"/>
      <c r="GW408" s="144"/>
      <c r="GX408" s="144"/>
      <c r="GY408" s="144"/>
      <c r="GZ408" s="144"/>
      <c r="HA408" s="144"/>
      <c r="HB408" s="144"/>
      <c r="HC408" s="144"/>
      <c r="HD408" s="144"/>
      <c r="HE408" s="144"/>
      <c r="HF408" s="144"/>
      <c r="HG408" s="144"/>
      <c r="HH408" s="144"/>
    </row>
    <row r="409" spans="1:216" s="157" customFormat="1" ht="40" customHeight="1">
      <c r="A409" s="243" t="s">
        <v>84</v>
      </c>
      <c r="B409" s="175" t="str">
        <f t="shared" si="73"/>
        <v>Grupo de Recursos FísicosCOMPROBANTES DE BAJA DE BIENES DE ALMACÉN</v>
      </c>
      <c r="C409" s="185">
        <v>73203</v>
      </c>
      <c r="D409" s="183" t="s">
        <v>1556</v>
      </c>
      <c r="E409" s="135" t="s">
        <v>1569</v>
      </c>
      <c r="F409" s="180" t="str">
        <f t="shared" si="78"/>
        <v>73203-9.1</v>
      </c>
      <c r="G409" s="174" t="str">
        <f t="shared" si="75"/>
        <v>AG -3--AC -8</v>
      </c>
      <c r="H409" s="239">
        <v>3</v>
      </c>
      <c r="I409" s="239">
        <v>8</v>
      </c>
      <c r="J409" s="174" t="str">
        <f t="shared" si="76"/>
        <v xml:space="preserve">- E- - </v>
      </c>
      <c r="K409" s="239"/>
      <c r="L409" s="239" t="s">
        <v>469</v>
      </c>
      <c r="M409" s="239"/>
      <c r="N409" s="239"/>
      <c r="O409" s="174" t="str">
        <f t="shared" si="77"/>
        <v xml:space="preserve">  </v>
      </c>
      <c r="P409" s="174"/>
      <c r="Q409" s="174"/>
      <c r="R409" s="174" t="str">
        <f t="shared" si="74"/>
        <v>F/E  -  PDF</v>
      </c>
      <c r="S409" s="239" t="s">
        <v>1245</v>
      </c>
      <c r="T409" s="239" t="s">
        <v>37</v>
      </c>
      <c r="U409" s="144"/>
      <c r="V409" s="144"/>
      <c r="W409" s="144"/>
      <c r="X409" s="144"/>
      <c r="Y409" s="144"/>
      <c r="Z409" s="144"/>
      <c r="AA409" s="144"/>
      <c r="AB409" s="144"/>
      <c r="AC409" s="144"/>
      <c r="AD409" s="144"/>
      <c r="AE409" s="144"/>
      <c r="AF409" s="144"/>
      <c r="AG409" s="144"/>
      <c r="AH409" s="144"/>
      <c r="AI409" s="144"/>
      <c r="AJ409" s="144"/>
      <c r="AK409" s="144"/>
      <c r="AL409" s="144"/>
      <c r="AM409" s="144"/>
      <c r="AN409" s="144"/>
      <c r="AO409" s="144"/>
      <c r="AP409" s="144"/>
      <c r="AQ409" s="144"/>
      <c r="AR409" s="144"/>
      <c r="AS409" s="144"/>
      <c r="AT409" s="144"/>
      <c r="AU409" s="144"/>
      <c r="AV409" s="144"/>
      <c r="AW409" s="144"/>
      <c r="AX409" s="144"/>
      <c r="AY409" s="144"/>
      <c r="AZ409" s="144"/>
      <c r="BA409" s="144"/>
      <c r="BB409" s="144"/>
      <c r="BC409" s="144"/>
      <c r="BD409" s="144"/>
      <c r="BE409" s="144"/>
      <c r="BF409" s="144"/>
      <c r="BG409" s="144"/>
      <c r="BH409" s="144"/>
      <c r="BI409" s="144"/>
      <c r="BJ409" s="144"/>
      <c r="BK409" s="144"/>
      <c r="BL409" s="144"/>
      <c r="BM409" s="144"/>
      <c r="BN409" s="144"/>
      <c r="BO409" s="144"/>
      <c r="BP409" s="144"/>
      <c r="BQ409" s="144"/>
      <c r="BR409" s="144"/>
      <c r="BS409" s="144"/>
      <c r="BT409" s="144"/>
      <c r="BU409" s="144"/>
      <c r="BV409" s="144"/>
      <c r="BW409" s="144"/>
      <c r="BX409" s="144"/>
      <c r="BY409" s="144"/>
      <c r="BZ409" s="144"/>
      <c r="CA409" s="144"/>
      <c r="CB409" s="144"/>
      <c r="CC409" s="144"/>
      <c r="CD409" s="144"/>
      <c r="CE409" s="144"/>
      <c r="CF409" s="144"/>
      <c r="CG409" s="144"/>
      <c r="CH409" s="144"/>
      <c r="CI409" s="144"/>
      <c r="CJ409" s="144"/>
      <c r="CK409" s="144"/>
      <c r="CL409" s="144"/>
      <c r="CM409" s="144"/>
      <c r="CN409" s="144"/>
      <c r="CO409" s="144"/>
      <c r="CP409" s="144"/>
      <c r="CQ409" s="144"/>
      <c r="CR409" s="144"/>
      <c r="CS409" s="144"/>
      <c r="CT409" s="144"/>
      <c r="CU409" s="144"/>
      <c r="CV409" s="144"/>
      <c r="CW409" s="144"/>
      <c r="CX409" s="144"/>
      <c r="CY409" s="144"/>
      <c r="CZ409" s="144"/>
      <c r="DA409" s="144"/>
      <c r="DB409" s="144"/>
      <c r="DC409" s="144"/>
      <c r="DD409" s="144"/>
      <c r="DE409" s="144"/>
      <c r="DF409" s="144"/>
      <c r="DG409" s="144"/>
      <c r="DH409" s="144"/>
      <c r="DI409" s="144"/>
      <c r="DJ409" s="144"/>
      <c r="DK409" s="144"/>
      <c r="DL409" s="144"/>
      <c r="DM409" s="144"/>
      <c r="DN409" s="144"/>
      <c r="DO409" s="144"/>
      <c r="DP409" s="144"/>
      <c r="DQ409" s="144"/>
      <c r="DR409" s="144"/>
      <c r="DS409" s="144"/>
      <c r="DT409" s="144"/>
      <c r="DU409" s="144"/>
      <c r="DV409" s="144"/>
      <c r="DW409" s="144"/>
      <c r="DX409" s="144"/>
      <c r="DY409" s="144"/>
      <c r="DZ409" s="144"/>
      <c r="EA409" s="144"/>
      <c r="EB409" s="144"/>
      <c r="EC409" s="144"/>
      <c r="ED409" s="144"/>
      <c r="EE409" s="144"/>
      <c r="EF409" s="144"/>
      <c r="EG409" s="144"/>
      <c r="EH409" s="144"/>
      <c r="EI409" s="144"/>
      <c r="EJ409" s="144"/>
      <c r="EK409" s="144"/>
      <c r="EL409" s="144"/>
      <c r="EM409" s="144"/>
      <c r="EN409" s="144"/>
      <c r="EO409" s="144"/>
      <c r="EP409" s="144"/>
      <c r="EQ409" s="144"/>
      <c r="ER409" s="144"/>
      <c r="ES409" s="144"/>
      <c r="ET409" s="144"/>
      <c r="EU409" s="144"/>
      <c r="EV409" s="144"/>
      <c r="EW409" s="144"/>
      <c r="EX409" s="144"/>
      <c r="EY409" s="144"/>
      <c r="EZ409" s="144"/>
      <c r="FA409" s="144"/>
      <c r="FB409" s="144"/>
      <c r="FC409" s="144"/>
      <c r="FD409" s="144"/>
      <c r="FE409" s="144"/>
      <c r="FF409" s="144"/>
      <c r="FG409" s="144"/>
      <c r="FH409" s="144"/>
      <c r="FI409" s="144"/>
      <c r="FJ409" s="144"/>
      <c r="FK409" s="144"/>
      <c r="FL409" s="144"/>
      <c r="FM409" s="144"/>
      <c r="FN409" s="144"/>
      <c r="FO409" s="144"/>
      <c r="FP409" s="144"/>
      <c r="FQ409" s="144"/>
      <c r="FR409" s="144"/>
      <c r="FS409" s="144"/>
      <c r="FT409" s="144"/>
      <c r="FU409" s="144"/>
      <c r="FV409" s="144"/>
      <c r="FW409" s="144"/>
      <c r="FX409" s="144"/>
      <c r="FY409" s="144"/>
      <c r="FZ409" s="144"/>
      <c r="GA409" s="144"/>
      <c r="GB409" s="144"/>
      <c r="GC409" s="144"/>
      <c r="GD409" s="144"/>
      <c r="GE409" s="144"/>
      <c r="GF409" s="144"/>
      <c r="GG409" s="144"/>
      <c r="GH409" s="144"/>
      <c r="GI409" s="144"/>
      <c r="GJ409" s="144"/>
      <c r="GK409" s="144"/>
      <c r="GL409" s="144"/>
      <c r="GM409" s="144"/>
      <c r="GN409" s="144"/>
      <c r="GO409" s="144"/>
      <c r="GP409" s="144"/>
      <c r="GQ409" s="144"/>
      <c r="GR409" s="144"/>
      <c r="GS409" s="144"/>
      <c r="GT409" s="144"/>
      <c r="GU409" s="144"/>
      <c r="GV409" s="144"/>
      <c r="GW409" s="144"/>
      <c r="GX409" s="144"/>
      <c r="GY409" s="144"/>
      <c r="GZ409" s="144"/>
      <c r="HA409" s="144"/>
      <c r="HB409" s="144"/>
      <c r="HC409" s="144"/>
      <c r="HD409" s="144"/>
      <c r="HE409" s="144"/>
      <c r="HF409" s="144"/>
      <c r="HG409" s="144"/>
      <c r="HH409" s="144"/>
    </row>
    <row r="410" spans="1:216" s="157" customFormat="1" ht="40" customHeight="1">
      <c r="A410" s="243" t="s">
        <v>84</v>
      </c>
      <c r="B410" s="175" t="str">
        <f t="shared" si="73"/>
        <v>Grupo de Recursos FísicosCOMPROBANTES DE EGRESO DE BIENES DE ALMACÉN</v>
      </c>
      <c r="C410" s="185">
        <v>73203</v>
      </c>
      <c r="D410" s="183" t="s">
        <v>1557</v>
      </c>
      <c r="E410" s="135" t="s">
        <v>1107</v>
      </c>
      <c r="F410" s="180" t="str">
        <f t="shared" si="78"/>
        <v>73203-9.2</v>
      </c>
      <c r="G410" s="174" t="str">
        <f t="shared" si="75"/>
        <v>AG -3--AC -8</v>
      </c>
      <c r="H410" s="239">
        <v>3</v>
      </c>
      <c r="I410" s="239">
        <v>8</v>
      </c>
      <c r="J410" s="174" t="str">
        <f t="shared" si="76"/>
        <v xml:space="preserve">- E- - </v>
      </c>
      <c r="K410" s="239"/>
      <c r="L410" s="239" t="s">
        <v>469</v>
      </c>
      <c r="M410" s="239"/>
      <c r="N410" s="239"/>
      <c r="O410" s="174" t="str">
        <f t="shared" si="77"/>
        <v xml:space="preserve">  </v>
      </c>
      <c r="P410" s="174"/>
      <c r="Q410" s="174"/>
      <c r="R410" s="174" t="str">
        <f t="shared" si="74"/>
        <v>F/E  -  PDF</v>
      </c>
      <c r="S410" s="239" t="s">
        <v>1245</v>
      </c>
      <c r="T410" s="239" t="s">
        <v>37</v>
      </c>
      <c r="U410" s="144"/>
      <c r="V410" s="144"/>
      <c r="W410" s="144"/>
      <c r="X410" s="144"/>
      <c r="Y410" s="144"/>
      <c r="Z410" s="144"/>
      <c r="AA410" s="144"/>
      <c r="AB410" s="144"/>
      <c r="AC410" s="144"/>
      <c r="AD410" s="144"/>
      <c r="AE410" s="144"/>
      <c r="AF410" s="144"/>
      <c r="AG410" s="144"/>
      <c r="AH410" s="144"/>
      <c r="AI410" s="144"/>
      <c r="AJ410" s="144"/>
      <c r="AK410" s="144"/>
      <c r="AL410" s="144"/>
      <c r="AM410" s="144"/>
      <c r="AN410" s="144"/>
      <c r="AO410" s="144"/>
      <c r="AP410" s="144"/>
      <c r="AQ410" s="144"/>
      <c r="AR410" s="144"/>
      <c r="AS410" s="144"/>
      <c r="AT410" s="144"/>
      <c r="AU410" s="144"/>
      <c r="AV410" s="144"/>
      <c r="AW410" s="144"/>
      <c r="AX410" s="144"/>
      <c r="AY410" s="144"/>
      <c r="AZ410" s="144"/>
      <c r="BA410" s="144"/>
      <c r="BB410" s="144"/>
      <c r="BC410" s="144"/>
      <c r="BD410" s="144"/>
      <c r="BE410" s="144"/>
      <c r="BF410" s="144"/>
      <c r="BG410" s="144"/>
      <c r="BH410" s="144"/>
      <c r="BI410" s="144"/>
      <c r="BJ410" s="144"/>
      <c r="BK410" s="144"/>
      <c r="BL410" s="144"/>
      <c r="BM410" s="144"/>
      <c r="BN410" s="144"/>
      <c r="BO410" s="144"/>
      <c r="BP410" s="144"/>
      <c r="BQ410" s="144"/>
      <c r="BR410" s="144"/>
      <c r="BS410" s="144"/>
      <c r="BT410" s="144"/>
      <c r="BU410" s="144"/>
      <c r="BV410" s="144"/>
      <c r="BW410" s="144"/>
      <c r="BX410" s="144"/>
      <c r="BY410" s="144"/>
      <c r="BZ410" s="144"/>
      <c r="CA410" s="144"/>
      <c r="CB410" s="144"/>
      <c r="CC410" s="144"/>
      <c r="CD410" s="144"/>
      <c r="CE410" s="144"/>
      <c r="CF410" s="144"/>
      <c r="CG410" s="144"/>
      <c r="CH410" s="144"/>
      <c r="CI410" s="144"/>
      <c r="CJ410" s="144"/>
      <c r="CK410" s="144"/>
      <c r="CL410" s="144"/>
      <c r="CM410" s="144"/>
      <c r="CN410" s="144"/>
      <c r="CO410" s="144"/>
      <c r="CP410" s="144"/>
      <c r="CQ410" s="144"/>
      <c r="CR410" s="144"/>
      <c r="CS410" s="144"/>
      <c r="CT410" s="144"/>
      <c r="CU410" s="144"/>
      <c r="CV410" s="144"/>
      <c r="CW410" s="144"/>
      <c r="CX410" s="144"/>
      <c r="CY410" s="144"/>
      <c r="CZ410" s="144"/>
      <c r="DA410" s="144"/>
      <c r="DB410" s="144"/>
      <c r="DC410" s="144"/>
      <c r="DD410" s="144"/>
      <c r="DE410" s="144"/>
      <c r="DF410" s="144"/>
      <c r="DG410" s="144"/>
      <c r="DH410" s="144"/>
      <c r="DI410" s="144"/>
      <c r="DJ410" s="144"/>
      <c r="DK410" s="144"/>
      <c r="DL410" s="144"/>
      <c r="DM410" s="144"/>
      <c r="DN410" s="144"/>
      <c r="DO410" s="144"/>
      <c r="DP410" s="144"/>
      <c r="DQ410" s="144"/>
      <c r="DR410" s="144"/>
      <c r="DS410" s="144"/>
      <c r="DT410" s="144"/>
      <c r="DU410" s="144"/>
      <c r="DV410" s="144"/>
      <c r="DW410" s="144"/>
      <c r="DX410" s="144"/>
      <c r="DY410" s="144"/>
      <c r="DZ410" s="144"/>
      <c r="EA410" s="144"/>
      <c r="EB410" s="144"/>
      <c r="EC410" s="144"/>
      <c r="ED410" s="144"/>
      <c r="EE410" s="144"/>
      <c r="EF410" s="144"/>
      <c r="EG410" s="144"/>
      <c r="EH410" s="144"/>
      <c r="EI410" s="144"/>
      <c r="EJ410" s="144"/>
      <c r="EK410" s="144"/>
      <c r="EL410" s="144"/>
      <c r="EM410" s="144"/>
      <c r="EN410" s="144"/>
      <c r="EO410" s="144"/>
      <c r="EP410" s="144"/>
      <c r="EQ410" s="144"/>
      <c r="ER410" s="144"/>
      <c r="ES410" s="144"/>
      <c r="ET410" s="144"/>
      <c r="EU410" s="144"/>
      <c r="EV410" s="144"/>
      <c r="EW410" s="144"/>
      <c r="EX410" s="144"/>
      <c r="EY410" s="144"/>
      <c r="EZ410" s="144"/>
      <c r="FA410" s="144"/>
      <c r="FB410" s="144"/>
      <c r="FC410" s="144"/>
      <c r="FD410" s="144"/>
      <c r="FE410" s="144"/>
      <c r="FF410" s="144"/>
      <c r="FG410" s="144"/>
      <c r="FH410" s="144"/>
      <c r="FI410" s="144"/>
      <c r="FJ410" s="144"/>
      <c r="FK410" s="144"/>
      <c r="FL410" s="144"/>
      <c r="FM410" s="144"/>
      <c r="FN410" s="144"/>
      <c r="FO410" s="144"/>
      <c r="FP410" s="144"/>
      <c r="FQ410" s="144"/>
      <c r="FR410" s="144"/>
      <c r="FS410" s="144"/>
      <c r="FT410" s="144"/>
      <c r="FU410" s="144"/>
      <c r="FV410" s="144"/>
      <c r="FW410" s="144"/>
      <c r="FX410" s="144"/>
      <c r="FY410" s="144"/>
      <c r="FZ410" s="144"/>
      <c r="GA410" s="144"/>
      <c r="GB410" s="144"/>
      <c r="GC410" s="144"/>
      <c r="GD410" s="144"/>
      <c r="GE410" s="144"/>
      <c r="GF410" s="144"/>
      <c r="GG410" s="144"/>
      <c r="GH410" s="144"/>
      <c r="GI410" s="144"/>
      <c r="GJ410" s="144"/>
      <c r="GK410" s="144"/>
      <c r="GL410" s="144"/>
      <c r="GM410" s="144"/>
      <c r="GN410" s="144"/>
      <c r="GO410" s="144"/>
      <c r="GP410" s="144"/>
      <c r="GQ410" s="144"/>
      <c r="GR410" s="144"/>
      <c r="GS410" s="144"/>
      <c r="GT410" s="144"/>
      <c r="GU410" s="144"/>
      <c r="GV410" s="144"/>
      <c r="GW410" s="144"/>
      <c r="GX410" s="144"/>
      <c r="GY410" s="144"/>
      <c r="GZ410" s="144"/>
      <c r="HA410" s="144"/>
      <c r="HB410" s="144"/>
      <c r="HC410" s="144"/>
      <c r="HD410" s="144"/>
      <c r="HE410" s="144"/>
      <c r="HF410" s="144"/>
      <c r="HG410" s="144"/>
      <c r="HH410" s="144"/>
    </row>
    <row r="411" spans="1:216" ht="40" customHeight="1">
      <c r="A411" s="243" t="s">
        <v>84</v>
      </c>
      <c r="B411" s="175" t="str">
        <f t="shared" si="73"/>
        <v>Grupo de Recursos FísicosCOMPROBANTES DE INGRESO DE BIENES DE ALMACÉN</v>
      </c>
      <c r="C411" s="185">
        <v>73203</v>
      </c>
      <c r="D411" s="183" t="s">
        <v>1558</v>
      </c>
      <c r="E411" s="135" t="s">
        <v>1108</v>
      </c>
      <c r="F411" s="180" t="str">
        <f t="shared" si="78"/>
        <v>73203-9.3</v>
      </c>
      <c r="G411" s="174" t="str">
        <f t="shared" si="75"/>
        <v>AG -3--AC -8</v>
      </c>
      <c r="H411" s="239">
        <v>3</v>
      </c>
      <c r="I411" s="239">
        <v>8</v>
      </c>
      <c r="J411" s="174" t="str">
        <f t="shared" si="76"/>
        <v xml:space="preserve">- E- - </v>
      </c>
      <c r="K411" s="239"/>
      <c r="L411" s="239" t="s">
        <v>469</v>
      </c>
      <c r="M411" s="239"/>
      <c r="N411" s="239"/>
      <c r="O411" s="174" t="str">
        <f t="shared" si="77"/>
        <v xml:space="preserve">  </v>
      </c>
      <c r="P411" s="174"/>
      <c r="Q411" s="174"/>
      <c r="R411" s="174" t="str">
        <f t="shared" si="74"/>
        <v>F/E  -  PDF</v>
      </c>
      <c r="S411" s="239" t="s">
        <v>1245</v>
      </c>
      <c r="T411" s="239" t="s">
        <v>37</v>
      </c>
    </row>
    <row r="412" spans="1:216" ht="40" customHeight="1">
      <c r="A412" s="243" t="s">
        <v>84</v>
      </c>
      <c r="B412" s="175" t="str">
        <f t="shared" si="73"/>
        <v>Grupo de Recursos FísicosHISTORIALES DE MAQUINARIA Y EQUIPOS</v>
      </c>
      <c r="C412" s="185">
        <v>73203</v>
      </c>
      <c r="D412" s="183">
        <v>21</v>
      </c>
      <c r="E412" s="216" t="s">
        <v>1577</v>
      </c>
      <c r="F412" s="180" t="str">
        <f t="shared" si="78"/>
        <v>73203-21</v>
      </c>
      <c r="G412" s="174" t="str">
        <f t="shared" si="75"/>
        <v>AG -3--AC -8</v>
      </c>
      <c r="H412" s="239">
        <v>3</v>
      </c>
      <c r="I412" s="239">
        <v>8</v>
      </c>
      <c r="J412" s="174" t="str">
        <f t="shared" si="76"/>
        <v>- - MT- S</v>
      </c>
      <c r="K412" s="239"/>
      <c r="L412" s="239"/>
      <c r="M412" s="239" t="s">
        <v>1612</v>
      </c>
      <c r="N412" s="239" t="s">
        <v>471</v>
      </c>
      <c r="O412" s="174" t="str">
        <f t="shared" si="77"/>
        <v xml:space="preserve">  </v>
      </c>
      <c r="P412" s="174"/>
      <c r="Q412" s="174"/>
      <c r="R412" s="174" t="str">
        <f t="shared" si="74"/>
        <v>F/E  -  PDF</v>
      </c>
      <c r="S412" s="239" t="s">
        <v>1245</v>
      </c>
      <c r="T412" s="239" t="s">
        <v>37</v>
      </c>
    </row>
    <row r="413" spans="1:216" ht="40" customHeight="1">
      <c r="A413" s="243" t="s">
        <v>84</v>
      </c>
      <c r="B413" s="175" t="str">
        <f t="shared" si="73"/>
        <v>Grupo de Recursos FísicosHISTORIALES DE VEHÍCULOS</v>
      </c>
      <c r="C413" s="185">
        <v>73203</v>
      </c>
      <c r="D413" s="183">
        <v>22</v>
      </c>
      <c r="E413" s="216" t="s">
        <v>925</v>
      </c>
      <c r="F413" s="180" t="str">
        <f t="shared" si="78"/>
        <v>73203-22</v>
      </c>
      <c r="G413" s="174" t="str">
        <f t="shared" si="75"/>
        <v>AG -3--AC -8</v>
      </c>
      <c r="H413" s="239">
        <v>3</v>
      </c>
      <c r="I413" s="239">
        <v>8</v>
      </c>
      <c r="J413" s="174" t="str">
        <f t="shared" si="76"/>
        <v>- - MT- S</v>
      </c>
      <c r="K413" s="239"/>
      <c r="L413" s="239"/>
      <c r="M413" s="239" t="s">
        <v>1612</v>
      </c>
      <c r="N413" s="239" t="s">
        <v>471</v>
      </c>
      <c r="O413" s="174" t="str">
        <f t="shared" si="77"/>
        <v xml:space="preserve">  </v>
      </c>
      <c r="P413" s="174"/>
      <c r="Q413" s="174"/>
      <c r="R413" s="174" t="str">
        <f t="shared" si="74"/>
        <v>F/E  -  PDF</v>
      </c>
      <c r="S413" s="239" t="s">
        <v>1245</v>
      </c>
      <c r="T413" s="239" t="s">
        <v>37</v>
      </c>
    </row>
    <row r="414" spans="1:216" ht="40" customHeight="1">
      <c r="A414" s="243" t="s">
        <v>84</v>
      </c>
      <c r="B414" s="175" t="str">
        <f t="shared" si="73"/>
        <v>Grupo de Recursos FísicosINFORMES DE AUSTERIDAD</v>
      </c>
      <c r="C414" s="185">
        <v>73203</v>
      </c>
      <c r="D414" s="183" t="s">
        <v>1559</v>
      </c>
      <c r="E414" s="135" t="s">
        <v>1109</v>
      </c>
      <c r="F414" s="180" t="str">
        <f t="shared" si="78"/>
        <v>73203-24.9</v>
      </c>
      <c r="G414" s="174" t="str">
        <f t="shared" si="75"/>
        <v>AG -3--AC -8</v>
      </c>
      <c r="H414" s="239">
        <v>3</v>
      </c>
      <c r="I414" s="239">
        <v>8</v>
      </c>
      <c r="J414" s="174" t="str">
        <f t="shared" si="76"/>
        <v xml:space="preserve">- E- - </v>
      </c>
      <c r="K414" s="239"/>
      <c r="L414" s="239" t="s">
        <v>469</v>
      </c>
      <c r="M414" s="239"/>
      <c r="N414" s="239"/>
      <c r="O414" s="174" t="str">
        <f t="shared" si="77"/>
        <v xml:space="preserve">  </v>
      </c>
      <c r="P414" s="174"/>
      <c r="Q414" s="174"/>
      <c r="R414" s="174" t="str">
        <f t="shared" si="74"/>
        <v>F/E  -  PDF</v>
      </c>
      <c r="S414" s="239" t="s">
        <v>1245</v>
      </c>
      <c r="T414" s="239" t="s">
        <v>37</v>
      </c>
    </row>
    <row r="415" spans="1:216" ht="40" customHeight="1">
      <c r="A415" s="243" t="s">
        <v>84</v>
      </c>
      <c r="B415" s="175" t="str">
        <f t="shared" si="73"/>
        <v>Grupo de Recursos FísicosINFORMES DE GESTIÓN</v>
      </c>
      <c r="C415" s="185">
        <v>73203</v>
      </c>
      <c r="D415" s="183" t="s">
        <v>1186</v>
      </c>
      <c r="E415" s="135" t="s">
        <v>931</v>
      </c>
      <c r="F415" s="180" t="str">
        <f t="shared" si="78"/>
        <v>73203-24.12</v>
      </c>
      <c r="G415" s="174" t="str">
        <f t="shared" si="75"/>
        <v>AG -3--AC -8</v>
      </c>
      <c r="H415" s="239">
        <v>3</v>
      </c>
      <c r="I415" s="239">
        <v>8</v>
      </c>
      <c r="J415" s="174" t="str">
        <f t="shared" si="76"/>
        <v xml:space="preserve">- E- - </v>
      </c>
      <c r="K415" s="239"/>
      <c r="L415" s="239" t="s">
        <v>469</v>
      </c>
      <c r="M415" s="239"/>
      <c r="N415" s="239"/>
      <c r="O415" s="174" t="str">
        <f t="shared" si="77"/>
        <v xml:space="preserve">  </v>
      </c>
      <c r="P415" s="174"/>
      <c r="Q415" s="174"/>
      <c r="R415" s="174" t="str">
        <f t="shared" si="74"/>
        <v>F/E  -  PDF</v>
      </c>
      <c r="S415" s="239" t="s">
        <v>1245</v>
      </c>
      <c r="T415" s="239" t="s">
        <v>37</v>
      </c>
    </row>
    <row r="416" spans="1:216" ht="40" customHeight="1">
      <c r="A416" s="243" t="s">
        <v>84</v>
      </c>
      <c r="B416" s="175" t="str">
        <f t="shared" ref="B416:B423" si="79">CONCATENATE(A416,E416)</f>
        <v>Grupo de Recursos FísicosINVENTARIOS DE BIENES DEVOLUTIVOS</v>
      </c>
      <c r="C416" s="185">
        <v>73203</v>
      </c>
      <c r="D416" s="183" t="s">
        <v>1560</v>
      </c>
      <c r="E416" s="135" t="s">
        <v>1570</v>
      </c>
      <c r="F416" s="180" t="str">
        <f t="shared" si="78"/>
        <v>73203-28.2</v>
      </c>
      <c r="G416" s="174" t="str">
        <f t="shared" si="75"/>
        <v>AG -3--AC -8</v>
      </c>
      <c r="H416" s="239">
        <v>3</v>
      </c>
      <c r="I416" s="239">
        <v>8</v>
      </c>
      <c r="J416" s="174" t="str">
        <f t="shared" si="76"/>
        <v xml:space="preserve">- E- - </v>
      </c>
      <c r="K416" s="239"/>
      <c r="L416" s="239" t="s">
        <v>469</v>
      </c>
      <c r="M416" s="239"/>
      <c r="N416" s="239"/>
      <c r="O416" s="174" t="str">
        <f t="shared" si="77"/>
        <v xml:space="preserve">  </v>
      </c>
      <c r="P416" s="174"/>
      <c r="Q416" s="174"/>
      <c r="R416" s="174" t="str">
        <f t="shared" si="74"/>
        <v>F/E  -  PDF</v>
      </c>
      <c r="S416" s="239" t="s">
        <v>1245</v>
      </c>
      <c r="T416" s="239" t="s">
        <v>37</v>
      </c>
    </row>
    <row r="417" spans="1:216" ht="40" customHeight="1">
      <c r="A417" s="243" t="s">
        <v>84</v>
      </c>
      <c r="B417" s="175" t="str">
        <f t="shared" si="79"/>
        <v>Grupo de Recursos FísicosINVENTARIOS GENERALES DE BIENES MUEBLES E INMUEBLES</v>
      </c>
      <c r="C417" s="185">
        <v>73203</v>
      </c>
      <c r="D417" s="183" t="s">
        <v>1561</v>
      </c>
      <c r="E417" s="135" t="s">
        <v>1571</v>
      </c>
      <c r="F417" s="180" t="str">
        <f t="shared" si="78"/>
        <v>73203-28.3</v>
      </c>
      <c r="G417" s="174" t="str">
        <f t="shared" si="75"/>
        <v>AG -3--AC -8</v>
      </c>
      <c r="H417" s="239">
        <v>3</v>
      </c>
      <c r="I417" s="239">
        <v>8</v>
      </c>
      <c r="J417" s="174" t="str">
        <f t="shared" si="76"/>
        <v xml:space="preserve">CT- - MT- </v>
      </c>
      <c r="K417" s="239" t="s">
        <v>468</v>
      </c>
      <c r="L417" s="239"/>
      <c r="M417" s="239" t="s">
        <v>1612</v>
      </c>
      <c r="N417" s="239"/>
      <c r="O417" s="174" t="str">
        <f t="shared" si="77"/>
        <v xml:space="preserve">  </v>
      </c>
      <c r="P417" s="174"/>
      <c r="Q417" s="174"/>
      <c r="R417" s="174" t="str">
        <f t="shared" si="74"/>
        <v>F/E  -  PDF</v>
      </c>
      <c r="S417" s="239" t="s">
        <v>1245</v>
      </c>
      <c r="T417" s="239" t="s">
        <v>37</v>
      </c>
    </row>
    <row r="418" spans="1:216" ht="40" customHeight="1">
      <c r="A418" s="243" t="s">
        <v>84</v>
      </c>
      <c r="B418" s="175" t="str">
        <f t="shared" si="79"/>
        <v>Grupo de Recursos FísicosMANUALES  DE BUENAS PRÁCTICAS AMBIENTALES EN EL MINISTERIO DE VIVIENDA, CIUDAD Y TERRITORIO.</v>
      </c>
      <c r="C418" s="185">
        <v>73203</v>
      </c>
      <c r="D418" s="183" t="s">
        <v>1562</v>
      </c>
      <c r="E418" s="135" t="s">
        <v>1572</v>
      </c>
      <c r="F418" s="180" t="str">
        <f t="shared" si="78"/>
        <v>73203-32.1</v>
      </c>
      <c r="G418" s="174" t="str">
        <f t="shared" si="75"/>
        <v>AG -3--AC -8</v>
      </c>
      <c r="H418" s="239">
        <v>3</v>
      </c>
      <c r="I418" s="239">
        <v>8</v>
      </c>
      <c r="J418" s="174" t="str">
        <f t="shared" si="76"/>
        <v xml:space="preserve">CT- - MT- </v>
      </c>
      <c r="K418" s="239" t="s">
        <v>468</v>
      </c>
      <c r="L418" s="239"/>
      <c r="M418" s="239" t="s">
        <v>1612</v>
      </c>
      <c r="N418" s="239"/>
      <c r="O418" s="174" t="str">
        <f t="shared" si="77"/>
        <v xml:space="preserve">  </v>
      </c>
      <c r="P418" s="174"/>
      <c r="Q418" s="174"/>
      <c r="R418" s="174" t="str">
        <f t="shared" si="74"/>
        <v>F/E  -  PDF</v>
      </c>
      <c r="S418" s="239" t="s">
        <v>1245</v>
      </c>
      <c r="T418" s="239" t="s">
        <v>37</v>
      </c>
    </row>
    <row r="419" spans="1:216" ht="40" customHeight="1">
      <c r="A419" s="243" t="s">
        <v>84</v>
      </c>
      <c r="B419" s="175" t="str">
        <f t="shared" si="79"/>
        <v xml:space="preserve">Grupo de Recursos FísicosPLANES ANUALES DE ADQUISICIONES </v>
      </c>
      <c r="C419" s="185">
        <v>73203</v>
      </c>
      <c r="D419" s="183" t="s">
        <v>1563</v>
      </c>
      <c r="E419" s="135" t="s">
        <v>1112</v>
      </c>
      <c r="F419" s="180" t="str">
        <f t="shared" si="78"/>
        <v>73203-34.2</v>
      </c>
      <c r="G419" s="174" t="str">
        <f t="shared" si="75"/>
        <v>AG -3--AC -17</v>
      </c>
      <c r="H419" s="239">
        <v>3</v>
      </c>
      <c r="I419" s="239">
        <v>17</v>
      </c>
      <c r="J419" s="174" t="str">
        <f t="shared" si="76"/>
        <v>- - MT- S</v>
      </c>
      <c r="K419" s="239"/>
      <c r="L419" s="239"/>
      <c r="M419" s="239" t="s">
        <v>1612</v>
      </c>
      <c r="N419" s="239" t="s">
        <v>471</v>
      </c>
      <c r="O419" s="174" t="str">
        <f t="shared" si="77"/>
        <v xml:space="preserve">  </v>
      </c>
      <c r="P419" s="174"/>
      <c r="Q419" s="174"/>
      <c r="R419" s="174" t="str">
        <f t="shared" si="74"/>
        <v>F/E  -  PDF</v>
      </c>
      <c r="S419" s="239" t="s">
        <v>1245</v>
      </c>
      <c r="T419" s="239" t="s">
        <v>37</v>
      </c>
    </row>
    <row r="420" spans="1:216" ht="40" customHeight="1">
      <c r="A420" s="243" t="s">
        <v>84</v>
      </c>
      <c r="B420" s="175" t="str">
        <f t="shared" si="79"/>
        <v xml:space="preserve">Grupo de Recursos FísicosPLANES DE MANTENIMIENTO DE MAQUINARIA Y EQUIPO </v>
      </c>
      <c r="C420" s="185">
        <v>73203</v>
      </c>
      <c r="D420" s="183" t="s">
        <v>1564</v>
      </c>
      <c r="E420" s="135" t="s">
        <v>1573</v>
      </c>
      <c r="F420" s="180" t="str">
        <f t="shared" si="78"/>
        <v>73203-34.11</v>
      </c>
      <c r="G420" s="174" t="str">
        <f t="shared" si="75"/>
        <v>AG -3--AC -8</v>
      </c>
      <c r="H420" s="239">
        <v>3</v>
      </c>
      <c r="I420" s="239">
        <v>8</v>
      </c>
      <c r="J420" s="174" t="str">
        <f t="shared" si="76"/>
        <v xml:space="preserve">CT- - MT- </v>
      </c>
      <c r="K420" s="239" t="s">
        <v>468</v>
      </c>
      <c r="L420" s="239"/>
      <c r="M420" s="239" t="s">
        <v>1612</v>
      </c>
      <c r="N420" s="239"/>
      <c r="O420" s="174" t="str">
        <f t="shared" si="77"/>
        <v xml:space="preserve">  </v>
      </c>
      <c r="P420" s="174"/>
      <c r="Q420" s="174"/>
      <c r="R420" s="174" t="str">
        <f t="shared" si="74"/>
        <v xml:space="preserve">  -  PDF</v>
      </c>
      <c r="S420" s="239"/>
      <c r="T420" s="239" t="s">
        <v>37</v>
      </c>
    </row>
    <row r="421" spans="1:216" ht="40" customHeight="1">
      <c r="A421" s="243" t="s">
        <v>84</v>
      </c>
      <c r="B421" s="175" t="str">
        <f t="shared" si="79"/>
        <v>Grupo de Recursos FísicosPLANES DEL SISTEMA DE GESTIÓN AMBIENTAL</v>
      </c>
      <c r="C421" s="185">
        <v>73203</v>
      </c>
      <c r="D421" s="183" t="s">
        <v>1565</v>
      </c>
      <c r="E421" s="135" t="s">
        <v>1574</v>
      </c>
      <c r="F421" s="180" t="str">
        <f t="shared" si="78"/>
        <v>73203-34.17</v>
      </c>
      <c r="G421" s="174" t="str">
        <f t="shared" si="75"/>
        <v>AG -3--AC -8</v>
      </c>
      <c r="H421" s="239">
        <v>3</v>
      </c>
      <c r="I421" s="239">
        <v>8</v>
      </c>
      <c r="J421" s="174" t="str">
        <f t="shared" si="76"/>
        <v xml:space="preserve">CT- - MT- </v>
      </c>
      <c r="K421" s="239" t="s">
        <v>468</v>
      </c>
      <c r="L421" s="239"/>
      <c r="M421" s="239" t="s">
        <v>1612</v>
      </c>
      <c r="N421" s="239"/>
      <c r="O421" s="174" t="str">
        <f t="shared" si="77"/>
        <v xml:space="preserve">  </v>
      </c>
      <c r="P421" s="174"/>
      <c r="Q421" s="174"/>
      <c r="R421" s="174" t="str">
        <f t="shared" si="74"/>
        <v>F/E  -  PDF</v>
      </c>
      <c r="S421" s="239" t="s">
        <v>1245</v>
      </c>
      <c r="T421" s="239" t="s">
        <v>37</v>
      </c>
    </row>
    <row r="422" spans="1:216" ht="40" customHeight="1">
      <c r="A422" s="243" t="s">
        <v>84</v>
      </c>
      <c r="B422" s="175" t="str">
        <f t="shared" si="79"/>
        <v xml:space="preserve">Grupo de Recursos FísicosPROCESOS DE RECLAMACIÓN SOBRE SINIESTROS </v>
      </c>
      <c r="C422" s="185">
        <v>73203</v>
      </c>
      <c r="D422" s="183" t="s">
        <v>1566</v>
      </c>
      <c r="E422" s="135" t="s">
        <v>1575</v>
      </c>
      <c r="F422" s="180" t="str">
        <f t="shared" si="78"/>
        <v>73203-38.17</v>
      </c>
      <c r="G422" s="174" t="str">
        <f t="shared" si="75"/>
        <v>AG -3--AC -8</v>
      </c>
      <c r="H422" s="239">
        <v>3</v>
      </c>
      <c r="I422" s="239">
        <v>8</v>
      </c>
      <c r="J422" s="174" t="str">
        <f t="shared" si="76"/>
        <v xml:space="preserve">- E- - </v>
      </c>
      <c r="K422" s="239"/>
      <c r="L422" s="239" t="s">
        <v>469</v>
      </c>
      <c r="M422" s="239"/>
      <c r="N422" s="239"/>
      <c r="O422" s="174" t="str">
        <f t="shared" si="77"/>
        <v xml:space="preserve">  </v>
      </c>
      <c r="P422" s="174"/>
      <c r="Q422" s="174"/>
      <c r="R422" s="174" t="str">
        <f t="shared" si="74"/>
        <v>F/E  -  PDF</v>
      </c>
      <c r="S422" s="239" t="s">
        <v>1245</v>
      </c>
      <c r="T422" s="239" t="s">
        <v>37</v>
      </c>
    </row>
    <row r="423" spans="1:216" ht="40" customHeight="1">
      <c r="A423" s="243" t="s">
        <v>84</v>
      </c>
      <c r="B423" s="175" t="str">
        <f t="shared" si="79"/>
        <v xml:space="preserve">Grupo de Recursos FísicosPROGRAMAS DE MANTENIMIENTO DE BIENES Y EQUIPOS </v>
      </c>
      <c r="C423" s="185">
        <v>73203</v>
      </c>
      <c r="D423" s="183" t="s">
        <v>1567</v>
      </c>
      <c r="E423" s="135" t="s">
        <v>1576</v>
      </c>
      <c r="F423" s="180" t="str">
        <f t="shared" si="78"/>
        <v>73203-40.15</v>
      </c>
      <c r="G423" s="174" t="str">
        <f t="shared" si="75"/>
        <v>AG -3--AC -17</v>
      </c>
      <c r="H423" s="239">
        <v>3</v>
      </c>
      <c r="I423" s="239">
        <v>17</v>
      </c>
      <c r="J423" s="174" t="str">
        <f t="shared" si="76"/>
        <v xml:space="preserve">CT- - MT- </v>
      </c>
      <c r="K423" s="239" t="s">
        <v>468</v>
      </c>
      <c r="L423" s="239"/>
      <c r="M423" s="239" t="s">
        <v>1612</v>
      </c>
      <c r="N423" s="239"/>
      <c r="O423" s="174" t="str">
        <f t="shared" si="77"/>
        <v xml:space="preserve">  </v>
      </c>
      <c r="P423" s="174"/>
      <c r="Q423" s="174"/>
      <c r="R423" s="174" t="str">
        <f t="shared" si="74"/>
        <v>F/E  -  PDF</v>
      </c>
      <c r="S423" s="239" t="s">
        <v>1245</v>
      </c>
      <c r="T423" s="239" t="s">
        <v>37</v>
      </c>
    </row>
    <row r="424" spans="1:216" ht="40" customHeight="1">
      <c r="A424" s="200"/>
      <c r="B424" s="188"/>
      <c r="C424" s="217"/>
      <c r="D424" s="217"/>
      <c r="E424" s="218"/>
      <c r="F424" s="219"/>
      <c r="G424" s="220"/>
      <c r="H424" s="220"/>
      <c r="I424" s="220"/>
      <c r="J424" s="220"/>
      <c r="K424" s="220"/>
      <c r="L424" s="220"/>
      <c r="M424" s="220"/>
      <c r="N424" s="220"/>
      <c r="O424" s="220"/>
      <c r="P424" s="220"/>
      <c r="Q424" s="220"/>
      <c r="R424" s="220"/>
      <c r="S424" s="220"/>
      <c r="T424" s="220"/>
    </row>
    <row r="425" spans="1:216" ht="40" customHeight="1">
      <c r="A425" s="197"/>
      <c r="B425" s="175"/>
      <c r="C425" s="221"/>
      <c r="D425" s="221"/>
      <c r="E425" s="175"/>
    </row>
    <row r="426" spans="1:216" ht="40" customHeight="1">
      <c r="A426" s="197"/>
      <c r="B426" s="175"/>
      <c r="C426" s="221"/>
      <c r="D426" s="221"/>
    </row>
    <row r="427" spans="1:216" ht="40" customHeight="1">
      <c r="A427" s="197"/>
      <c r="B427" s="175"/>
    </row>
    <row r="428" spans="1:216" ht="40" customHeight="1">
      <c r="A428" s="197"/>
      <c r="B428" s="175"/>
    </row>
    <row r="429" spans="1:216" ht="40" customHeight="1">
      <c r="A429" s="197"/>
      <c r="B429" s="175"/>
    </row>
    <row r="430" spans="1:216" s="157" customFormat="1" ht="40" customHeight="1">
      <c r="A430" s="197"/>
      <c r="B430" s="175"/>
      <c r="C430" s="222"/>
      <c r="D430" s="222"/>
      <c r="E430" s="223"/>
      <c r="F430" s="201"/>
      <c r="G430" s="222"/>
      <c r="H430" s="222"/>
      <c r="I430" s="222"/>
      <c r="J430" s="222"/>
      <c r="K430" s="222"/>
      <c r="L430" s="222"/>
      <c r="M430" s="222"/>
      <c r="N430" s="222"/>
      <c r="O430" s="222"/>
      <c r="P430" s="222"/>
      <c r="Q430" s="222"/>
      <c r="R430" s="222"/>
      <c r="S430" s="222"/>
      <c r="T430" s="222"/>
      <c r="U430" s="144"/>
      <c r="V430" s="144"/>
      <c r="W430" s="144"/>
      <c r="X430" s="144"/>
      <c r="Y430" s="144"/>
      <c r="Z430" s="144"/>
      <c r="AA430" s="144"/>
      <c r="AB430" s="144"/>
      <c r="AC430" s="144"/>
      <c r="AD430" s="144"/>
      <c r="AE430" s="144"/>
      <c r="AF430" s="144"/>
      <c r="AG430" s="144"/>
      <c r="AH430" s="144"/>
      <c r="AI430" s="144"/>
      <c r="AJ430" s="144"/>
      <c r="AK430" s="144"/>
      <c r="AL430" s="144"/>
      <c r="AM430" s="144"/>
      <c r="AN430" s="144"/>
      <c r="AO430" s="144"/>
      <c r="AP430" s="144"/>
      <c r="AQ430" s="144"/>
      <c r="AR430" s="144"/>
      <c r="AS430" s="144"/>
      <c r="AT430" s="144"/>
      <c r="AU430" s="144"/>
      <c r="AV430" s="144"/>
      <c r="AW430" s="144"/>
      <c r="AX430" s="144"/>
      <c r="AY430" s="144"/>
      <c r="AZ430" s="144"/>
      <c r="BA430" s="144"/>
      <c r="BB430" s="144"/>
      <c r="BC430" s="144"/>
      <c r="BD430" s="144"/>
      <c r="BE430" s="144"/>
      <c r="BF430" s="144"/>
      <c r="BG430" s="144"/>
      <c r="BH430" s="144"/>
      <c r="BI430" s="144"/>
      <c r="BJ430" s="144"/>
      <c r="BK430" s="144"/>
      <c r="BL430" s="144"/>
      <c r="BM430" s="144"/>
      <c r="BN430" s="144"/>
      <c r="BO430" s="144"/>
      <c r="BP430" s="144"/>
      <c r="BQ430" s="144"/>
      <c r="BR430" s="144"/>
      <c r="BS430" s="144"/>
      <c r="BT430" s="144"/>
      <c r="BU430" s="144"/>
      <c r="BV430" s="144"/>
      <c r="BW430" s="144"/>
      <c r="BX430" s="144"/>
      <c r="BY430" s="144"/>
      <c r="BZ430" s="144"/>
      <c r="CA430" s="144"/>
      <c r="CB430" s="144"/>
      <c r="CC430" s="144"/>
      <c r="CD430" s="144"/>
      <c r="CE430" s="144"/>
      <c r="CF430" s="144"/>
      <c r="CG430" s="144"/>
      <c r="CH430" s="144"/>
      <c r="CI430" s="144"/>
      <c r="CJ430" s="144"/>
      <c r="CK430" s="144"/>
      <c r="CL430" s="144"/>
      <c r="CM430" s="144"/>
      <c r="CN430" s="144"/>
      <c r="CO430" s="144"/>
      <c r="CP430" s="144"/>
      <c r="CQ430" s="144"/>
      <c r="CR430" s="144"/>
      <c r="CS430" s="144"/>
      <c r="CT430" s="144"/>
      <c r="CU430" s="144"/>
      <c r="CV430" s="144"/>
      <c r="CW430" s="144"/>
      <c r="CX430" s="144"/>
      <c r="CY430" s="144"/>
      <c r="CZ430" s="144"/>
      <c r="DA430" s="144"/>
      <c r="DB430" s="144"/>
      <c r="DC430" s="144"/>
      <c r="DD430" s="144"/>
      <c r="DE430" s="144"/>
      <c r="DF430" s="144"/>
      <c r="DG430" s="144"/>
      <c r="DH430" s="144"/>
      <c r="DI430" s="144"/>
      <c r="DJ430" s="144"/>
      <c r="DK430" s="144"/>
      <c r="DL430" s="144"/>
      <c r="DM430" s="144"/>
      <c r="DN430" s="144"/>
      <c r="DO430" s="144"/>
      <c r="DP430" s="144"/>
      <c r="DQ430" s="144"/>
      <c r="DR430" s="144"/>
      <c r="DS430" s="144"/>
      <c r="DT430" s="144"/>
      <c r="DU430" s="144"/>
      <c r="DV430" s="144"/>
      <c r="DW430" s="144"/>
      <c r="DX430" s="144"/>
      <c r="DY430" s="144"/>
      <c r="DZ430" s="144"/>
      <c r="EA430" s="144"/>
      <c r="EB430" s="144"/>
      <c r="EC430" s="144"/>
      <c r="ED430" s="144"/>
      <c r="EE430" s="144"/>
      <c r="EF430" s="144"/>
      <c r="EG430" s="144"/>
      <c r="EH430" s="144"/>
      <c r="EI430" s="144"/>
      <c r="EJ430" s="144"/>
      <c r="EK430" s="144"/>
      <c r="EL430" s="144"/>
      <c r="EM430" s="144"/>
      <c r="EN430" s="144"/>
      <c r="EO430" s="144"/>
      <c r="EP430" s="144"/>
      <c r="EQ430" s="144"/>
      <c r="ER430" s="144"/>
      <c r="ES430" s="144"/>
      <c r="ET430" s="144"/>
      <c r="EU430" s="144"/>
      <c r="EV430" s="144"/>
      <c r="EW430" s="144"/>
      <c r="EX430" s="144"/>
      <c r="EY430" s="144"/>
      <c r="EZ430" s="144"/>
      <c r="FA430" s="144"/>
      <c r="FB430" s="144"/>
      <c r="FC430" s="144"/>
      <c r="FD430" s="144"/>
      <c r="FE430" s="144"/>
      <c r="FF430" s="144"/>
      <c r="FG430" s="144"/>
      <c r="FH430" s="144"/>
      <c r="FI430" s="144"/>
      <c r="FJ430" s="144"/>
      <c r="FK430" s="144"/>
      <c r="FL430" s="144"/>
      <c r="FM430" s="144"/>
      <c r="FN430" s="144"/>
      <c r="FO430" s="144"/>
      <c r="FP430" s="144"/>
      <c r="FQ430" s="144"/>
      <c r="FR430" s="144"/>
      <c r="FS430" s="144"/>
      <c r="FT430" s="144"/>
      <c r="FU430" s="144"/>
      <c r="FV430" s="144"/>
      <c r="FW430" s="144"/>
      <c r="FX430" s="144"/>
      <c r="FY430" s="144"/>
      <c r="FZ430" s="144"/>
      <c r="GA430" s="144"/>
      <c r="GB430" s="144"/>
      <c r="GC430" s="144"/>
      <c r="GD430" s="144"/>
      <c r="GE430" s="144"/>
      <c r="GF430" s="144"/>
      <c r="GG430" s="144"/>
      <c r="GH430" s="144"/>
      <c r="GI430" s="144"/>
      <c r="GJ430" s="144"/>
      <c r="GK430" s="144"/>
      <c r="GL430" s="144"/>
      <c r="GM430" s="144"/>
      <c r="GN430" s="144"/>
      <c r="GO430" s="144"/>
      <c r="GP430" s="144"/>
      <c r="GQ430" s="144"/>
      <c r="GR430" s="144"/>
      <c r="GS430" s="144"/>
      <c r="GT430" s="144"/>
      <c r="GU430" s="144"/>
      <c r="GV430" s="144"/>
      <c r="GW430" s="144"/>
      <c r="GX430" s="144"/>
      <c r="GY430" s="144"/>
      <c r="GZ430" s="144"/>
      <c r="HA430" s="144"/>
      <c r="HB430" s="144"/>
      <c r="HC430" s="144"/>
      <c r="HD430" s="144"/>
      <c r="HE430" s="144"/>
      <c r="HF430" s="144"/>
      <c r="HG430" s="144"/>
      <c r="HH430" s="144"/>
    </row>
    <row r="431" spans="1:216" s="157" customFormat="1" ht="40" customHeight="1">
      <c r="A431" s="197"/>
      <c r="B431" s="175"/>
      <c r="C431" s="222"/>
      <c r="D431" s="222"/>
      <c r="E431" s="223"/>
      <c r="F431" s="201"/>
      <c r="G431" s="222"/>
      <c r="H431" s="222"/>
      <c r="I431" s="222"/>
      <c r="J431" s="222"/>
      <c r="K431" s="222"/>
      <c r="L431" s="222"/>
      <c r="M431" s="222"/>
      <c r="N431" s="222"/>
      <c r="O431" s="222"/>
      <c r="P431" s="222"/>
      <c r="Q431" s="222"/>
      <c r="R431" s="222"/>
      <c r="S431" s="222"/>
      <c r="T431" s="222"/>
      <c r="U431" s="144"/>
      <c r="V431" s="144"/>
      <c r="W431" s="144"/>
      <c r="X431" s="144"/>
      <c r="Y431" s="144"/>
      <c r="Z431" s="144"/>
      <c r="AA431" s="144"/>
      <c r="AB431" s="144"/>
      <c r="AC431" s="144"/>
      <c r="AD431" s="144"/>
      <c r="AE431" s="144"/>
      <c r="AF431" s="144"/>
      <c r="AG431" s="144"/>
      <c r="AH431" s="144"/>
      <c r="AI431" s="144"/>
      <c r="AJ431" s="144"/>
      <c r="AK431" s="144"/>
      <c r="AL431" s="144"/>
      <c r="AM431" s="144"/>
      <c r="AN431" s="144"/>
      <c r="AO431" s="144"/>
      <c r="AP431" s="144"/>
      <c r="AQ431" s="144"/>
      <c r="AR431" s="144"/>
      <c r="AS431" s="144"/>
      <c r="AT431" s="144"/>
      <c r="AU431" s="144"/>
      <c r="AV431" s="144"/>
      <c r="AW431" s="144"/>
      <c r="AX431" s="144"/>
      <c r="AY431" s="144"/>
      <c r="AZ431" s="144"/>
      <c r="BA431" s="144"/>
      <c r="BB431" s="144"/>
      <c r="BC431" s="144"/>
      <c r="BD431" s="144"/>
      <c r="BE431" s="144"/>
      <c r="BF431" s="144"/>
      <c r="BG431" s="144"/>
      <c r="BH431" s="144"/>
      <c r="BI431" s="144"/>
      <c r="BJ431" s="144"/>
      <c r="BK431" s="144"/>
      <c r="BL431" s="144"/>
      <c r="BM431" s="144"/>
      <c r="BN431" s="144"/>
      <c r="BO431" s="144"/>
      <c r="BP431" s="144"/>
      <c r="BQ431" s="144"/>
      <c r="BR431" s="144"/>
      <c r="BS431" s="144"/>
      <c r="BT431" s="144"/>
      <c r="BU431" s="144"/>
      <c r="BV431" s="144"/>
      <c r="BW431" s="144"/>
      <c r="BX431" s="144"/>
      <c r="BY431" s="144"/>
      <c r="BZ431" s="144"/>
      <c r="CA431" s="144"/>
      <c r="CB431" s="144"/>
      <c r="CC431" s="144"/>
      <c r="CD431" s="144"/>
      <c r="CE431" s="144"/>
      <c r="CF431" s="144"/>
      <c r="CG431" s="144"/>
      <c r="CH431" s="144"/>
      <c r="CI431" s="144"/>
      <c r="CJ431" s="144"/>
      <c r="CK431" s="144"/>
      <c r="CL431" s="144"/>
      <c r="CM431" s="144"/>
      <c r="CN431" s="144"/>
      <c r="CO431" s="144"/>
      <c r="CP431" s="144"/>
      <c r="CQ431" s="144"/>
      <c r="CR431" s="144"/>
      <c r="CS431" s="144"/>
      <c r="CT431" s="144"/>
      <c r="CU431" s="144"/>
      <c r="CV431" s="144"/>
      <c r="CW431" s="144"/>
      <c r="CX431" s="144"/>
      <c r="CY431" s="144"/>
      <c r="CZ431" s="144"/>
      <c r="DA431" s="144"/>
      <c r="DB431" s="144"/>
      <c r="DC431" s="144"/>
      <c r="DD431" s="144"/>
      <c r="DE431" s="144"/>
      <c r="DF431" s="144"/>
      <c r="DG431" s="144"/>
      <c r="DH431" s="144"/>
      <c r="DI431" s="144"/>
      <c r="DJ431" s="144"/>
      <c r="DK431" s="144"/>
      <c r="DL431" s="144"/>
      <c r="DM431" s="144"/>
      <c r="DN431" s="144"/>
      <c r="DO431" s="144"/>
      <c r="DP431" s="144"/>
      <c r="DQ431" s="144"/>
      <c r="DR431" s="144"/>
      <c r="DS431" s="144"/>
      <c r="DT431" s="144"/>
      <c r="DU431" s="144"/>
      <c r="DV431" s="144"/>
      <c r="DW431" s="144"/>
      <c r="DX431" s="144"/>
      <c r="DY431" s="144"/>
      <c r="DZ431" s="144"/>
      <c r="EA431" s="144"/>
      <c r="EB431" s="144"/>
      <c r="EC431" s="144"/>
      <c r="ED431" s="144"/>
      <c r="EE431" s="144"/>
      <c r="EF431" s="144"/>
      <c r="EG431" s="144"/>
      <c r="EH431" s="144"/>
      <c r="EI431" s="144"/>
      <c r="EJ431" s="144"/>
      <c r="EK431" s="144"/>
      <c r="EL431" s="144"/>
      <c r="EM431" s="144"/>
      <c r="EN431" s="144"/>
      <c r="EO431" s="144"/>
      <c r="EP431" s="144"/>
      <c r="EQ431" s="144"/>
      <c r="ER431" s="144"/>
      <c r="ES431" s="144"/>
      <c r="ET431" s="144"/>
      <c r="EU431" s="144"/>
      <c r="EV431" s="144"/>
      <c r="EW431" s="144"/>
      <c r="EX431" s="144"/>
      <c r="EY431" s="144"/>
      <c r="EZ431" s="144"/>
      <c r="FA431" s="144"/>
      <c r="FB431" s="144"/>
      <c r="FC431" s="144"/>
      <c r="FD431" s="144"/>
      <c r="FE431" s="144"/>
      <c r="FF431" s="144"/>
      <c r="FG431" s="144"/>
      <c r="FH431" s="144"/>
      <c r="FI431" s="144"/>
      <c r="FJ431" s="144"/>
      <c r="FK431" s="144"/>
      <c r="FL431" s="144"/>
      <c r="FM431" s="144"/>
      <c r="FN431" s="144"/>
      <c r="FO431" s="144"/>
      <c r="FP431" s="144"/>
      <c r="FQ431" s="144"/>
      <c r="FR431" s="144"/>
      <c r="FS431" s="144"/>
      <c r="FT431" s="144"/>
      <c r="FU431" s="144"/>
      <c r="FV431" s="144"/>
      <c r="FW431" s="144"/>
      <c r="FX431" s="144"/>
      <c r="FY431" s="144"/>
      <c r="FZ431" s="144"/>
      <c r="GA431" s="144"/>
      <c r="GB431" s="144"/>
      <c r="GC431" s="144"/>
      <c r="GD431" s="144"/>
      <c r="GE431" s="144"/>
      <c r="GF431" s="144"/>
      <c r="GG431" s="144"/>
      <c r="GH431" s="144"/>
      <c r="GI431" s="144"/>
      <c r="GJ431" s="144"/>
      <c r="GK431" s="144"/>
      <c r="GL431" s="144"/>
      <c r="GM431" s="144"/>
      <c r="GN431" s="144"/>
      <c r="GO431" s="144"/>
      <c r="GP431" s="144"/>
      <c r="GQ431" s="144"/>
      <c r="GR431" s="144"/>
      <c r="GS431" s="144"/>
      <c r="GT431" s="144"/>
      <c r="GU431" s="144"/>
      <c r="GV431" s="144"/>
      <c r="GW431" s="144"/>
      <c r="GX431" s="144"/>
      <c r="GY431" s="144"/>
      <c r="GZ431" s="144"/>
      <c r="HA431" s="144"/>
      <c r="HB431" s="144"/>
      <c r="HC431" s="144"/>
      <c r="HD431" s="144"/>
      <c r="HE431" s="144"/>
      <c r="HF431" s="144"/>
      <c r="HG431" s="144"/>
      <c r="HH431" s="144"/>
    </row>
    <row r="432" spans="1:216" s="157" customFormat="1" ht="40" customHeight="1">
      <c r="A432" s="197"/>
      <c r="B432" s="175"/>
      <c r="C432" s="222"/>
      <c r="D432" s="222"/>
      <c r="E432" s="223"/>
      <c r="F432" s="201"/>
      <c r="G432" s="222"/>
      <c r="H432" s="222"/>
      <c r="I432" s="222"/>
      <c r="J432" s="222"/>
      <c r="K432" s="222"/>
      <c r="L432" s="222"/>
      <c r="M432" s="222"/>
      <c r="N432" s="222"/>
      <c r="O432" s="222"/>
      <c r="P432" s="222"/>
      <c r="Q432" s="222"/>
      <c r="R432" s="222"/>
      <c r="S432" s="222"/>
      <c r="T432" s="222"/>
      <c r="U432" s="144"/>
      <c r="V432" s="144"/>
      <c r="W432" s="144"/>
      <c r="X432" s="144"/>
      <c r="Y432" s="144"/>
      <c r="Z432" s="144"/>
      <c r="AA432" s="144"/>
      <c r="AB432" s="144"/>
      <c r="AC432" s="144"/>
      <c r="AD432" s="144"/>
      <c r="AE432" s="144"/>
      <c r="AF432" s="144"/>
      <c r="AG432" s="144"/>
      <c r="AH432" s="144"/>
      <c r="AI432" s="144"/>
      <c r="AJ432" s="144"/>
      <c r="AK432" s="144"/>
      <c r="AL432" s="144"/>
      <c r="AM432" s="144"/>
      <c r="AN432" s="144"/>
      <c r="AO432" s="144"/>
      <c r="AP432" s="144"/>
      <c r="AQ432" s="144"/>
      <c r="AR432" s="144"/>
      <c r="AS432" s="144"/>
      <c r="AT432" s="144"/>
      <c r="AU432" s="144"/>
      <c r="AV432" s="144"/>
      <c r="AW432" s="144"/>
      <c r="AX432" s="144"/>
      <c r="AY432" s="144"/>
      <c r="AZ432" s="144"/>
      <c r="BA432" s="144"/>
      <c r="BB432" s="144"/>
      <c r="BC432" s="144"/>
      <c r="BD432" s="144"/>
      <c r="BE432" s="144"/>
      <c r="BF432" s="144"/>
      <c r="BG432" s="144"/>
      <c r="BH432" s="144"/>
      <c r="BI432" s="144"/>
      <c r="BJ432" s="144"/>
      <c r="BK432" s="144"/>
      <c r="BL432" s="144"/>
      <c r="BM432" s="144"/>
      <c r="BN432" s="144"/>
      <c r="BO432" s="144"/>
      <c r="BP432" s="144"/>
      <c r="BQ432" s="144"/>
      <c r="BR432" s="144"/>
      <c r="BS432" s="144"/>
      <c r="BT432" s="144"/>
      <c r="BU432" s="144"/>
      <c r="BV432" s="144"/>
      <c r="BW432" s="144"/>
      <c r="BX432" s="144"/>
      <c r="BY432" s="144"/>
      <c r="BZ432" s="144"/>
      <c r="CA432" s="144"/>
      <c r="CB432" s="144"/>
      <c r="CC432" s="144"/>
      <c r="CD432" s="144"/>
      <c r="CE432" s="144"/>
      <c r="CF432" s="144"/>
      <c r="CG432" s="144"/>
      <c r="CH432" s="144"/>
      <c r="CI432" s="144"/>
      <c r="CJ432" s="144"/>
      <c r="CK432" s="144"/>
      <c r="CL432" s="144"/>
      <c r="CM432" s="144"/>
      <c r="CN432" s="144"/>
      <c r="CO432" s="144"/>
      <c r="CP432" s="144"/>
      <c r="CQ432" s="144"/>
      <c r="CR432" s="144"/>
      <c r="CS432" s="144"/>
      <c r="CT432" s="144"/>
      <c r="CU432" s="144"/>
      <c r="CV432" s="144"/>
      <c r="CW432" s="144"/>
      <c r="CX432" s="144"/>
      <c r="CY432" s="144"/>
      <c r="CZ432" s="144"/>
      <c r="DA432" s="144"/>
      <c r="DB432" s="144"/>
      <c r="DC432" s="144"/>
      <c r="DD432" s="144"/>
      <c r="DE432" s="144"/>
      <c r="DF432" s="144"/>
      <c r="DG432" s="144"/>
      <c r="DH432" s="144"/>
      <c r="DI432" s="144"/>
      <c r="DJ432" s="144"/>
      <c r="DK432" s="144"/>
      <c r="DL432" s="144"/>
      <c r="DM432" s="144"/>
      <c r="DN432" s="144"/>
      <c r="DO432" s="144"/>
      <c r="DP432" s="144"/>
      <c r="DQ432" s="144"/>
      <c r="DR432" s="144"/>
      <c r="DS432" s="144"/>
      <c r="DT432" s="144"/>
      <c r="DU432" s="144"/>
      <c r="DV432" s="144"/>
      <c r="DW432" s="144"/>
      <c r="DX432" s="144"/>
      <c r="DY432" s="144"/>
      <c r="DZ432" s="144"/>
      <c r="EA432" s="144"/>
      <c r="EB432" s="144"/>
      <c r="EC432" s="144"/>
      <c r="ED432" s="144"/>
      <c r="EE432" s="144"/>
      <c r="EF432" s="144"/>
      <c r="EG432" s="144"/>
      <c r="EH432" s="144"/>
      <c r="EI432" s="144"/>
      <c r="EJ432" s="144"/>
      <c r="EK432" s="144"/>
      <c r="EL432" s="144"/>
      <c r="EM432" s="144"/>
      <c r="EN432" s="144"/>
      <c r="EO432" s="144"/>
      <c r="EP432" s="144"/>
      <c r="EQ432" s="144"/>
      <c r="ER432" s="144"/>
      <c r="ES432" s="144"/>
      <c r="ET432" s="144"/>
      <c r="EU432" s="144"/>
      <c r="EV432" s="144"/>
      <c r="EW432" s="144"/>
      <c r="EX432" s="144"/>
      <c r="EY432" s="144"/>
      <c r="EZ432" s="144"/>
      <c r="FA432" s="144"/>
      <c r="FB432" s="144"/>
      <c r="FC432" s="144"/>
      <c r="FD432" s="144"/>
      <c r="FE432" s="144"/>
      <c r="FF432" s="144"/>
      <c r="FG432" s="144"/>
      <c r="FH432" s="144"/>
      <c r="FI432" s="144"/>
      <c r="FJ432" s="144"/>
      <c r="FK432" s="144"/>
      <c r="FL432" s="144"/>
      <c r="FM432" s="144"/>
      <c r="FN432" s="144"/>
      <c r="FO432" s="144"/>
      <c r="FP432" s="144"/>
      <c r="FQ432" s="144"/>
      <c r="FR432" s="144"/>
      <c r="FS432" s="144"/>
      <c r="FT432" s="144"/>
      <c r="FU432" s="144"/>
      <c r="FV432" s="144"/>
      <c r="FW432" s="144"/>
      <c r="FX432" s="144"/>
      <c r="FY432" s="144"/>
      <c r="FZ432" s="144"/>
      <c r="GA432" s="144"/>
      <c r="GB432" s="144"/>
      <c r="GC432" s="144"/>
      <c r="GD432" s="144"/>
      <c r="GE432" s="144"/>
      <c r="GF432" s="144"/>
      <c r="GG432" s="144"/>
      <c r="GH432" s="144"/>
      <c r="GI432" s="144"/>
      <c r="GJ432" s="144"/>
      <c r="GK432" s="144"/>
      <c r="GL432" s="144"/>
      <c r="GM432" s="144"/>
      <c r="GN432" s="144"/>
      <c r="GO432" s="144"/>
      <c r="GP432" s="144"/>
      <c r="GQ432" s="144"/>
      <c r="GR432" s="144"/>
      <c r="GS432" s="144"/>
      <c r="GT432" s="144"/>
      <c r="GU432" s="144"/>
      <c r="GV432" s="144"/>
      <c r="GW432" s="144"/>
      <c r="GX432" s="144"/>
      <c r="GY432" s="144"/>
      <c r="GZ432" s="144"/>
      <c r="HA432" s="144"/>
      <c r="HB432" s="144"/>
      <c r="HC432" s="144"/>
      <c r="HD432" s="144"/>
      <c r="HE432" s="144"/>
      <c r="HF432" s="144"/>
      <c r="HG432" s="144"/>
      <c r="HH432" s="144"/>
    </row>
    <row r="433" spans="1:216" s="157" customFormat="1" ht="40" customHeight="1">
      <c r="A433" s="197"/>
      <c r="B433" s="175"/>
      <c r="C433" s="222"/>
      <c r="D433" s="222"/>
      <c r="E433" s="223"/>
      <c r="F433" s="201"/>
      <c r="G433" s="222"/>
      <c r="H433" s="222"/>
      <c r="I433" s="222"/>
      <c r="J433" s="222"/>
      <c r="K433" s="222"/>
      <c r="L433" s="222"/>
      <c r="M433" s="222"/>
      <c r="N433" s="222"/>
      <c r="O433" s="222"/>
      <c r="P433" s="222"/>
      <c r="Q433" s="222"/>
      <c r="R433" s="222"/>
      <c r="S433" s="222"/>
      <c r="T433" s="222"/>
      <c r="U433" s="144"/>
      <c r="V433" s="144"/>
      <c r="W433" s="144"/>
      <c r="X433" s="144"/>
      <c r="Y433" s="144"/>
      <c r="Z433" s="144"/>
      <c r="AA433" s="144"/>
      <c r="AB433" s="144"/>
      <c r="AC433" s="144"/>
      <c r="AD433" s="144"/>
      <c r="AE433" s="144"/>
      <c r="AF433" s="144"/>
      <c r="AG433" s="144"/>
      <c r="AH433" s="144"/>
      <c r="AI433" s="144"/>
      <c r="AJ433" s="144"/>
      <c r="AK433" s="144"/>
      <c r="AL433" s="144"/>
      <c r="AM433" s="144"/>
      <c r="AN433" s="144"/>
      <c r="AO433" s="144"/>
      <c r="AP433" s="144"/>
      <c r="AQ433" s="144"/>
      <c r="AR433" s="144"/>
      <c r="AS433" s="144"/>
      <c r="AT433" s="144"/>
      <c r="AU433" s="144"/>
      <c r="AV433" s="144"/>
      <c r="AW433" s="144"/>
      <c r="AX433" s="144"/>
      <c r="AY433" s="144"/>
      <c r="AZ433" s="144"/>
      <c r="BA433" s="144"/>
      <c r="BB433" s="144"/>
      <c r="BC433" s="144"/>
      <c r="BD433" s="144"/>
      <c r="BE433" s="144"/>
      <c r="BF433" s="144"/>
      <c r="BG433" s="144"/>
      <c r="BH433" s="144"/>
      <c r="BI433" s="144"/>
      <c r="BJ433" s="144"/>
      <c r="BK433" s="144"/>
      <c r="BL433" s="144"/>
      <c r="BM433" s="144"/>
      <c r="BN433" s="144"/>
      <c r="BO433" s="144"/>
      <c r="BP433" s="144"/>
      <c r="BQ433" s="144"/>
      <c r="BR433" s="144"/>
      <c r="BS433" s="144"/>
      <c r="BT433" s="144"/>
      <c r="BU433" s="144"/>
      <c r="BV433" s="144"/>
      <c r="BW433" s="144"/>
      <c r="BX433" s="144"/>
      <c r="BY433" s="144"/>
      <c r="BZ433" s="144"/>
      <c r="CA433" s="144"/>
      <c r="CB433" s="144"/>
      <c r="CC433" s="144"/>
      <c r="CD433" s="144"/>
      <c r="CE433" s="144"/>
      <c r="CF433" s="144"/>
      <c r="CG433" s="144"/>
      <c r="CH433" s="144"/>
      <c r="CI433" s="144"/>
      <c r="CJ433" s="144"/>
      <c r="CK433" s="144"/>
      <c r="CL433" s="144"/>
      <c r="CM433" s="144"/>
      <c r="CN433" s="144"/>
      <c r="CO433" s="144"/>
      <c r="CP433" s="144"/>
      <c r="CQ433" s="144"/>
      <c r="CR433" s="144"/>
      <c r="CS433" s="144"/>
      <c r="CT433" s="144"/>
      <c r="CU433" s="144"/>
      <c r="CV433" s="144"/>
      <c r="CW433" s="144"/>
      <c r="CX433" s="144"/>
      <c r="CY433" s="144"/>
      <c r="CZ433" s="144"/>
      <c r="DA433" s="144"/>
      <c r="DB433" s="144"/>
      <c r="DC433" s="144"/>
      <c r="DD433" s="144"/>
      <c r="DE433" s="144"/>
      <c r="DF433" s="144"/>
      <c r="DG433" s="144"/>
      <c r="DH433" s="144"/>
      <c r="DI433" s="144"/>
      <c r="DJ433" s="144"/>
      <c r="DK433" s="144"/>
      <c r="DL433" s="144"/>
      <c r="DM433" s="144"/>
      <c r="DN433" s="144"/>
      <c r="DO433" s="144"/>
      <c r="DP433" s="144"/>
      <c r="DQ433" s="144"/>
      <c r="DR433" s="144"/>
      <c r="DS433" s="144"/>
      <c r="DT433" s="144"/>
      <c r="DU433" s="144"/>
      <c r="DV433" s="144"/>
      <c r="DW433" s="144"/>
      <c r="DX433" s="144"/>
      <c r="DY433" s="144"/>
      <c r="DZ433" s="144"/>
      <c r="EA433" s="144"/>
      <c r="EB433" s="144"/>
      <c r="EC433" s="144"/>
      <c r="ED433" s="144"/>
      <c r="EE433" s="144"/>
      <c r="EF433" s="144"/>
      <c r="EG433" s="144"/>
      <c r="EH433" s="144"/>
      <c r="EI433" s="144"/>
      <c r="EJ433" s="144"/>
      <c r="EK433" s="144"/>
      <c r="EL433" s="144"/>
      <c r="EM433" s="144"/>
      <c r="EN433" s="144"/>
      <c r="EO433" s="144"/>
      <c r="EP433" s="144"/>
      <c r="EQ433" s="144"/>
      <c r="ER433" s="144"/>
      <c r="ES433" s="144"/>
      <c r="ET433" s="144"/>
      <c r="EU433" s="144"/>
      <c r="EV433" s="144"/>
      <c r="EW433" s="144"/>
      <c r="EX433" s="144"/>
      <c r="EY433" s="144"/>
      <c r="EZ433" s="144"/>
      <c r="FA433" s="144"/>
      <c r="FB433" s="144"/>
      <c r="FC433" s="144"/>
      <c r="FD433" s="144"/>
      <c r="FE433" s="144"/>
      <c r="FF433" s="144"/>
      <c r="FG433" s="144"/>
      <c r="FH433" s="144"/>
      <c r="FI433" s="144"/>
      <c r="FJ433" s="144"/>
      <c r="FK433" s="144"/>
      <c r="FL433" s="144"/>
      <c r="FM433" s="144"/>
      <c r="FN433" s="144"/>
      <c r="FO433" s="144"/>
      <c r="FP433" s="144"/>
      <c r="FQ433" s="144"/>
      <c r="FR433" s="144"/>
      <c r="FS433" s="144"/>
      <c r="FT433" s="144"/>
      <c r="FU433" s="144"/>
      <c r="FV433" s="144"/>
      <c r="FW433" s="144"/>
      <c r="FX433" s="144"/>
      <c r="FY433" s="144"/>
      <c r="FZ433" s="144"/>
      <c r="GA433" s="144"/>
      <c r="GB433" s="144"/>
      <c r="GC433" s="144"/>
      <c r="GD433" s="144"/>
      <c r="GE433" s="144"/>
      <c r="GF433" s="144"/>
      <c r="GG433" s="144"/>
      <c r="GH433" s="144"/>
      <c r="GI433" s="144"/>
      <c r="GJ433" s="144"/>
      <c r="GK433" s="144"/>
      <c r="GL433" s="144"/>
      <c r="GM433" s="144"/>
      <c r="GN433" s="144"/>
      <c r="GO433" s="144"/>
      <c r="GP433" s="144"/>
      <c r="GQ433" s="144"/>
      <c r="GR433" s="144"/>
      <c r="GS433" s="144"/>
      <c r="GT433" s="144"/>
      <c r="GU433" s="144"/>
      <c r="GV433" s="144"/>
      <c r="GW433" s="144"/>
      <c r="GX433" s="144"/>
      <c r="GY433" s="144"/>
      <c r="GZ433" s="144"/>
      <c r="HA433" s="144"/>
      <c r="HB433" s="144"/>
      <c r="HC433" s="144"/>
      <c r="HD433" s="144"/>
      <c r="HE433" s="144"/>
      <c r="HF433" s="144"/>
      <c r="HG433" s="144"/>
      <c r="HH433" s="144"/>
    </row>
    <row r="434" spans="1:216" s="157" customFormat="1" ht="40" customHeight="1">
      <c r="A434" s="197"/>
      <c r="B434" s="175"/>
      <c r="C434" s="222"/>
      <c r="D434" s="222"/>
      <c r="E434" s="223"/>
      <c r="F434" s="201"/>
      <c r="G434" s="222"/>
      <c r="H434" s="222"/>
      <c r="I434" s="222"/>
      <c r="J434" s="222"/>
      <c r="K434" s="222"/>
      <c r="L434" s="222"/>
      <c r="M434" s="222"/>
      <c r="N434" s="222"/>
      <c r="O434" s="222"/>
      <c r="P434" s="222"/>
      <c r="Q434" s="222"/>
      <c r="R434" s="222"/>
      <c r="S434" s="222"/>
      <c r="T434" s="222"/>
      <c r="U434" s="144"/>
      <c r="V434" s="144"/>
      <c r="W434" s="144"/>
      <c r="X434" s="144"/>
      <c r="Y434" s="144"/>
      <c r="Z434" s="144"/>
      <c r="AA434" s="144"/>
      <c r="AB434" s="144"/>
      <c r="AC434" s="144"/>
      <c r="AD434" s="144"/>
      <c r="AE434" s="144"/>
      <c r="AF434" s="144"/>
      <c r="AG434" s="144"/>
      <c r="AH434" s="144"/>
      <c r="AI434" s="144"/>
      <c r="AJ434" s="144"/>
      <c r="AK434" s="144"/>
      <c r="AL434" s="144"/>
      <c r="AM434" s="144"/>
      <c r="AN434" s="144"/>
      <c r="AO434" s="144"/>
      <c r="AP434" s="144"/>
      <c r="AQ434" s="144"/>
      <c r="AR434" s="144"/>
      <c r="AS434" s="144"/>
      <c r="AT434" s="144"/>
      <c r="AU434" s="144"/>
      <c r="AV434" s="144"/>
      <c r="AW434" s="144"/>
      <c r="AX434" s="144"/>
      <c r="AY434" s="144"/>
      <c r="AZ434" s="144"/>
      <c r="BA434" s="144"/>
      <c r="BB434" s="144"/>
      <c r="BC434" s="144"/>
      <c r="BD434" s="144"/>
      <c r="BE434" s="144"/>
      <c r="BF434" s="144"/>
      <c r="BG434" s="144"/>
      <c r="BH434" s="144"/>
      <c r="BI434" s="144"/>
      <c r="BJ434" s="144"/>
      <c r="BK434" s="144"/>
      <c r="BL434" s="144"/>
      <c r="BM434" s="144"/>
      <c r="BN434" s="144"/>
      <c r="BO434" s="144"/>
      <c r="BP434" s="144"/>
      <c r="BQ434" s="144"/>
      <c r="BR434" s="144"/>
      <c r="BS434" s="144"/>
      <c r="BT434" s="144"/>
      <c r="BU434" s="144"/>
      <c r="BV434" s="144"/>
      <c r="BW434" s="144"/>
      <c r="BX434" s="144"/>
      <c r="BY434" s="144"/>
      <c r="BZ434" s="144"/>
      <c r="CA434" s="144"/>
      <c r="CB434" s="144"/>
      <c r="CC434" s="144"/>
      <c r="CD434" s="144"/>
      <c r="CE434" s="144"/>
      <c r="CF434" s="144"/>
      <c r="CG434" s="144"/>
      <c r="CH434" s="144"/>
      <c r="CI434" s="144"/>
      <c r="CJ434" s="144"/>
      <c r="CK434" s="144"/>
      <c r="CL434" s="144"/>
      <c r="CM434" s="144"/>
      <c r="CN434" s="144"/>
      <c r="CO434" s="144"/>
      <c r="CP434" s="144"/>
      <c r="CQ434" s="144"/>
      <c r="CR434" s="144"/>
      <c r="CS434" s="144"/>
      <c r="CT434" s="144"/>
      <c r="CU434" s="144"/>
      <c r="CV434" s="144"/>
      <c r="CW434" s="144"/>
      <c r="CX434" s="144"/>
      <c r="CY434" s="144"/>
      <c r="CZ434" s="144"/>
      <c r="DA434" s="144"/>
      <c r="DB434" s="144"/>
      <c r="DC434" s="144"/>
      <c r="DD434" s="144"/>
      <c r="DE434" s="144"/>
      <c r="DF434" s="144"/>
      <c r="DG434" s="144"/>
      <c r="DH434" s="144"/>
      <c r="DI434" s="144"/>
      <c r="DJ434" s="144"/>
      <c r="DK434" s="144"/>
      <c r="DL434" s="144"/>
      <c r="DM434" s="144"/>
      <c r="DN434" s="144"/>
      <c r="DO434" s="144"/>
      <c r="DP434" s="144"/>
      <c r="DQ434" s="144"/>
      <c r="DR434" s="144"/>
      <c r="DS434" s="144"/>
      <c r="DT434" s="144"/>
      <c r="DU434" s="144"/>
      <c r="DV434" s="144"/>
      <c r="DW434" s="144"/>
      <c r="DX434" s="144"/>
      <c r="DY434" s="144"/>
      <c r="DZ434" s="144"/>
      <c r="EA434" s="144"/>
      <c r="EB434" s="144"/>
      <c r="EC434" s="144"/>
      <c r="ED434" s="144"/>
      <c r="EE434" s="144"/>
      <c r="EF434" s="144"/>
      <c r="EG434" s="144"/>
      <c r="EH434" s="144"/>
      <c r="EI434" s="144"/>
      <c r="EJ434" s="144"/>
      <c r="EK434" s="144"/>
      <c r="EL434" s="144"/>
      <c r="EM434" s="144"/>
      <c r="EN434" s="144"/>
      <c r="EO434" s="144"/>
      <c r="EP434" s="144"/>
      <c r="EQ434" s="144"/>
      <c r="ER434" s="144"/>
      <c r="ES434" s="144"/>
      <c r="ET434" s="144"/>
      <c r="EU434" s="144"/>
      <c r="EV434" s="144"/>
      <c r="EW434" s="144"/>
      <c r="EX434" s="144"/>
      <c r="EY434" s="144"/>
      <c r="EZ434" s="144"/>
      <c r="FA434" s="144"/>
      <c r="FB434" s="144"/>
      <c r="FC434" s="144"/>
      <c r="FD434" s="144"/>
      <c r="FE434" s="144"/>
      <c r="FF434" s="144"/>
      <c r="FG434" s="144"/>
      <c r="FH434" s="144"/>
      <c r="FI434" s="144"/>
      <c r="FJ434" s="144"/>
      <c r="FK434" s="144"/>
      <c r="FL434" s="144"/>
      <c r="FM434" s="144"/>
      <c r="FN434" s="144"/>
      <c r="FO434" s="144"/>
      <c r="FP434" s="144"/>
      <c r="FQ434" s="144"/>
      <c r="FR434" s="144"/>
      <c r="FS434" s="144"/>
      <c r="FT434" s="144"/>
      <c r="FU434" s="144"/>
      <c r="FV434" s="144"/>
      <c r="FW434" s="144"/>
      <c r="FX434" s="144"/>
      <c r="FY434" s="144"/>
      <c r="FZ434" s="144"/>
      <c r="GA434" s="144"/>
      <c r="GB434" s="144"/>
      <c r="GC434" s="144"/>
      <c r="GD434" s="144"/>
      <c r="GE434" s="144"/>
      <c r="GF434" s="144"/>
      <c r="GG434" s="144"/>
      <c r="GH434" s="144"/>
      <c r="GI434" s="144"/>
      <c r="GJ434" s="144"/>
      <c r="GK434" s="144"/>
      <c r="GL434" s="144"/>
      <c r="GM434" s="144"/>
      <c r="GN434" s="144"/>
      <c r="GO434" s="144"/>
      <c r="GP434" s="144"/>
      <c r="GQ434" s="144"/>
      <c r="GR434" s="144"/>
      <c r="GS434" s="144"/>
      <c r="GT434" s="144"/>
      <c r="GU434" s="144"/>
      <c r="GV434" s="144"/>
      <c r="GW434" s="144"/>
      <c r="GX434" s="144"/>
      <c r="GY434" s="144"/>
      <c r="GZ434" s="144"/>
      <c r="HA434" s="144"/>
      <c r="HB434" s="144"/>
      <c r="HC434" s="144"/>
      <c r="HD434" s="144"/>
      <c r="HE434" s="144"/>
      <c r="HF434" s="144"/>
      <c r="HG434" s="144"/>
      <c r="HH434" s="144"/>
    </row>
    <row r="435" spans="1:216" s="157" customFormat="1" ht="40" customHeight="1">
      <c r="A435" s="197"/>
      <c r="B435" s="175"/>
      <c r="C435" s="222"/>
      <c r="D435" s="222"/>
      <c r="E435" s="223"/>
      <c r="F435" s="201"/>
      <c r="G435" s="222"/>
      <c r="H435" s="222"/>
      <c r="I435" s="222"/>
      <c r="J435" s="222"/>
      <c r="K435" s="222"/>
      <c r="L435" s="222"/>
      <c r="M435" s="222"/>
      <c r="N435" s="222"/>
      <c r="O435" s="222"/>
      <c r="P435" s="222"/>
      <c r="Q435" s="222"/>
      <c r="R435" s="222"/>
      <c r="S435" s="222"/>
      <c r="T435" s="222"/>
      <c r="U435" s="144"/>
      <c r="V435" s="144"/>
      <c r="W435" s="144"/>
      <c r="X435" s="144"/>
      <c r="Y435" s="144"/>
      <c r="Z435" s="144"/>
      <c r="AA435" s="144"/>
      <c r="AB435" s="144"/>
      <c r="AC435" s="144"/>
      <c r="AD435" s="144"/>
      <c r="AE435" s="144"/>
      <c r="AF435" s="144"/>
      <c r="AG435" s="144"/>
      <c r="AH435" s="144"/>
      <c r="AI435" s="144"/>
      <c r="AJ435" s="144"/>
      <c r="AK435" s="144"/>
      <c r="AL435" s="144"/>
      <c r="AM435" s="144"/>
      <c r="AN435" s="144"/>
      <c r="AO435" s="144"/>
      <c r="AP435" s="144"/>
      <c r="AQ435" s="144"/>
      <c r="AR435" s="144"/>
      <c r="AS435" s="144"/>
      <c r="AT435" s="144"/>
      <c r="AU435" s="144"/>
      <c r="AV435" s="144"/>
      <c r="AW435" s="144"/>
      <c r="AX435" s="144"/>
      <c r="AY435" s="144"/>
      <c r="AZ435" s="144"/>
      <c r="BA435" s="144"/>
      <c r="BB435" s="144"/>
      <c r="BC435" s="144"/>
      <c r="BD435" s="144"/>
      <c r="BE435" s="144"/>
      <c r="BF435" s="144"/>
      <c r="BG435" s="144"/>
      <c r="BH435" s="144"/>
      <c r="BI435" s="144"/>
      <c r="BJ435" s="144"/>
      <c r="BK435" s="144"/>
      <c r="BL435" s="144"/>
      <c r="BM435" s="144"/>
      <c r="BN435" s="144"/>
      <c r="BO435" s="144"/>
      <c r="BP435" s="144"/>
      <c r="BQ435" s="144"/>
      <c r="BR435" s="144"/>
      <c r="BS435" s="144"/>
      <c r="BT435" s="144"/>
      <c r="BU435" s="144"/>
      <c r="BV435" s="144"/>
      <c r="BW435" s="144"/>
      <c r="BX435" s="144"/>
      <c r="BY435" s="144"/>
      <c r="BZ435" s="144"/>
      <c r="CA435" s="144"/>
      <c r="CB435" s="144"/>
      <c r="CC435" s="144"/>
      <c r="CD435" s="144"/>
      <c r="CE435" s="144"/>
      <c r="CF435" s="144"/>
      <c r="CG435" s="144"/>
      <c r="CH435" s="144"/>
      <c r="CI435" s="144"/>
      <c r="CJ435" s="144"/>
      <c r="CK435" s="144"/>
      <c r="CL435" s="144"/>
      <c r="CM435" s="144"/>
      <c r="CN435" s="144"/>
      <c r="CO435" s="144"/>
      <c r="CP435" s="144"/>
      <c r="CQ435" s="144"/>
      <c r="CR435" s="144"/>
      <c r="CS435" s="144"/>
      <c r="CT435" s="144"/>
      <c r="CU435" s="144"/>
      <c r="CV435" s="144"/>
      <c r="CW435" s="144"/>
      <c r="CX435" s="144"/>
      <c r="CY435" s="144"/>
      <c r="CZ435" s="144"/>
      <c r="DA435" s="144"/>
      <c r="DB435" s="144"/>
      <c r="DC435" s="144"/>
      <c r="DD435" s="144"/>
      <c r="DE435" s="144"/>
      <c r="DF435" s="144"/>
      <c r="DG435" s="144"/>
      <c r="DH435" s="144"/>
      <c r="DI435" s="144"/>
      <c r="DJ435" s="144"/>
      <c r="DK435" s="144"/>
      <c r="DL435" s="144"/>
      <c r="DM435" s="144"/>
      <c r="DN435" s="144"/>
      <c r="DO435" s="144"/>
      <c r="DP435" s="144"/>
      <c r="DQ435" s="144"/>
      <c r="DR435" s="144"/>
      <c r="DS435" s="144"/>
      <c r="DT435" s="144"/>
      <c r="DU435" s="144"/>
      <c r="DV435" s="144"/>
      <c r="DW435" s="144"/>
      <c r="DX435" s="144"/>
      <c r="DY435" s="144"/>
      <c r="DZ435" s="144"/>
      <c r="EA435" s="144"/>
      <c r="EB435" s="144"/>
      <c r="EC435" s="144"/>
      <c r="ED435" s="144"/>
      <c r="EE435" s="144"/>
      <c r="EF435" s="144"/>
      <c r="EG435" s="144"/>
      <c r="EH435" s="144"/>
      <c r="EI435" s="144"/>
      <c r="EJ435" s="144"/>
      <c r="EK435" s="144"/>
      <c r="EL435" s="144"/>
      <c r="EM435" s="144"/>
      <c r="EN435" s="144"/>
      <c r="EO435" s="144"/>
      <c r="EP435" s="144"/>
      <c r="EQ435" s="144"/>
      <c r="ER435" s="144"/>
      <c r="ES435" s="144"/>
      <c r="ET435" s="144"/>
      <c r="EU435" s="144"/>
      <c r="EV435" s="144"/>
      <c r="EW435" s="144"/>
      <c r="EX435" s="144"/>
      <c r="EY435" s="144"/>
      <c r="EZ435" s="144"/>
      <c r="FA435" s="144"/>
      <c r="FB435" s="144"/>
      <c r="FC435" s="144"/>
      <c r="FD435" s="144"/>
      <c r="FE435" s="144"/>
      <c r="FF435" s="144"/>
      <c r="FG435" s="144"/>
      <c r="FH435" s="144"/>
      <c r="FI435" s="144"/>
      <c r="FJ435" s="144"/>
      <c r="FK435" s="144"/>
      <c r="FL435" s="144"/>
      <c r="FM435" s="144"/>
      <c r="FN435" s="144"/>
      <c r="FO435" s="144"/>
      <c r="FP435" s="144"/>
      <c r="FQ435" s="144"/>
      <c r="FR435" s="144"/>
      <c r="FS435" s="144"/>
      <c r="FT435" s="144"/>
      <c r="FU435" s="144"/>
      <c r="FV435" s="144"/>
      <c r="FW435" s="144"/>
      <c r="FX435" s="144"/>
      <c r="FY435" s="144"/>
      <c r="FZ435" s="144"/>
      <c r="GA435" s="144"/>
      <c r="GB435" s="144"/>
      <c r="GC435" s="144"/>
      <c r="GD435" s="144"/>
      <c r="GE435" s="144"/>
      <c r="GF435" s="144"/>
      <c r="GG435" s="144"/>
      <c r="GH435" s="144"/>
      <c r="GI435" s="144"/>
      <c r="GJ435" s="144"/>
      <c r="GK435" s="144"/>
      <c r="GL435" s="144"/>
      <c r="GM435" s="144"/>
      <c r="GN435" s="144"/>
      <c r="GO435" s="144"/>
      <c r="GP435" s="144"/>
      <c r="GQ435" s="144"/>
      <c r="GR435" s="144"/>
      <c r="GS435" s="144"/>
      <c r="GT435" s="144"/>
      <c r="GU435" s="144"/>
      <c r="GV435" s="144"/>
      <c r="GW435" s="144"/>
      <c r="GX435" s="144"/>
      <c r="GY435" s="144"/>
      <c r="GZ435" s="144"/>
      <c r="HA435" s="144"/>
      <c r="HB435" s="144"/>
      <c r="HC435" s="144"/>
      <c r="HD435" s="144"/>
      <c r="HE435" s="144"/>
      <c r="HF435" s="144"/>
      <c r="HG435" s="144"/>
      <c r="HH435" s="144"/>
    </row>
    <row r="436" spans="1:216" s="157" customFormat="1" ht="40" customHeight="1">
      <c r="A436" s="197"/>
      <c r="B436" s="175"/>
      <c r="C436" s="222"/>
      <c r="D436" s="222"/>
      <c r="E436" s="223"/>
      <c r="F436" s="201"/>
      <c r="G436" s="222"/>
      <c r="H436" s="222"/>
      <c r="I436" s="222"/>
      <c r="J436" s="222"/>
      <c r="K436" s="222"/>
      <c r="L436" s="222"/>
      <c r="M436" s="222"/>
      <c r="N436" s="222"/>
      <c r="O436" s="222"/>
      <c r="P436" s="222"/>
      <c r="Q436" s="222"/>
      <c r="R436" s="222"/>
      <c r="S436" s="222"/>
      <c r="T436" s="222"/>
      <c r="U436" s="144"/>
      <c r="V436" s="144"/>
      <c r="W436" s="144"/>
      <c r="X436" s="144"/>
      <c r="Y436" s="144"/>
      <c r="Z436" s="144"/>
      <c r="AA436" s="144"/>
      <c r="AB436" s="144"/>
      <c r="AC436" s="144"/>
      <c r="AD436" s="144"/>
      <c r="AE436" s="144"/>
      <c r="AF436" s="144"/>
      <c r="AG436" s="144"/>
      <c r="AH436" s="144"/>
      <c r="AI436" s="144"/>
      <c r="AJ436" s="144"/>
      <c r="AK436" s="144"/>
      <c r="AL436" s="144"/>
      <c r="AM436" s="144"/>
      <c r="AN436" s="144"/>
      <c r="AO436" s="144"/>
      <c r="AP436" s="144"/>
      <c r="AQ436" s="144"/>
      <c r="AR436" s="144"/>
      <c r="AS436" s="144"/>
      <c r="AT436" s="144"/>
      <c r="AU436" s="144"/>
      <c r="AV436" s="144"/>
      <c r="AW436" s="144"/>
      <c r="AX436" s="144"/>
      <c r="AY436" s="144"/>
      <c r="AZ436" s="144"/>
      <c r="BA436" s="144"/>
      <c r="BB436" s="144"/>
      <c r="BC436" s="144"/>
      <c r="BD436" s="144"/>
      <c r="BE436" s="144"/>
      <c r="BF436" s="144"/>
      <c r="BG436" s="144"/>
      <c r="BH436" s="144"/>
      <c r="BI436" s="144"/>
      <c r="BJ436" s="144"/>
      <c r="BK436" s="144"/>
      <c r="BL436" s="144"/>
      <c r="BM436" s="144"/>
      <c r="BN436" s="144"/>
      <c r="BO436" s="144"/>
      <c r="BP436" s="144"/>
      <c r="BQ436" s="144"/>
      <c r="BR436" s="144"/>
      <c r="BS436" s="144"/>
      <c r="BT436" s="144"/>
      <c r="BU436" s="144"/>
      <c r="BV436" s="144"/>
      <c r="BW436" s="144"/>
      <c r="BX436" s="144"/>
      <c r="BY436" s="144"/>
      <c r="BZ436" s="144"/>
      <c r="CA436" s="144"/>
      <c r="CB436" s="144"/>
      <c r="CC436" s="144"/>
      <c r="CD436" s="144"/>
      <c r="CE436" s="144"/>
      <c r="CF436" s="144"/>
      <c r="CG436" s="144"/>
      <c r="CH436" s="144"/>
      <c r="CI436" s="144"/>
      <c r="CJ436" s="144"/>
      <c r="CK436" s="144"/>
      <c r="CL436" s="144"/>
      <c r="CM436" s="144"/>
      <c r="CN436" s="144"/>
      <c r="CO436" s="144"/>
      <c r="CP436" s="144"/>
      <c r="CQ436" s="144"/>
      <c r="CR436" s="144"/>
      <c r="CS436" s="144"/>
      <c r="CT436" s="144"/>
      <c r="CU436" s="144"/>
      <c r="CV436" s="144"/>
      <c r="CW436" s="144"/>
      <c r="CX436" s="144"/>
      <c r="CY436" s="144"/>
      <c r="CZ436" s="144"/>
      <c r="DA436" s="144"/>
      <c r="DB436" s="144"/>
      <c r="DC436" s="144"/>
      <c r="DD436" s="144"/>
      <c r="DE436" s="144"/>
      <c r="DF436" s="144"/>
      <c r="DG436" s="144"/>
      <c r="DH436" s="144"/>
      <c r="DI436" s="144"/>
      <c r="DJ436" s="144"/>
      <c r="DK436" s="144"/>
      <c r="DL436" s="144"/>
      <c r="DM436" s="144"/>
      <c r="DN436" s="144"/>
      <c r="DO436" s="144"/>
      <c r="DP436" s="144"/>
      <c r="DQ436" s="144"/>
      <c r="DR436" s="144"/>
      <c r="DS436" s="144"/>
      <c r="DT436" s="144"/>
      <c r="DU436" s="144"/>
      <c r="DV436" s="144"/>
      <c r="DW436" s="144"/>
      <c r="DX436" s="144"/>
      <c r="DY436" s="144"/>
      <c r="DZ436" s="144"/>
      <c r="EA436" s="144"/>
      <c r="EB436" s="144"/>
      <c r="EC436" s="144"/>
      <c r="ED436" s="144"/>
      <c r="EE436" s="144"/>
      <c r="EF436" s="144"/>
      <c r="EG436" s="144"/>
      <c r="EH436" s="144"/>
      <c r="EI436" s="144"/>
      <c r="EJ436" s="144"/>
      <c r="EK436" s="144"/>
      <c r="EL436" s="144"/>
      <c r="EM436" s="144"/>
      <c r="EN436" s="144"/>
      <c r="EO436" s="144"/>
      <c r="EP436" s="144"/>
      <c r="EQ436" s="144"/>
      <c r="ER436" s="144"/>
      <c r="ES436" s="144"/>
      <c r="ET436" s="144"/>
      <c r="EU436" s="144"/>
      <c r="EV436" s="144"/>
      <c r="EW436" s="144"/>
      <c r="EX436" s="144"/>
      <c r="EY436" s="144"/>
      <c r="EZ436" s="144"/>
      <c r="FA436" s="144"/>
      <c r="FB436" s="144"/>
      <c r="FC436" s="144"/>
      <c r="FD436" s="144"/>
      <c r="FE436" s="144"/>
      <c r="FF436" s="144"/>
      <c r="FG436" s="144"/>
      <c r="FH436" s="144"/>
      <c r="FI436" s="144"/>
      <c r="FJ436" s="144"/>
      <c r="FK436" s="144"/>
      <c r="FL436" s="144"/>
      <c r="FM436" s="144"/>
      <c r="FN436" s="144"/>
      <c r="FO436" s="144"/>
      <c r="FP436" s="144"/>
      <c r="FQ436" s="144"/>
      <c r="FR436" s="144"/>
      <c r="FS436" s="144"/>
      <c r="FT436" s="144"/>
      <c r="FU436" s="144"/>
      <c r="FV436" s="144"/>
      <c r="FW436" s="144"/>
      <c r="FX436" s="144"/>
      <c r="FY436" s="144"/>
      <c r="FZ436" s="144"/>
      <c r="GA436" s="144"/>
      <c r="GB436" s="144"/>
      <c r="GC436" s="144"/>
      <c r="GD436" s="144"/>
      <c r="GE436" s="144"/>
      <c r="GF436" s="144"/>
      <c r="GG436" s="144"/>
      <c r="GH436" s="144"/>
      <c r="GI436" s="144"/>
      <c r="GJ436" s="144"/>
      <c r="GK436" s="144"/>
      <c r="GL436" s="144"/>
      <c r="GM436" s="144"/>
      <c r="GN436" s="144"/>
      <c r="GO436" s="144"/>
      <c r="GP436" s="144"/>
      <c r="GQ436" s="144"/>
      <c r="GR436" s="144"/>
      <c r="GS436" s="144"/>
      <c r="GT436" s="144"/>
      <c r="GU436" s="144"/>
      <c r="GV436" s="144"/>
      <c r="GW436" s="144"/>
      <c r="GX436" s="144"/>
      <c r="GY436" s="144"/>
      <c r="GZ436" s="144"/>
      <c r="HA436" s="144"/>
      <c r="HB436" s="144"/>
      <c r="HC436" s="144"/>
      <c r="HD436" s="144"/>
      <c r="HE436" s="144"/>
      <c r="HF436" s="144"/>
      <c r="HG436" s="144"/>
      <c r="HH436" s="144"/>
    </row>
    <row r="437" spans="1:216" s="157" customFormat="1" ht="40" customHeight="1">
      <c r="A437" s="197"/>
      <c r="B437" s="175"/>
      <c r="C437" s="222"/>
      <c r="D437" s="222"/>
      <c r="E437" s="223"/>
      <c r="F437" s="201"/>
      <c r="G437" s="222"/>
      <c r="H437" s="222"/>
      <c r="I437" s="222"/>
      <c r="J437" s="222"/>
      <c r="K437" s="222"/>
      <c r="L437" s="222"/>
      <c r="M437" s="222"/>
      <c r="N437" s="222"/>
      <c r="O437" s="222"/>
      <c r="P437" s="222"/>
      <c r="Q437" s="222"/>
      <c r="R437" s="222"/>
      <c r="S437" s="222"/>
      <c r="T437" s="222"/>
      <c r="U437" s="144"/>
      <c r="V437" s="144"/>
      <c r="W437" s="144"/>
      <c r="X437" s="144"/>
      <c r="Y437" s="144"/>
      <c r="Z437" s="144"/>
      <c r="AA437" s="144"/>
      <c r="AB437" s="144"/>
      <c r="AC437" s="144"/>
      <c r="AD437" s="144"/>
      <c r="AE437" s="144"/>
      <c r="AF437" s="144"/>
      <c r="AG437" s="144"/>
      <c r="AH437" s="144"/>
      <c r="AI437" s="144"/>
      <c r="AJ437" s="144"/>
      <c r="AK437" s="144"/>
      <c r="AL437" s="144"/>
      <c r="AM437" s="144"/>
      <c r="AN437" s="144"/>
      <c r="AO437" s="144"/>
      <c r="AP437" s="144"/>
      <c r="AQ437" s="144"/>
      <c r="AR437" s="144"/>
      <c r="AS437" s="144"/>
      <c r="AT437" s="144"/>
      <c r="AU437" s="144"/>
      <c r="AV437" s="144"/>
      <c r="AW437" s="144"/>
      <c r="AX437" s="144"/>
      <c r="AY437" s="144"/>
      <c r="AZ437" s="144"/>
      <c r="BA437" s="144"/>
      <c r="BB437" s="144"/>
      <c r="BC437" s="144"/>
      <c r="BD437" s="144"/>
      <c r="BE437" s="144"/>
      <c r="BF437" s="144"/>
      <c r="BG437" s="144"/>
      <c r="BH437" s="144"/>
      <c r="BI437" s="144"/>
      <c r="BJ437" s="144"/>
      <c r="BK437" s="144"/>
      <c r="BL437" s="144"/>
      <c r="BM437" s="144"/>
      <c r="BN437" s="144"/>
      <c r="BO437" s="144"/>
      <c r="BP437" s="144"/>
      <c r="BQ437" s="144"/>
      <c r="BR437" s="144"/>
      <c r="BS437" s="144"/>
      <c r="BT437" s="144"/>
      <c r="BU437" s="144"/>
      <c r="BV437" s="144"/>
      <c r="BW437" s="144"/>
      <c r="BX437" s="144"/>
      <c r="BY437" s="144"/>
      <c r="BZ437" s="144"/>
      <c r="CA437" s="144"/>
      <c r="CB437" s="144"/>
      <c r="CC437" s="144"/>
      <c r="CD437" s="144"/>
      <c r="CE437" s="144"/>
      <c r="CF437" s="144"/>
      <c r="CG437" s="144"/>
      <c r="CH437" s="144"/>
      <c r="CI437" s="144"/>
      <c r="CJ437" s="144"/>
      <c r="CK437" s="144"/>
      <c r="CL437" s="144"/>
      <c r="CM437" s="144"/>
      <c r="CN437" s="144"/>
      <c r="CO437" s="144"/>
      <c r="CP437" s="144"/>
      <c r="CQ437" s="144"/>
      <c r="CR437" s="144"/>
      <c r="CS437" s="144"/>
      <c r="CT437" s="144"/>
      <c r="CU437" s="144"/>
      <c r="CV437" s="144"/>
      <c r="CW437" s="144"/>
      <c r="CX437" s="144"/>
      <c r="CY437" s="144"/>
      <c r="CZ437" s="144"/>
      <c r="DA437" s="144"/>
      <c r="DB437" s="144"/>
      <c r="DC437" s="144"/>
      <c r="DD437" s="144"/>
      <c r="DE437" s="144"/>
      <c r="DF437" s="144"/>
      <c r="DG437" s="144"/>
      <c r="DH437" s="144"/>
      <c r="DI437" s="144"/>
      <c r="DJ437" s="144"/>
      <c r="DK437" s="144"/>
      <c r="DL437" s="144"/>
      <c r="DM437" s="144"/>
      <c r="DN437" s="144"/>
      <c r="DO437" s="144"/>
      <c r="DP437" s="144"/>
      <c r="DQ437" s="144"/>
      <c r="DR437" s="144"/>
      <c r="DS437" s="144"/>
      <c r="DT437" s="144"/>
      <c r="DU437" s="144"/>
      <c r="DV437" s="144"/>
      <c r="DW437" s="144"/>
      <c r="DX437" s="144"/>
      <c r="DY437" s="144"/>
      <c r="DZ437" s="144"/>
      <c r="EA437" s="144"/>
      <c r="EB437" s="144"/>
      <c r="EC437" s="144"/>
      <c r="ED437" s="144"/>
      <c r="EE437" s="144"/>
      <c r="EF437" s="144"/>
      <c r="EG437" s="144"/>
      <c r="EH437" s="144"/>
      <c r="EI437" s="144"/>
      <c r="EJ437" s="144"/>
      <c r="EK437" s="144"/>
      <c r="EL437" s="144"/>
      <c r="EM437" s="144"/>
      <c r="EN437" s="144"/>
      <c r="EO437" s="144"/>
      <c r="EP437" s="144"/>
      <c r="EQ437" s="144"/>
      <c r="ER437" s="144"/>
      <c r="ES437" s="144"/>
      <c r="ET437" s="144"/>
      <c r="EU437" s="144"/>
      <c r="EV437" s="144"/>
      <c r="EW437" s="144"/>
      <c r="EX437" s="144"/>
      <c r="EY437" s="144"/>
      <c r="EZ437" s="144"/>
      <c r="FA437" s="144"/>
      <c r="FB437" s="144"/>
      <c r="FC437" s="144"/>
      <c r="FD437" s="144"/>
      <c r="FE437" s="144"/>
      <c r="FF437" s="144"/>
      <c r="FG437" s="144"/>
      <c r="FH437" s="144"/>
      <c r="FI437" s="144"/>
      <c r="FJ437" s="144"/>
      <c r="FK437" s="144"/>
      <c r="FL437" s="144"/>
      <c r="FM437" s="144"/>
      <c r="FN437" s="144"/>
      <c r="FO437" s="144"/>
      <c r="FP437" s="144"/>
      <c r="FQ437" s="144"/>
      <c r="FR437" s="144"/>
      <c r="FS437" s="144"/>
      <c r="FT437" s="144"/>
      <c r="FU437" s="144"/>
      <c r="FV437" s="144"/>
      <c r="FW437" s="144"/>
      <c r="FX437" s="144"/>
      <c r="FY437" s="144"/>
      <c r="FZ437" s="144"/>
      <c r="GA437" s="144"/>
      <c r="GB437" s="144"/>
      <c r="GC437" s="144"/>
      <c r="GD437" s="144"/>
      <c r="GE437" s="144"/>
      <c r="GF437" s="144"/>
      <c r="GG437" s="144"/>
      <c r="GH437" s="144"/>
      <c r="GI437" s="144"/>
      <c r="GJ437" s="144"/>
      <c r="GK437" s="144"/>
      <c r="GL437" s="144"/>
      <c r="GM437" s="144"/>
      <c r="GN437" s="144"/>
      <c r="GO437" s="144"/>
      <c r="GP437" s="144"/>
      <c r="GQ437" s="144"/>
      <c r="GR437" s="144"/>
      <c r="GS437" s="144"/>
      <c r="GT437" s="144"/>
      <c r="GU437" s="144"/>
      <c r="GV437" s="144"/>
      <c r="GW437" s="144"/>
      <c r="GX437" s="144"/>
      <c r="GY437" s="144"/>
      <c r="GZ437" s="144"/>
      <c r="HA437" s="144"/>
      <c r="HB437" s="144"/>
      <c r="HC437" s="144"/>
      <c r="HD437" s="144"/>
      <c r="HE437" s="144"/>
      <c r="HF437" s="144"/>
      <c r="HG437" s="144"/>
      <c r="HH437" s="144"/>
    </row>
    <row r="438" spans="1:216" s="157" customFormat="1" ht="40" customHeight="1">
      <c r="A438" s="197"/>
      <c r="B438" s="175"/>
      <c r="C438" s="222"/>
      <c r="D438" s="222"/>
      <c r="E438" s="223"/>
      <c r="F438" s="201"/>
      <c r="G438" s="222"/>
      <c r="H438" s="222"/>
      <c r="I438" s="222"/>
      <c r="J438" s="222"/>
      <c r="K438" s="222"/>
      <c r="L438" s="222"/>
      <c r="M438" s="222"/>
      <c r="N438" s="222"/>
      <c r="O438" s="222"/>
      <c r="P438" s="222"/>
      <c r="Q438" s="222"/>
      <c r="R438" s="222"/>
      <c r="S438" s="222"/>
      <c r="T438" s="222"/>
      <c r="U438" s="144"/>
      <c r="V438" s="144"/>
      <c r="W438" s="144"/>
      <c r="X438" s="144"/>
      <c r="Y438" s="144"/>
      <c r="Z438" s="144"/>
      <c r="AA438" s="144"/>
      <c r="AB438" s="144"/>
      <c r="AC438" s="144"/>
      <c r="AD438" s="144"/>
      <c r="AE438" s="144"/>
      <c r="AF438" s="144"/>
      <c r="AG438" s="144"/>
      <c r="AH438" s="144"/>
      <c r="AI438" s="144"/>
      <c r="AJ438" s="144"/>
      <c r="AK438" s="144"/>
      <c r="AL438" s="144"/>
      <c r="AM438" s="144"/>
      <c r="AN438" s="144"/>
      <c r="AO438" s="144"/>
      <c r="AP438" s="144"/>
      <c r="AQ438" s="144"/>
      <c r="AR438" s="144"/>
      <c r="AS438" s="144"/>
      <c r="AT438" s="144"/>
      <c r="AU438" s="144"/>
      <c r="AV438" s="144"/>
      <c r="AW438" s="144"/>
      <c r="AX438" s="144"/>
      <c r="AY438" s="144"/>
      <c r="AZ438" s="144"/>
      <c r="BA438" s="144"/>
      <c r="BB438" s="144"/>
      <c r="BC438" s="144"/>
      <c r="BD438" s="144"/>
      <c r="BE438" s="144"/>
      <c r="BF438" s="144"/>
      <c r="BG438" s="144"/>
      <c r="BH438" s="144"/>
      <c r="BI438" s="144"/>
      <c r="BJ438" s="144"/>
      <c r="BK438" s="144"/>
      <c r="BL438" s="144"/>
      <c r="BM438" s="144"/>
      <c r="BN438" s="144"/>
      <c r="BO438" s="144"/>
      <c r="BP438" s="144"/>
      <c r="BQ438" s="144"/>
      <c r="BR438" s="144"/>
      <c r="BS438" s="144"/>
      <c r="BT438" s="144"/>
      <c r="BU438" s="144"/>
      <c r="BV438" s="144"/>
      <c r="BW438" s="144"/>
      <c r="BX438" s="144"/>
      <c r="BY438" s="144"/>
      <c r="BZ438" s="144"/>
      <c r="CA438" s="144"/>
      <c r="CB438" s="144"/>
      <c r="CC438" s="144"/>
      <c r="CD438" s="144"/>
      <c r="CE438" s="144"/>
      <c r="CF438" s="144"/>
      <c r="CG438" s="144"/>
      <c r="CH438" s="144"/>
      <c r="CI438" s="144"/>
      <c r="CJ438" s="144"/>
      <c r="CK438" s="144"/>
      <c r="CL438" s="144"/>
      <c r="CM438" s="144"/>
      <c r="CN438" s="144"/>
      <c r="CO438" s="144"/>
      <c r="CP438" s="144"/>
      <c r="CQ438" s="144"/>
      <c r="CR438" s="144"/>
      <c r="CS438" s="144"/>
      <c r="CT438" s="144"/>
      <c r="CU438" s="144"/>
      <c r="CV438" s="144"/>
      <c r="CW438" s="144"/>
      <c r="CX438" s="144"/>
      <c r="CY438" s="144"/>
      <c r="CZ438" s="144"/>
      <c r="DA438" s="144"/>
      <c r="DB438" s="144"/>
      <c r="DC438" s="144"/>
      <c r="DD438" s="144"/>
      <c r="DE438" s="144"/>
      <c r="DF438" s="144"/>
      <c r="DG438" s="144"/>
      <c r="DH438" s="144"/>
      <c r="DI438" s="144"/>
      <c r="DJ438" s="144"/>
      <c r="DK438" s="144"/>
      <c r="DL438" s="144"/>
      <c r="DM438" s="144"/>
      <c r="DN438" s="144"/>
      <c r="DO438" s="144"/>
      <c r="DP438" s="144"/>
      <c r="DQ438" s="144"/>
      <c r="DR438" s="144"/>
      <c r="DS438" s="144"/>
      <c r="DT438" s="144"/>
      <c r="DU438" s="144"/>
      <c r="DV438" s="144"/>
      <c r="DW438" s="144"/>
      <c r="DX438" s="144"/>
      <c r="DY438" s="144"/>
      <c r="DZ438" s="144"/>
      <c r="EA438" s="144"/>
      <c r="EB438" s="144"/>
      <c r="EC438" s="144"/>
      <c r="ED438" s="144"/>
      <c r="EE438" s="144"/>
      <c r="EF438" s="144"/>
      <c r="EG438" s="144"/>
      <c r="EH438" s="144"/>
      <c r="EI438" s="144"/>
      <c r="EJ438" s="144"/>
      <c r="EK438" s="144"/>
      <c r="EL438" s="144"/>
      <c r="EM438" s="144"/>
      <c r="EN438" s="144"/>
      <c r="EO438" s="144"/>
      <c r="EP438" s="144"/>
      <c r="EQ438" s="144"/>
      <c r="ER438" s="144"/>
      <c r="ES438" s="144"/>
      <c r="ET438" s="144"/>
      <c r="EU438" s="144"/>
      <c r="EV438" s="144"/>
      <c r="EW438" s="144"/>
      <c r="EX438" s="144"/>
      <c r="EY438" s="144"/>
      <c r="EZ438" s="144"/>
      <c r="FA438" s="144"/>
      <c r="FB438" s="144"/>
      <c r="FC438" s="144"/>
      <c r="FD438" s="144"/>
      <c r="FE438" s="144"/>
      <c r="FF438" s="144"/>
      <c r="FG438" s="144"/>
      <c r="FH438" s="144"/>
      <c r="FI438" s="144"/>
      <c r="FJ438" s="144"/>
      <c r="FK438" s="144"/>
      <c r="FL438" s="144"/>
      <c r="FM438" s="144"/>
      <c r="FN438" s="144"/>
      <c r="FO438" s="144"/>
      <c r="FP438" s="144"/>
      <c r="FQ438" s="144"/>
      <c r="FR438" s="144"/>
      <c r="FS438" s="144"/>
      <c r="FT438" s="144"/>
      <c r="FU438" s="144"/>
      <c r="FV438" s="144"/>
      <c r="FW438" s="144"/>
      <c r="FX438" s="144"/>
      <c r="FY438" s="144"/>
      <c r="FZ438" s="144"/>
      <c r="GA438" s="144"/>
      <c r="GB438" s="144"/>
      <c r="GC438" s="144"/>
      <c r="GD438" s="144"/>
      <c r="GE438" s="144"/>
      <c r="GF438" s="144"/>
      <c r="GG438" s="144"/>
      <c r="GH438" s="144"/>
      <c r="GI438" s="144"/>
      <c r="GJ438" s="144"/>
      <c r="GK438" s="144"/>
      <c r="GL438" s="144"/>
      <c r="GM438" s="144"/>
      <c r="GN438" s="144"/>
      <c r="GO438" s="144"/>
      <c r="GP438" s="144"/>
      <c r="GQ438" s="144"/>
      <c r="GR438" s="144"/>
      <c r="GS438" s="144"/>
      <c r="GT438" s="144"/>
      <c r="GU438" s="144"/>
      <c r="GV438" s="144"/>
      <c r="GW438" s="144"/>
      <c r="GX438" s="144"/>
      <c r="GY438" s="144"/>
      <c r="GZ438" s="144"/>
      <c r="HA438" s="144"/>
      <c r="HB438" s="144"/>
      <c r="HC438" s="144"/>
      <c r="HD438" s="144"/>
      <c r="HE438" s="144"/>
      <c r="HF438" s="144"/>
      <c r="HG438" s="144"/>
      <c r="HH438" s="144"/>
    </row>
    <row r="439" spans="1:216" s="157" customFormat="1" ht="40" customHeight="1">
      <c r="A439" s="197"/>
      <c r="B439" s="175"/>
      <c r="C439" s="222"/>
      <c r="D439" s="222"/>
      <c r="E439" s="223"/>
      <c r="F439" s="201"/>
      <c r="G439" s="222"/>
      <c r="H439" s="222"/>
      <c r="I439" s="222"/>
      <c r="J439" s="222"/>
      <c r="K439" s="222"/>
      <c r="L439" s="222"/>
      <c r="M439" s="222"/>
      <c r="N439" s="222"/>
      <c r="O439" s="222"/>
      <c r="P439" s="222"/>
      <c r="Q439" s="222"/>
      <c r="R439" s="222"/>
      <c r="S439" s="222"/>
      <c r="T439" s="222"/>
      <c r="U439" s="144"/>
      <c r="V439" s="144"/>
      <c r="W439" s="144"/>
      <c r="X439" s="144"/>
      <c r="Y439" s="144"/>
      <c r="Z439" s="144"/>
      <c r="AA439" s="144"/>
      <c r="AB439" s="144"/>
      <c r="AC439" s="144"/>
      <c r="AD439" s="144"/>
      <c r="AE439" s="144"/>
      <c r="AF439" s="144"/>
      <c r="AG439" s="144"/>
      <c r="AH439" s="144"/>
      <c r="AI439" s="144"/>
      <c r="AJ439" s="144"/>
      <c r="AK439" s="144"/>
      <c r="AL439" s="144"/>
      <c r="AM439" s="144"/>
      <c r="AN439" s="144"/>
      <c r="AO439" s="144"/>
      <c r="AP439" s="144"/>
      <c r="AQ439" s="144"/>
      <c r="AR439" s="144"/>
      <c r="AS439" s="144"/>
      <c r="AT439" s="144"/>
      <c r="AU439" s="144"/>
      <c r="AV439" s="144"/>
      <c r="AW439" s="144"/>
      <c r="AX439" s="144"/>
      <c r="AY439" s="144"/>
      <c r="AZ439" s="144"/>
      <c r="BA439" s="144"/>
      <c r="BB439" s="144"/>
      <c r="BC439" s="144"/>
      <c r="BD439" s="144"/>
      <c r="BE439" s="144"/>
      <c r="BF439" s="144"/>
      <c r="BG439" s="144"/>
      <c r="BH439" s="144"/>
      <c r="BI439" s="144"/>
      <c r="BJ439" s="144"/>
      <c r="BK439" s="144"/>
      <c r="BL439" s="144"/>
      <c r="BM439" s="144"/>
      <c r="BN439" s="144"/>
      <c r="BO439" s="144"/>
      <c r="BP439" s="144"/>
      <c r="BQ439" s="144"/>
      <c r="BR439" s="144"/>
      <c r="BS439" s="144"/>
      <c r="BT439" s="144"/>
      <c r="BU439" s="144"/>
      <c r="BV439" s="144"/>
      <c r="BW439" s="144"/>
      <c r="BX439" s="144"/>
      <c r="BY439" s="144"/>
      <c r="BZ439" s="144"/>
      <c r="CA439" s="144"/>
      <c r="CB439" s="144"/>
      <c r="CC439" s="144"/>
      <c r="CD439" s="144"/>
      <c r="CE439" s="144"/>
      <c r="CF439" s="144"/>
      <c r="CG439" s="144"/>
      <c r="CH439" s="144"/>
      <c r="CI439" s="144"/>
      <c r="CJ439" s="144"/>
      <c r="CK439" s="144"/>
      <c r="CL439" s="144"/>
      <c r="CM439" s="144"/>
      <c r="CN439" s="144"/>
      <c r="CO439" s="144"/>
      <c r="CP439" s="144"/>
      <c r="CQ439" s="144"/>
      <c r="CR439" s="144"/>
      <c r="CS439" s="144"/>
      <c r="CT439" s="144"/>
      <c r="CU439" s="144"/>
      <c r="CV439" s="144"/>
      <c r="CW439" s="144"/>
      <c r="CX439" s="144"/>
      <c r="CY439" s="144"/>
      <c r="CZ439" s="144"/>
      <c r="DA439" s="144"/>
      <c r="DB439" s="144"/>
      <c r="DC439" s="144"/>
      <c r="DD439" s="144"/>
      <c r="DE439" s="144"/>
      <c r="DF439" s="144"/>
      <c r="DG439" s="144"/>
      <c r="DH439" s="144"/>
      <c r="DI439" s="144"/>
      <c r="DJ439" s="144"/>
      <c r="DK439" s="144"/>
      <c r="DL439" s="144"/>
      <c r="DM439" s="144"/>
      <c r="DN439" s="144"/>
      <c r="DO439" s="144"/>
      <c r="DP439" s="144"/>
      <c r="DQ439" s="144"/>
      <c r="DR439" s="144"/>
      <c r="DS439" s="144"/>
      <c r="DT439" s="144"/>
      <c r="DU439" s="144"/>
      <c r="DV439" s="144"/>
      <c r="DW439" s="144"/>
      <c r="DX439" s="144"/>
      <c r="DY439" s="144"/>
      <c r="DZ439" s="144"/>
      <c r="EA439" s="144"/>
      <c r="EB439" s="144"/>
      <c r="EC439" s="144"/>
      <c r="ED439" s="144"/>
      <c r="EE439" s="144"/>
      <c r="EF439" s="144"/>
      <c r="EG439" s="144"/>
      <c r="EH439" s="144"/>
      <c r="EI439" s="144"/>
      <c r="EJ439" s="144"/>
      <c r="EK439" s="144"/>
      <c r="EL439" s="144"/>
      <c r="EM439" s="144"/>
      <c r="EN439" s="144"/>
      <c r="EO439" s="144"/>
      <c r="EP439" s="144"/>
      <c r="EQ439" s="144"/>
      <c r="ER439" s="144"/>
      <c r="ES439" s="144"/>
      <c r="ET439" s="144"/>
      <c r="EU439" s="144"/>
      <c r="EV439" s="144"/>
      <c r="EW439" s="144"/>
      <c r="EX439" s="144"/>
      <c r="EY439" s="144"/>
      <c r="EZ439" s="144"/>
      <c r="FA439" s="144"/>
      <c r="FB439" s="144"/>
      <c r="FC439" s="144"/>
      <c r="FD439" s="144"/>
      <c r="FE439" s="144"/>
      <c r="FF439" s="144"/>
      <c r="FG439" s="144"/>
      <c r="FH439" s="144"/>
      <c r="FI439" s="144"/>
      <c r="FJ439" s="144"/>
      <c r="FK439" s="144"/>
      <c r="FL439" s="144"/>
      <c r="FM439" s="144"/>
      <c r="FN439" s="144"/>
      <c r="FO439" s="144"/>
      <c r="FP439" s="144"/>
      <c r="FQ439" s="144"/>
      <c r="FR439" s="144"/>
      <c r="FS439" s="144"/>
      <c r="FT439" s="144"/>
      <c r="FU439" s="144"/>
      <c r="FV439" s="144"/>
      <c r="FW439" s="144"/>
      <c r="FX439" s="144"/>
      <c r="FY439" s="144"/>
      <c r="FZ439" s="144"/>
      <c r="GA439" s="144"/>
      <c r="GB439" s="144"/>
      <c r="GC439" s="144"/>
      <c r="GD439" s="144"/>
      <c r="GE439" s="144"/>
      <c r="GF439" s="144"/>
      <c r="GG439" s="144"/>
      <c r="GH439" s="144"/>
      <c r="GI439" s="144"/>
      <c r="GJ439" s="144"/>
      <c r="GK439" s="144"/>
      <c r="GL439" s="144"/>
      <c r="GM439" s="144"/>
      <c r="GN439" s="144"/>
      <c r="GO439" s="144"/>
      <c r="GP439" s="144"/>
      <c r="GQ439" s="144"/>
      <c r="GR439" s="144"/>
      <c r="GS439" s="144"/>
      <c r="GT439" s="144"/>
      <c r="GU439" s="144"/>
      <c r="GV439" s="144"/>
      <c r="GW439" s="144"/>
      <c r="GX439" s="144"/>
      <c r="GY439" s="144"/>
      <c r="GZ439" s="144"/>
      <c r="HA439" s="144"/>
      <c r="HB439" s="144"/>
      <c r="HC439" s="144"/>
      <c r="HD439" s="144"/>
      <c r="HE439" s="144"/>
      <c r="HF439" s="144"/>
      <c r="HG439" s="144"/>
      <c r="HH439" s="144"/>
    </row>
    <row r="440" spans="1:216" s="157" customFormat="1" ht="40" customHeight="1">
      <c r="A440" s="197"/>
      <c r="B440" s="175"/>
      <c r="C440" s="222"/>
      <c r="D440" s="222"/>
      <c r="E440" s="223"/>
      <c r="F440" s="201"/>
      <c r="G440" s="222"/>
      <c r="H440" s="222"/>
      <c r="I440" s="222"/>
      <c r="J440" s="222"/>
      <c r="K440" s="222"/>
      <c r="L440" s="222"/>
      <c r="M440" s="222"/>
      <c r="N440" s="222"/>
      <c r="O440" s="222"/>
      <c r="P440" s="222"/>
      <c r="Q440" s="222"/>
      <c r="R440" s="222"/>
      <c r="S440" s="222"/>
      <c r="T440" s="222"/>
      <c r="U440" s="144"/>
      <c r="V440" s="144"/>
      <c r="W440" s="144"/>
      <c r="X440" s="144"/>
      <c r="Y440" s="144"/>
      <c r="Z440" s="144"/>
      <c r="AA440" s="144"/>
      <c r="AB440" s="144"/>
      <c r="AC440" s="144"/>
      <c r="AD440" s="144"/>
      <c r="AE440" s="144"/>
      <c r="AF440" s="144"/>
      <c r="AG440" s="144"/>
      <c r="AH440" s="144"/>
      <c r="AI440" s="144"/>
      <c r="AJ440" s="144"/>
      <c r="AK440" s="144"/>
      <c r="AL440" s="144"/>
      <c r="AM440" s="144"/>
      <c r="AN440" s="144"/>
      <c r="AO440" s="144"/>
      <c r="AP440" s="144"/>
      <c r="AQ440" s="144"/>
      <c r="AR440" s="144"/>
      <c r="AS440" s="144"/>
      <c r="AT440" s="144"/>
      <c r="AU440" s="144"/>
      <c r="AV440" s="144"/>
      <c r="AW440" s="144"/>
      <c r="AX440" s="144"/>
      <c r="AY440" s="144"/>
      <c r="AZ440" s="144"/>
      <c r="BA440" s="144"/>
      <c r="BB440" s="144"/>
      <c r="BC440" s="144"/>
      <c r="BD440" s="144"/>
      <c r="BE440" s="144"/>
      <c r="BF440" s="144"/>
      <c r="BG440" s="144"/>
      <c r="BH440" s="144"/>
      <c r="BI440" s="144"/>
      <c r="BJ440" s="144"/>
      <c r="BK440" s="144"/>
      <c r="BL440" s="144"/>
      <c r="BM440" s="144"/>
      <c r="BN440" s="144"/>
      <c r="BO440" s="144"/>
      <c r="BP440" s="144"/>
      <c r="BQ440" s="144"/>
      <c r="BR440" s="144"/>
      <c r="BS440" s="144"/>
      <c r="BT440" s="144"/>
      <c r="BU440" s="144"/>
      <c r="BV440" s="144"/>
      <c r="BW440" s="144"/>
      <c r="BX440" s="144"/>
      <c r="BY440" s="144"/>
      <c r="BZ440" s="144"/>
      <c r="CA440" s="144"/>
      <c r="CB440" s="144"/>
      <c r="CC440" s="144"/>
      <c r="CD440" s="144"/>
      <c r="CE440" s="144"/>
      <c r="CF440" s="144"/>
      <c r="CG440" s="144"/>
      <c r="CH440" s="144"/>
      <c r="CI440" s="144"/>
      <c r="CJ440" s="144"/>
      <c r="CK440" s="144"/>
      <c r="CL440" s="144"/>
      <c r="CM440" s="144"/>
      <c r="CN440" s="144"/>
      <c r="CO440" s="144"/>
      <c r="CP440" s="144"/>
      <c r="CQ440" s="144"/>
      <c r="CR440" s="144"/>
      <c r="CS440" s="144"/>
      <c r="CT440" s="144"/>
      <c r="CU440" s="144"/>
      <c r="CV440" s="144"/>
      <c r="CW440" s="144"/>
      <c r="CX440" s="144"/>
      <c r="CY440" s="144"/>
      <c r="CZ440" s="144"/>
      <c r="DA440" s="144"/>
      <c r="DB440" s="144"/>
      <c r="DC440" s="144"/>
      <c r="DD440" s="144"/>
      <c r="DE440" s="144"/>
      <c r="DF440" s="144"/>
      <c r="DG440" s="144"/>
      <c r="DH440" s="144"/>
      <c r="DI440" s="144"/>
      <c r="DJ440" s="144"/>
      <c r="DK440" s="144"/>
      <c r="DL440" s="144"/>
      <c r="DM440" s="144"/>
      <c r="DN440" s="144"/>
      <c r="DO440" s="144"/>
      <c r="DP440" s="144"/>
      <c r="DQ440" s="144"/>
      <c r="DR440" s="144"/>
      <c r="DS440" s="144"/>
      <c r="DT440" s="144"/>
      <c r="DU440" s="144"/>
      <c r="DV440" s="144"/>
      <c r="DW440" s="144"/>
      <c r="DX440" s="144"/>
      <c r="DY440" s="144"/>
      <c r="DZ440" s="144"/>
      <c r="EA440" s="144"/>
      <c r="EB440" s="144"/>
      <c r="EC440" s="144"/>
      <c r="ED440" s="144"/>
      <c r="EE440" s="144"/>
      <c r="EF440" s="144"/>
      <c r="EG440" s="144"/>
      <c r="EH440" s="144"/>
      <c r="EI440" s="144"/>
      <c r="EJ440" s="144"/>
      <c r="EK440" s="144"/>
      <c r="EL440" s="144"/>
      <c r="EM440" s="144"/>
      <c r="EN440" s="144"/>
      <c r="EO440" s="144"/>
      <c r="EP440" s="144"/>
      <c r="EQ440" s="144"/>
      <c r="ER440" s="144"/>
      <c r="ES440" s="144"/>
      <c r="ET440" s="144"/>
      <c r="EU440" s="144"/>
      <c r="EV440" s="144"/>
      <c r="EW440" s="144"/>
      <c r="EX440" s="144"/>
      <c r="EY440" s="144"/>
      <c r="EZ440" s="144"/>
      <c r="FA440" s="144"/>
      <c r="FB440" s="144"/>
      <c r="FC440" s="144"/>
      <c r="FD440" s="144"/>
      <c r="FE440" s="144"/>
      <c r="FF440" s="144"/>
      <c r="FG440" s="144"/>
      <c r="FH440" s="144"/>
      <c r="FI440" s="144"/>
      <c r="FJ440" s="144"/>
      <c r="FK440" s="144"/>
      <c r="FL440" s="144"/>
      <c r="FM440" s="144"/>
      <c r="FN440" s="144"/>
      <c r="FO440" s="144"/>
      <c r="FP440" s="144"/>
      <c r="FQ440" s="144"/>
      <c r="FR440" s="144"/>
      <c r="FS440" s="144"/>
      <c r="FT440" s="144"/>
      <c r="FU440" s="144"/>
      <c r="FV440" s="144"/>
      <c r="FW440" s="144"/>
      <c r="FX440" s="144"/>
      <c r="FY440" s="144"/>
      <c r="FZ440" s="144"/>
      <c r="GA440" s="144"/>
      <c r="GB440" s="144"/>
      <c r="GC440" s="144"/>
      <c r="GD440" s="144"/>
      <c r="GE440" s="144"/>
      <c r="GF440" s="144"/>
      <c r="GG440" s="144"/>
      <c r="GH440" s="144"/>
      <c r="GI440" s="144"/>
      <c r="GJ440" s="144"/>
      <c r="GK440" s="144"/>
      <c r="GL440" s="144"/>
      <c r="GM440" s="144"/>
      <c r="GN440" s="144"/>
      <c r="GO440" s="144"/>
      <c r="GP440" s="144"/>
      <c r="GQ440" s="144"/>
      <c r="GR440" s="144"/>
      <c r="GS440" s="144"/>
      <c r="GT440" s="144"/>
      <c r="GU440" s="144"/>
      <c r="GV440" s="144"/>
      <c r="GW440" s="144"/>
      <c r="GX440" s="144"/>
      <c r="GY440" s="144"/>
      <c r="GZ440" s="144"/>
      <c r="HA440" s="144"/>
      <c r="HB440" s="144"/>
      <c r="HC440" s="144"/>
      <c r="HD440" s="144"/>
      <c r="HE440" s="144"/>
      <c r="HF440" s="144"/>
      <c r="HG440" s="144"/>
      <c r="HH440" s="144"/>
    </row>
    <row r="441" spans="1:216" s="157" customFormat="1" ht="40" customHeight="1">
      <c r="A441" s="197"/>
      <c r="B441" s="175"/>
      <c r="C441" s="222"/>
      <c r="D441" s="222"/>
      <c r="E441" s="223"/>
      <c r="F441" s="201"/>
      <c r="G441" s="222"/>
      <c r="H441" s="222"/>
      <c r="I441" s="222"/>
      <c r="J441" s="222"/>
      <c r="K441" s="222"/>
      <c r="L441" s="222"/>
      <c r="M441" s="222"/>
      <c r="N441" s="222"/>
      <c r="O441" s="222"/>
      <c r="P441" s="222"/>
      <c r="Q441" s="222"/>
      <c r="R441" s="222"/>
      <c r="S441" s="222"/>
      <c r="T441" s="222"/>
      <c r="U441" s="144"/>
      <c r="V441" s="144"/>
      <c r="W441" s="144"/>
      <c r="X441" s="144"/>
      <c r="Y441" s="144"/>
      <c r="Z441" s="144"/>
      <c r="AA441" s="144"/>
      <c r="AB441" s="144"/>
      <c r="AC441" s="144"/>
      <c r="AD441" s="144"/>
      <c r="AE441" s="144"/>
      <c r="AF441" s="144"/>
      <c r="AG441" s="144"/>
      <c r="AH441" s="144"/>
      <c r="AI441" s="144"/>
      <c r="AJ441" s="144"/>
      <c r="AK441" s="144"/>
      <c r="AL441" s="144"/>
      <c r="AM441" s="144"/>
      <c r="AN441" s="144"/>
      <c r="AO441" s="144"/>
      <c r="AP441" s="144"/>
      <c r="AQ441" s="144"/>
      <c r="AR441" s="144"/>
      <c r="AS441" s="144"/>
      <c r="AT441" s="144"/>
      <c r="AU441" s="144"/>
      <c r="AV441" s="144"/>
      <c r="AW441" s="144"/>
      <c r="AX441" s="144"/>
      <c r="AY441" s="144"/>
      <c r="AZ441" s="144"/>
      <c r="BA441" s="144"/>
      <c r="BB441" s="144"/>
      <c r="BC441" s="144"/>
      <c r="BD441" s="144"/>
      <c r="BE441" s="144"/>
      <c r="BF441" s="144"/>
      <c r="BG441" s="144"/>
      <c r="BH441" s="144"/>
      <c r="BI441" s="144"/>
      <c r="BJ441" s="144"/>
      <c r="BK441" s="144"/>
      <c r="BL441" s="144"/>
      <c r="BM441" s="144"/>
      <c r="BN441" s="144"/>
      <c r="BO441" s="144"/>
      <c r="BP441" s="144"/>
      <c r="BQ441" s="144"/>
      <c r="BR441" s="144"/>
      <c r="BS441" s="144"/>
      <c r="BT441" s="144"/>
      <c r="BU441" s="144"/>
      <c r="BV441" s="144"/>
      <c r="BW441" s="144"/>
      <c r="BX441" s="144"/>
      <c r="BY441" s="144"/>
      <c r="BZ441" s="144"/>
      <c r="CA441" s="144"/>
      <c r="CB441" s="144"/>
      <c r="CC441" s="144"/>
      <c r="CD441" s="144"/>
      <c r="CE441" s="144"/>
      <c r="CF441" s="144"/>
      <c r="CG441" s="144"/>
      <c r="CH441" s="144"/>
      <c r="CI441" s="144"/>
      <c r="CJ441" s="144"/>
      <c r="CK441" s="144"/>
      <c r="CL441" s="144"/>
      <c r="CM441" s="144"/>
      <c r="CN441" s="144"/>
      <c r="CO441" s="144"/>
      <c r="CP441" s="144"/>
      <c r="CQ441" s="144"/>
      <c r="CR441" s="144"/>
      <c r="CS441" s="144"/>
      <c r="CT441" s="144"/>
      <c r="CU441" s="144"/>
      <c r="CV441" s="144"/>
      <c r="CW441" s="144"/>
      <c r="CX441" s="144"/>
      <c r="CY441" s="144"/>
      <c r="CZ441" s="144"/>
      <c r="DA441" s="144"/>
      <c r="DB441" s="144"/>
      <c r="DC441" s="144"/>
      <c r="DD441" s="144"/>
      <c r="DE441" s="144"/>
      <c r="DF441" s="144"/>
      <c r="DG441" s="144"/>
      <c r="DH441" s="144"/>
      <c r="DI441" s="144"/>
      <c r="DJ441" s="144"/>
      <c r="DK441" s="144"/>
      <c r="DL441" s="144"/>
      <c r="DM441" s="144"/>
      <c r="DN441" s="144"/>
      <c r="DO441" s="144"/>
      <c r="DP441" s="144"/>
      <c r="DQ441" s="144"/>
      <c r="DR441" s="144"/>
      <c r="DS441" s="144"/>
      <c r="DT441" s="144"/>
      <c r="DU441" s="144"/>
      <c r="DV441" s="144"/>
      <c r="DW441" s="144"/>
      <c r="DX441" s="144"/>
      <c r="DY441" s="144"/>
      <c r="DZ441" s="144"/>
      <c r="EA441" s="144"/>
      <c r="EB441" s="144"/>
      <c r="EC441" s="144"/>
      <c r="ED441" s="144"/>
      <c r="EE441" s="144"/>
      <c r="EF441" s="144"/>
      <c r="EG441" s="144"/>
      <c r="EH441" s="144"/>
      <c r="EI441" s="144"/>
      <c r="EJ441" s="144"/>
      <c r="EK441" s="144"/>
      <c r="EL441" s="144"/>
      <c r="EM441" s="144"/>
      <c r="EN441" s="144"/>
      <c r="EO441" s="144"/>
      <c r="EP441" s="144"/>
      <c r="EQ441" s="144"/>
      <c r="ER441" s="144"/>
      <c r="ES441" s="144"/>
      <c r="ET441" s="144"/>
      <c r="EU441" s="144"/>
      <c r="EV441" s="144"/>
      <c r="EW441" s="144"/>
      <c r="EX441" s="144"/>
      <c r="EY441" s="144"/>
      <c r="EZ441" s="144"/>
      <c r="FA441" s="144"/>
      <c r="FB441" s="144"/>
      <c r="FC441" s="144"/>
      <c r="FD441" s="144"/>
      <c r="FE441" s="144"/>
      <c r="FF441" s="144"/>
      <c r="FG441" s="144"/>
      <c r="FH441" s="144"/>
      <c r="FI441" s="144"/>
      <c r="FJ441" s="144"/>
      <c r="FK441" s="144"/>
      <c r="FL441" s="144"/>
      <c r="FM441" s="144"/>
      <c r="FN441" s="144"/>
      <c r="FO441" s="144"/>
      <c r="FP441" s="144"/>
      <c r="FQ441" s="144"/>
      <c r="FR441" s="144"/>
      <c r="FS441" s="144"/>
      <c r="FT441" s="144"/>
      <c r="FU441" s="144"/>
      <c r="FV441" s="144"/>
      <c r="FW441" s="144"/>
      <c r="FX441" s="144"/>
      <c r="FY441" s="144"/>
      <c r="FZ441" s="144"/>
      <c r="GA441" s="144"/>
      <c r="GB441" s="144"/>
      <c r="GC441" s="144"/>
      <c r="GD441" s="144"/>
      <c r="GE441" s="144"/>
      <c r="GF441" s="144"/>
      <c r="GG441" s="144"/>
      <c r="GH441" s="144"/>
      <c r="GI441" s="144"/>
      <c r="GJ441" s="144"/>
      <c r="GK441" s="144"/>
      <c r="GL441" s="144"/>
      <c r="GM441" s="144"/>
      <c r="GN441" s="144"/>
      <c r="GO441" s="144"/>
      <c r="GP441" s="144"/>
      <c r="GQ441" s="144"/>
      <c r="GR441" s="144"/>
      <c r="GS441" s="144"/>
      <c r="GT441" s="144"/>
      <c r="GU441" s="144"/>
      <c r="GV441" s="144"/>
      <c r="GW441" s="144"/>
      <c r="GX441" s="144"/>
      <c r="GY441" s="144"/>
      <c r="GZ441" s="144"/>
      <c r="HA441" s="144"/>
      <c r="HB441" s="144"/>
      <c r="HC441" s="144"/>
      <c r="HD441" s="144"/>
      <c r="HE441" s="144"/>
      <c r="HF441" s="144"/>
      <c r="HG441" s="144"/>
      <c r="HH441" s="144"/>
    </row>
    <row r="442" spans="1:216" s="157" customFormat="1" ht="40" customHeight="1">
      <c r="A442" s="201"/>
      <c r="B442" s="175"/>
      <c r="C442" s="222"/>
      <c r="D442" s="222"/>
      <c r="E442" s="223"/>
      <c r="F442" s="201"/>
      <c r="G442" s="222"/>
      <c r="H442" s="222"/>
      <c r="I442" s="222"/>
      <c r="J442" s="222"/>
      <c r="K442" s="222"/>
      <c r="L442" s="222"/>
      <c r="M442" s="222"/>
      <c r="N442" s="222"/>
      <c r="O442" s="222"/>
      <c r="P442" s="222"/>
      <c r="Q442" s="222"/>
      <c r="R442" s="222"/>
      <c r="S442" s="222"/>
      <c r="T442" s="222"/>
      <c r="U442" s="144"/>
      <c r="V442" s="144"/>
      <c r="W442" s="144"/>
      <c r="X442" s="144"/>
      <c r="Y442" s="144"/>
      <c r="Z442" s="144"/>
      <c r="AA442" s="144"/>
      <c r="AB442" s="144"/>
      <c r="AC442" s="144"/>
      <c r="AD442" s="144"/>
      <c r="AE442" s="144"/>
      <c r="AF442" s="144"/>
      <c r="AG442" s="144"/>
      <c r="AH442" s="144"/>
      <c r="AI442" s="144"/>
      <c r="AJ442" s="144"/>
      <c r="AK442" s="144"/>
      <c r="AL442" s="144"/>
      <c r="AM442" s="144"/>
      <c r="AN442" s="144"/>
      <c r="AO442" s="144"/>
      <c r="AP442" s="144"/>
      <c r="AQ442" s="144"/>
      <c r="AR442" s="144"/>
      <c r="AS442" s="144"/>
      <c r="AT442" s="144"/>
      <c r="AU442" s="144"/>
      <c r="AV442" s="144"/>
      <c r="AW442" s="144"/>
      <c r="AX442" s="144"/>
      <c r="AY442" s="144"/>
      <c r="AZ442" s="144"/>
      <c r="BA442" s="144"/>
      <c r="BB442" s="144"/>
      <c r="BC442" s="144"/>
      <c r="BD442" s="144"/>
      <c r="BE442" s="144"/>
      <c r="BF442" s="144"/>
      <c r="BG442" s="144"/>
      <c r="BH442" s="144"/>
      <c r="BI442" s="144"/>
      <c r="BJ442" s="144"/>
      <c r="BK442" s="144"/>
      <c r="BL442" s="144"/>
      <c r="BM442" s="144"/>
      <c r="BN442" s="144"/>
      <c r="BO442" s="144"/>
      <c r="BP442" s="144"/>
      <c r="BQ442" s="144"/>
      <c r="BR442" s="144"/>
      <c r="BS442" s="144"/>
      <c r="BT442" s="144"/>
      <c r="BU442" s="144"/>
      <c r="BV442" s="144"/>
      <c r="BW442" s="144"/>
      <c r="BX442" s="144"/>
      <c r="BY442" s="144"/>
      <c r="BZ442" s="144"/>
      <c r="CA442" s="144"/>
      <c r="CB442" s="144"/>
      <c r="CC442" s="144"/>
      <c r="CD442" s="144"/>
      <c r="CE442" s="144"/>
      <c r="CF442" s="144"/>
      <c r="CG442" s="144"/>
      <c r="CH442" s="144"/>
      <c r="CI442" s="144"/>
      <c r="CJ442" s="144"/>
      <c r="CK442" s="144"/>
      <c r="CL442" s="144"/>
      <c r="CM442" s="144"/>
      <c r="CN442" s="144"/>
      <c r="CO442" s="144"/>
      <c r="CP442" s="144"/>
      <c r="CQ442" s="144"/>
      <c r="CR442" s="144"/>
      <c r="CS442" s="144"/>
      <c r="CT442" s="144"/>
      <c r="CU442" s="144"/>
      <c r="CV442" s="144"/>
      <c r="CW442" s="144"/>
      <c r="CX442" s="144"/>
      <c r="CY442" s="144"/>
      <c r="CZ442" s="144"/>
      <c r="DA442" s="144"/>
      <c r="DB442" s="144"/>
      <c r="DC442" s="144"/>
      <c r="DD442" s="144"/>
      <c r="DE442" s="144"/>
      <c r="DF442" s="144"/>
      <c r="DG442" s="144"/>
      <c r="DH442" s="144"/>
      <c r="DI442" s="144"/>
      <c r="DJ442" s="144"/>
      <c r="DK442" s="144"/>
      <c r="DL442" s="144"/>
      <c r="DM442" s="144"/>
      <c r="DN442" s="144"/>
      <c r="DO442" s="144"/>
      <c r="DP442" s="144"/>
      <c r="DQ442" s="144"/>
      <c r="DR442" s="144"/>
      <c r="DS442" s="144"/>
      <c r="DT442" s="144"/>
      <c r="DU442" s="144"/>
      <c r="DV442" s="144"/>
      <c r="DW442" s="144"/>
      <c r="DX442" s="144"/>
      <c r="DY442" s="144"/>
      <c r="DZ442" s="144"/>
      <c r="EA442" s="144"/>
      <c r="EB442" s="144"/>
      <c r="EC442" s="144"/>
      <c r="ED442" s="144"/>
      <c r="EE442" s="144"/>
      <c r="EF442" s="144"/>
      <c r="EG442" s="144"/>
      <c r="EH442" s="144"/>
      <c r="EI442" s="144"/>
      <c r="EJ442" s="144"/>
      <c r="EK442" s="144"/>
      <c r="EL442" s="144"/>
      <c r="EM442" s="144"/>
      <c r="EN442" s="144"/>
      <c r="EO442" s="144"/>
      <c r="EP442" s="144"/>
      <c r="EQ442" s="144"/>
      <c r="ER442" s="144"/>
      <c r="ES442" s="144"/>
      <c r="ET442" s="144"/>
      <c r="EU442" s="144"/>
      <c r="EV442" s="144"/>
      <c r="EW442" s="144"/>
      <c r="EX442" s="144"/>
      <c r="EY442" s="144"/>
      <c r="EZ442" s="144"/>
      <c r="FA442" s="144"/>
      <c r="FB442" s="144"/>
      <c r="FC442" s="144"/>
      <c r="FD442" s="144"/>
      <c r="FE442" s="144"/>
      <c r="FF442" s="144"/>
      <c r="FG442" s="144"/>
      <c r="FH442" s="144"/>
      <c r="FI442" s="144"/>
      <c r="FJ442" s="144"/>
      <c r="FK442" s="144"/>
      <c r="FL442" s="144"/>
      <c r="FM442" s="144"/>
      <c r="FN442" s="144"/>
      <c r="FO442" s="144"/>
      <c r="FP442" s="144"/>
      <c r="FQ442" s="144"/>
      <c r="FR442" s="144"/>
      <c r="FS442" s="144"/>
      <c r="FT442" s="144"/>
      <c r="FU442" s="144"/>
      <c r="FV442" s="144"/>
      <c r="FW442" s="144"/>
      <c r="FX442" s="144"/>
      <c r="FY442" s="144"/>
      <c r="FZ442" s="144"/>
      <c r="GA442" s="144"/>
      <c r="GB442" s="144"/>
      <c r="GC442" s="144"/>
      <c r="GD442" s="144"/>
      <c r="GE442" s="144"/>
      <c r="GF442" s="144"/>
      <c r="GG442" s="144"/>
      <c r="GH442" s="144"/>
      <c r="GI442" s="144"/>
      <c r="GJ442" s="144"/>
      <c r="GK442" s="144"/>
      <c r="GL442" s="144"/>
      <c r="GM442" s="144"/>
      <c r="GN442" s="144"/>
      <c r="GO442" s="144"/>
      <c r="GP442" s="144"/>
      <c r="GQ442" s="144"/>
      <c r="GR442" s="144"/>
      <c r="GS442" s="144"/>
      <c r="GT442" s="144"/>
      <c r="GU442" s="144"/>
      <c r="GV442" s="144"/>
      <c r="GW442" s="144"/>
      <c r="GX442" s="144"/>
      <c r="GY442" s="144"/>
      <c r="GZ442" s="144"/>
      <c r="HA442" s="144"/>
      <c r="HB442" s="144"/>
      <c r="HC442" s="144"/>
      <c r="HD442" s="144"/>
      <c r="HE442" s="144"/>
      <c r="HF442" s="144"/>
      <c r="HG442" s="144"/>
      <c r="HH442" s="144"/>
    </row>
    <row r="443" spans="1:216" s="157" customFormat="1" ht="40" customHeight="1">
      <c r="A443" s="201"/>
      <c r="B443" s="175"/>
      <c r="C443" s="222"/>
      <c r="D443" s="222"/>
      <c r="E443" s="223"/>
      <c r="F443" s="201"/>
      <c r="G443" s="222"/>
      <c r="H443" s="222"/>
      <c r="I443" s="222"/>
      <c r="J443" s="222"/>
      <c r="K443" s="222"/>
      <c r="L443" s="222"/>
      <c r="M443" s="222"/>
      <c r="N443" s="222"/>
      <c r="O443" s="222"/>
      <c r="P443" s="222"/>
      <c r="Q443" s="222"/>
      <c r="R443" s="222"/>
      <c r="S443" s="222"/>
      <c r="T443" s="222"/>
      <c r="U443" s="144"/>
      <c r="V443" s="144"/>
      <c r="W443" s="144"/>
      <c r="X443" s="144"/>
      <c r="Y443" s="144"/>
      <c r="Z443" s="144"/>
      <c r="AA443" s="144"/>
      <c r="AB443" s="144"/>
      <c r="AC443" s="144"/>
      <c r="AD443" s="144"/>
      <c r="AE443" s="144"/>
      <c r="AF443" s="144"/>
      <c r="AG443" s="144"/>
      <c r="AH443" s="144"/>
      <c r="AI443" s="144"/>
      <c r="AJ443" s="144"/>
      <c r="AK443" s="144"/>
      <c r="AL443" s="144"/>
      <c r="AM443" s="144"/>
      <c r="AN443" s="144"/>
      <c r="AO443" s="144"/>
      <c r="AP443" s="144"/>
      <c r="AQ443" s="144"/>
      <c r="AR443" s="144"/>
      <c r="AS443" s="144"/>
      <c r="AT443" s="144"/>
      <c r="AU443" s="144"/>
      <c r="AV443" s="144"/>
      <c r="AW443" s="144"/>
      <c r="AX443" s="144"/>
      <c r="AY443" s="144"/>
      <c r="AZ443" s="144"/>
      <c r="BA443" s="144"/>
      <c r="BB443" s="144"/>
      <c r="BC443" s="144"/>
      <c r="BD443" s="144"/>
      <c r="BE443" s="144"/>
      <c r="BF443" s="144"/>
      <c r="BG443" s="144"/>
      <c r="BH443" s="144"/>
      <c r="BI443" s="144"/>
      <c r="BJ443" s="144"/>
      <c r="BK443" s="144"/>
      <c r="BL443" s="144"/>
      <c r="BM443" s="144"/>
      <c r="BN443" s="144"/>
      <c r="BO443" s="144"/>
      <c r="BP443" s="144"/>
      <c r="BQ443" s="144"/>
      <c r="BR443" s="144"/>
      <c r="BS443" s="144"/>
      <c r="BT443" s="144"/>
      <c r="BU443" s="144"/>
      <c r="BV443" s="144"/>
      <c r="BW443" s="144"/>
      <c r="BX443" s="144"/>
      <c r="BY443" s="144"/>
      <c r="BZ443" s="144"/>
      <c r="CA443" s="144"/>
      <c r="CB443" s="144"/>
      <c r="CC443" s="144"/>
      <c r="CD443" s="144"/>
      <c r="CE443" s="144"/>
      <c r="CF443" s="144"/>
      <c r="CG443" s="144"/>
      <c r="CH443" s="144"/>
      <c r="CI443" s="144"/>
      <c r="CJ443" s="144"/>
      <c r="CK443" s="144"/>
      <c r="CL443" s="144"/>
      <c r="CM443" s="144"/>
      <c r="CN443" s="144"/>
      <c r="CO443" s="144"/>
      <c r="CP443" s="144"/>
      <c r="CQ443" s="144"/>
      <c r="CR443" s="144"/>
      <c r="CS443" s="144"/>
      <c r="CT443" s="144"/>
      <c r="CU443" s="144"/>
      <c r="CV443" s="144"/>
      <c r="CW443" s="144"/>
      <c r="CX443" s="144"/>
      <c r="CY443" s="144"/>
      <c r="CZ443" s="144"/>
      <c r="DA443" s="144"/>
      <c r="DB443" s="144"/>
      <c r="DC443" s="144"/>
      <c r="DD443" s="144"/>
      <c r="DE443" s="144"/>
      <c r="DF443" s="144"/>
      <c r="DG443" s="144"/>
      <c r="DH443" s="144"/>
      <c r="DI443" s="144"/>
      <c r="DJ443" s="144"/>
      <c r="DK443" s="144"/>
      <c r="DL443" s="144"/>
      <c r="DM443" s="144"/>
      <c r="DN443" s="144"/>
      <c r="DO443" s="144"/>
      <c r="DP443" s="144"/>
      <c r="DQ443" s="144"/>
      <c r="DR443" s="144"/>
      <c r="DS443" s="144"/>
      <c r="DT443" s="144"/>
      <c r="DU443" s="144"/>
      <c r="DV443" s="144"/>
      <c r="DW443" s="144"/>
      <c r="DX443" s="144"/>
      <c r="DY443" s="144"/>
      <c r="DZ443" s="144"/>
      <c r="EA443" s="144"/>
      <c r="EB443" s="144"/>
      <c r="EC443" s="144"/>
      <c r="ED443" s="144"/>
      <c r="EE443" s="144"/>
      <c r="EF443" s="144"/>
      <c r="EG443" s="144"/>
      <c r="EH443" s="144"/>
      <c r="EI443" s="144"/>
      <c r="EJ443" s="144"/>
      <c r="EK443" s="144"/>
      <c r="EL443" s="144"/>
      <c r="EM443" s="144"/>
      <c r="EN443" s="144"/>
      <c r="EO443" s="144"/>
      <c r="EP443" s="144"/>
      <c r="EQ443" s="144"/>
      <c r="ER443" s="144"/>
      <c r="ES443" s="144"/>
      <c r="ET443" s="144"/>
      <c r="EU443" s="144"/>
      <c r="EV443" s="144"/>
      <c r="EW443" s="144"/>
      <c r="EX443" s="144"/>
      <c r="EY443" s="144"/>
      <c r="EZ443" s="144"/>
      <c r="FA443" s="144"/>
      <c r="FB443" s="144"/>
      <c r="FC443" s="144"/>
      <c r="FD443" s="144"/>
      <c r="FE443" s="144"/>
      <c r="FF443" s="144"/>
      <c r="FG443" s="144"/>
      <c r="FH443" s="144"/>
      <c r="FI443" s="144"/>
      <c r="FJ443" s="144"/>
      <c r="FK443" s="144"/>
      <c r="FL443" s="144"/>
      <c r="FM443" s="144"/>
      <c r="FN443" s="144"/>
      <c r="FO443" s="144"/>
      <c r="FP443" s="144"/>
      <c r="FQ443" s="144"/>
      <c r="FR443" s="144"/>
      <c r="FS443" s="144"/>
      <c r="FT443" s="144"/>
      <c r="FU443" s="144"/>
      <c r="FV443" s="144"/>
      <c r="FW443" s="144"/>
      <c r="FX443" s="144"/>
      <c r="FY443" s="144"/>
      <c r="FZ443" s="144"/>
      <c r="GA443" s="144"/>
      <c r="GB443" s="144"/>
      <c r="GC443" s="144"/>
      <c r="GD443" s="144"/>
      <c r="GE443" s="144"/>
      <c r="GF443" s="144"/>
      <c r="GG443" s="144"/>
      <c r="GH443" s="144"/>
      <c r="GI443" s="144"/>
      <c r="GJ443" s="144"/>
      <c r="GK443" s="144"/>
      <c r="GL443" s="144"/>
      <c r="GM443" s="144"/>
      <c r="GN443" s="144"/>
      <c r="GO443" s="144"/>
      <c r="GP443" s="144"/>
      <c r="GQ443" s="144"/>
      <c r="GR443" s="144"/>
      <c r="GS443" s="144"/>
      <c r="GT443" s="144"/>
      <c r="GU443" s="144"/>
      <c r="GV443" s="144"/>
      <c r="GW443" s="144"/>
      <c r="GX443" s="144"/>
      <c r="GY443" s="144"/>
      <c r="GZ443" s="144"/>
      <c r="HA443" s="144"/>
      <c r="HB443" s="144"/>
      <c r="HC443" s="144"/>
      <c r="HD443" s="144"/>
      <c r="HE443" s="144"/>
      <c r="HF443" s="144"/>
      <c r="HG443" s="144"/>
      <c r="HH443" s="144"/>
    </row>
    <row r="444" spans="1:216" s="157" customFormat="1" ht="40" customHeight="1">
      <c r="A444" s="201"/>
      <c r="B444" s="175"/>
      <c r="C444" s="222"/>
      <c r="D444" s="222"/>
      <c r="E444" s="223"/>
      <c r="F444" s="201"/>
      <c r="G444" s="222"/>
      <c r="H444" s="222"/>
      <c r="I444" s="222"/>
      <c r="J444" s="222"/>
      <c r="K444" s="222"/>
      <c r="L444" s="222"/>
      <c r="M444" s="222"/>
      <c r="N444" s="222"/>
      <c r="O444" s="222"/>
      <c r="P444" s="222"/>
      <c r="Q444" s="222"/>
      <c r="R444" s="222"/>
      <c r="S444" s="222"/>
      <c r="T444" s="222"/>
      <c r="U444" s="144"/>
      <c r="V444" s="144"/>
      <c r="W444" s="144"/>
      <c r="X444" s="144"/>
      <c r="Y444" s="144"/>
      <c r="Z444" s="144"/>
      <c r="AA444" s="144"/>
      <c r="AB444" s="144"/>
      <c r="AC444" s="144"/>
      <c r="AD444" s="144"/>
      <c r="AE444" s="144"/>
      <c r="AF444" s="144"/>
      <c r="AG444" s="144"/>
      <c r="AH444" s="144"/>
      <c r="AI444" s="144"/>
      <c r="AJ444" s="144"/>
      <c r="AK444" s="144"/>
      <c r="AL444" s="144"/>
      <c r="AM444" s="144"/>
      <c r="AN444" s="144"/>
      <c r="AO444" s="144"/>
      <c r="AP444" s="144"/>
      <c r="AQ444" s="144"/>
      <c r="AR444" s="144"/>
      <c r="AS444" s="144"/>
      <c r="AT444" s="144"/>
      <c r="AU444" s="144"/>
      <c r="AV444" s="144"/>
      <c r="AW444" s="144"/>
      <c r="AX444" s="144"/>
      <c r="AY444" s="144"/>
      <c r="AZ444" s="144"/>
      <c r="BA444" s="144"/>
      <c r="BB444" s="144"/>
      <c r="BC444" s="144"/>
      <c r="BD444" s="144"/>
      <c r="BE444" s="144"/>
      <c r="BF444" s="144"/>
      <c r="BG444" s="144"/>
      <c r="BH444" s="144"/>
      <c r="BI444" s="144"/>
      <c r="BJ444" s="144"/>
      <c r="BK444" s="144"/>
      <c r="BL444" s="144"/>
      <c r="BM444" s="144"/>
      <c r="BN444" s="144"/>
      <c r="BO444" s="144"/>
      <c r="BP444" s="144"/>
      <c r="BQ444" s="144"/>
      <c r="BR444" s="144"/>
      <c r="BS444" s="144"/>
      <c r="BT444" s="144"/>
      <c r="BU444" s="144"/>
      <c r="BV444" s="144"/>
      <c r="BW444" s="144"/>
      <c r="BX444" s="144"/>
      <c r="BY444" s="144"/>
      <c r="BZ444" s="144"/>
      <c r="CA444" s="144"/>
      <c r="CB444" s="144"/>
      <c r="CC444" s="144"/>
      <c r="CD444" s="144"/>
      <c r="CE444" s="144"/>
      <c r="CF444" s="144"/>
      <c r="CG444" s="144"/>
      <c r="CH444" s="144"/>
      <c r="CI444" s="144"/>
      <c r="CJ444" s="144"/>
      <c r="CK444" s="144"/>
      <c r="CL444" s="144"/>
      <c r="CM444" s="144"/>
      <c r="CN444" s="144"/>
      <c r="CO444" s="144"/>
      <c r="CP444" s="144"/>
      <c r="CQ444" s="144"/>
      <c r="CR444" s="144"/>
      <c r="CS444" s="144"/>
      <c r="CT444" s="144"/>
      <c r="CU444" s="144"/>
      <c r="CV444" s="144"/>
      <c r="CW444" s="144"/>
      <c r="CX444" s="144"/>
      <c r="CY444" s="144"/>
      <c r="CZ444" s="144"/>
      <c r="DA444" s="144"/>
      <c r="DB444" s="144"/>
      <c r="DC444" s="144"/>
      <c r="DD444" s="144"/>
      <c r="DE444" s="144"/>
      <c r="DF444" s="144"/>
      <c r="DG444" s="144"/>
      <c r="DH444" s="144"/>
      <c r="DI444" s="144"/>
      <c r="DJ444" s="144"/>
      <c r="DK444" s="144"/>
      <c r="DL444" s="144"/>
      <c r="DM444" s="144"/>
      <c r="DN444" s="144"/>
      <c r="DO444" s="144"/>
      <c r="DP444" s="144"/>
      <c r="DQ444" s="144"/>
      <c r="DR444" s="144"/>
      <c r="DS444" s="144"/>
      <c r="DT444" s="144"/>
      <c r="DU444" s="144"/>
      <c r="DV444" s="144"/>
      <c r="DW444" s="144"/>
      <c r="DX444" s="144"/>
      <c r="DY444" s="144"/>
      <c r="DZ444" s="144"/>
      <c r="EA444" s="144"/>
      <c r="EB444" s="144"/>
      <c r="EC444" s="144"/>
      <c r="ED444" s="144"/>
      <c r="EE444" s="144"/>
      <c r="EF444" s="144"/>
      <c r="EG444" s="144"/>
      <c r="EH444" s="144"/>
      <c r="EI444" s="144"/>
      <c r="EJ444" s="144"/>
      <c r="EK444" s="144"/>
      <c r="EL444" s="144"/>
      <c r="EM444" s="144"/>
      <c r="EN444" s="144"/>
      <c r="EO444" s="144"/>
      <c r="EP444" s="144"/>
      <c r="EQ444" s="144"/>
      <c r="ER444" s="144"/>
      <c r="ES444" s="144"/>
      <c r="ET444" s="144"/>
      <c r="EU444" s="144"/>
      <c r="EV444" s="144"/>
      <c r="EW444" s="144"/>
      <c r="EX444" s="144"/>
      <c r="EY444" s="144"/>
      <c r="EZ444" s="144"/>
      <c r="FA444" s="144"/>
      <c r="FB444" s="144"/>
      <c r="FC444" s="144"/>
      <c r="FD444" s="144"/>
      <c r="FE444" s="144"/>
      <c r="FF444" s="144"/>
      <c r="FG444" s="144"/>
      <c r="FH444" s="144"/>
      <c r="FI444" s="144"/>
      <c r="FJ444" s="144"/>
      <c r="FK444" s="144"/>
      <c r="FL444" s="144"/>
      <c r="FM444" s="144"/>
      <c r="FN444" s="144"/>
      <c r="FO444" s="144"/>
      <c r="FP444" s="144"/>
      <c r="FQ444" s="144"/>
      <c r="FR444" s="144"/>
      <c r="FS444" s="144"/>
      <c r="FT444" s="144"/>
      <c r="FU444" s="144"/>
      <c r="FV444" s="144"/>
      <c r="FW444" s="144"/>
      <c r="FX444" s="144"/>
      <c r="FY444" s="144"/>
      <c r="FZ444" s="144"/>
      <c r="GA444" s="144"/>
      <c r="GB444" s="144"/>
      <c r="GC444" s="144"/>
      <c r="GD444" s="144"/>
      <c r="GE444" s="144"/>
      <c r="GF444" s="144"/>
      <c r="GG444" s="144"/>
      <c r="GH444" s="144"/>
      <c r="GI444" s="144"/>
      <c r="GJ444" s="144"/>
      <c r="GK444" s="144"/>
      <c r="GL444" s="144"/>
      <c r="GM444" s="144"/>
      <c r="GN444" s="144"/>
      <c r="GO444" s="144"/>
      <c r="GP444" s="144"/>
      <c r="GQ444" s="144"/>
      <c r="GR444" s="144"/>
      <c r="GS444" s="144"/>
      <c r="GT444" s="144"/>
      <c r="GU444" s="144"/>
      <c r="GV444" s="144"/>
      <c r="GW444" s="144"/>
      <c r="GX444" s="144"/>
      <c r="GY444" s="144"/>
      <c r="GZ444" s="144"/>
      <c r="HA444" s="144"/>
      <c r="HB444" s="144"/>
      <c r="HC444" s="144"/>
      <c r="HD444" s="144"/>
      <c r="HE444" s="144"/>
      <c r="HF444" s="144"/>
      <c r="HG444" s="144"/>
      <c r="HH444" s="144"/>
    </row>
    <row r="445" spans="1:216" s="157" customFormat="1" ht="40" customHeight="1">
      <c r="A445" s="201"/>
      <c r="B445" s="175"/>
      <c r="C445" s="222"/>
      <c r="D445" s="222"/>
      <c r="E445" s="223"/>
      <c r="F445" s="201"/>
      <c r="G445" s="222"/>
      <c r="H445" s="222"/>
      <c r="I445" s="222"/>
      <c r="J445" s="222"/>
      <c r="K445" s="222"/>
      <c r="L445" s="222"/>
      <c r="M445" s="222"/>
      <c r="N445" s="222"/>
      <c r="O445" s="222"/>
      <c r="P445" s="222"/>
      <c r="Q445" s="222"/>
      <c r="R445" s="222"/>
      <c r="S445" s="222"/>
      <c r="T445" s="222"/>
      <c r="U445" s="144"/>
      <c r="V445" s="144"/>
      <c r="W445" s="144"/>
      <c r="X445" s="144"/>
      <c r="Y445" s="144"/>
      <c r="Z445" s="144"/>
      <c r="AA445" s="144"/>
      <c r="AB445" s="144"/>
      <c r="AC445" s="144"/>
      <c r="AD445" s="144"/>
      <c r="AE445" s="144"/>
      <c r="AF445" s="144"/>
      <c r="AG445" s="144"/>
      <c r="AH445" s="144"/>
      <c r="AI445" s="144"/>
      <c r="AJ445" s="144"/>
      <c r="AK445" s="144"/>
      <c r="AL445" s="144"/>
      <c r="AM445" s="144"/>
      <c r="AN445" s="144"/>
      <c r="AO445" s="144"/>
      <c r="AP445" s="144"/>
      <c r="AQ445" s="144"/>
      <c r="AR445" s="144"/>
      <c r="AS445" s="144"/>
      <c r="AT445" s="144"/>
      <c r="AU445" s="144"/>
      <c r="AV445" s="144"/>
      <c r="AW445" s="144"/>
      <c r="AX445" s="144"/>
      <c r="AY445" s="144"/>
      <c r="AZ445" s="144"/>
      <c r="BA445" s="144"/>
      <c r="BB445" s="144"/>
      <c r="BC445" s="144"/>
      <c r="BD445" s="144"/>
      <c r="BE445" s="144"/>
      <c r="BF445" s="144"/>
      <c r="BG445" s="144"/>
      <c r="BH445" s="144"/>
      <c r="BI445" s="144"/>
      <c r="BJ445" s="144"/>
      <c r="BK445" s="144"/>
      <c r="BL445" s="144"/>
      <c r="BM445" s="144"/>
      <c r="BN445" s="144"/>
      <c r="BO445" s="144"/>
      <c r="BP445" s="144"/>
      <c r="BQ445" s="144"/>
      <c r="BR445" s="144"/>
      <c r="BS445" s="144"/>
      <c r="BT445" s="144"/>
      <c r="BU445" s="144"/>
      <c r="BV445" s="144"/>
      <c r="BW445" s="144"/>
      <c r="BX445" s="144"/>
      <c r="BY445" s="144"/>
      <c r="BZ445" s="144"/>
      <c r="CA445" s="144"/>
      <c r="CB445" s="144"/>
      <c r="CC445" s="144"/>
      <c r="CD445" s="144"/>
      <c r="CE445" s="144"/>
      <c r="CF445" s="144"/>
      <c r="CG445" s="144"/>
      <c r="CH445" s="144"/>
      <c r="CI445" s="144"/>
      <c r="CJ445" s="144"/>
      <c r="CK445" s="144"/>
      <c r="CL445" s="144"/>
      <c r="CM445" s="144"/>
      <c r="CN445" s="144"/>
      <c r="CO445" s="144"/>
      <c r="CP445" s="144"/>
      <c r="CQ445" s="144"/>
      <c r="CR445" s="144"/>
      <c r="CS445" s="144"/>
      <c r="CT445" s="144"/>
      <c r="CU445" s="144"/>
      <c r="CV445" s="144"/>
      <c r="CW445" s="144"/>
      <c r="CX445" s="144"/>
      <c r="CY445" s="144"/>
      <c r="CZ445" s="144"/>
      <c r="DA445" s="144"/>
      <c r="DB445" s="144"/>
      <c r="DC445" s="144"/>
      <c r="DD445" s="144"/>
      <c r="DE445" s="144"/>
      <c r="DF445" s="144"/>
      <c r="DG445" s="144"/>
      <c r="DH445" s="144"/>
      <c r="DI445" s="144"/>
      <c r="DJ445" s="144"/>
      <c r="DK445" s="144"/>
      <c r="DL445" s="144"/>
      <c r="DM445" s="144"/>
      <c r="DN445" s="144"/>
      <c r="DO445" s="144"/>
      <c r="DP445" s="144"/>
      <c r="DQ445" s="144"/>
      <c r="DR445" s="144"/>
      <c r="DS445" s="144"/>
      <c r="DT445" s="144"/>
      <c r="DU445" s="144"/>
      <c r="DV445" s="144"/>
      <c r="DW445" s="144"/>
      <c r="DX445" s="144"/>
      <c r="DY445" s="144"/>
      <c r="DZ445" s="144"/>
      <c r="EA445" s="144"/>
      <c r="EB445" s="144"/>
      <c r="EC445" s="144"/>
      <c r="ED445" s="144"/>
      <c r="EE445" s="144"/>
      <c r="EF445" s="144"/>
      <c r="EG445" s="144"/>
      <c r="EH445" s="144"/>
      <c r="EI445" s="144"/>
      <c r="EJ445" s="144"/>
      <c r="EK445" s="144"/>
      <c r="EL445" s="144"/>
      <c r="EM445" s="144"/>
      <c r="EN445" s="144"/>
      <c r="EO445" s="144"/>
      <c r="EP445" s="144"/>
      <c r="EQ445" s="144"/>
      <c r="ER445" s="144"/>
      <c r="ES445" s="144"/>
      <c r="ET445" s="144"/>
      <c r="EU445" s="144"/>
      <c r="EV445" s="144"/>
      <c r="EW445" s="144"/>
      <c r="EX445" s="144"/>
      <c r="EY445" s="144"/>
      <c r="EZ445" s="144"/>
      <c r="FA445" s="144"/>
      <c r="FB445" s="144"/>
      <c r="FC445" s="144"/>
      <c r="FD445" s="144"/>
      <c r="FE445" s="144"/>
      <c r="FF445" s="144"/>
      <c r="FG445" s="144"/>
      <c r="FH445" s="144"/>
      <c r="FI445" s="144"/>
      <c r="FJ445" s="144"/>
      <c r="FK445" s="144"/>
      <c r="FL445" s="144"/>
      <c r="FM445" s="144"/>
      <c r="FN445" s="144"/>
      <c r="FO445" s="144"/>
      <c r="FP445" s="144"/>
      <c r="FQ445" s="144"/>
      <c r="FR445" s="144"/>
      <c r="FS445" s="144"/>
      <c r="FT445" s="144"/>
      <c r="FU445" s="144"/>
      <c r="FV445" s="144"/>
      <c r="FW445" s="144"/>
      <c r="FX445" s="144"/>
      <c r="FY445" s="144"/>
      <c r="FZ445" s="144"/>
      <c r="GA445" s="144"/>
      <c r="GB445" s="144"/>
      <c r="GC445" s="144"/>
      <c r="GD445" s="144"/>
      <c r="GE445" s="144"/>
      <c r="GF445" s="144"/>
      <c r="GG445" s="144"/>
      <c r="GH445" s="144"/>
      <c r="GI445" s="144"/>
      <c r="GJ445" s="144"/>
      <c r="GK445" s="144"/>
      <c r="GL445" s="144"/>
      <c r="GM445" s="144"/>
      <c r="GN445" s="144"/>
      <c r="GO445" s="144"/>
      <c r="GP445" s="144"/>
      <c r="GQ445" s="144"/>
      <c r="GR445" s="144"/>
      <c r="GS445" s="144"/>
      <c r="GT445" s="144"/>
      <c r="GU445" s="144"/>
      <c r="GV445" s="144"/>
      <c r="GW445" s="144"/>
      <c r="GX445" s="144"/>
      <c r="GY445" s="144"/>
      <c r="GZ445" s="144"/>
      <c r="HA445" s="144"/>
      <c r="HB445" s="144"/>
      <c r="HC445" s="144"/>
      <c r="HD445" s="144"/>
      <c r="HE445" s="144"/>
      <c r="HF445" s="144"/>
      <c r="HG445" s="144"/>
      <c r="HH445" s="144"/>
    </row>
    <row r="446" spans="1:216" s="157" customFormat="1" ht="40" customHeight="1">
      <c r="A446" s="201"/>
      <c r="B446" s="175"/>
      <c r="C446" s="222"/>
      <c r="D446" s="222"/>
      <c r="E446" s="223"/>
      <c r="F446" s="201"/>
      <c r="G446" s="222"/>
      <c r="H446" s="222"/>
      <c r="I446" s="222"/>
      <c r="J446" s="222"/>
      <c r="K446" s="222"/>
      <c r="L446" s="222"/>
      <c r="M446" s="222"/>
      <c r="N446" s="222"/>
      <c r="O446" s="222"/>
      <c r="P446" s="222"/>
      <c r="Q446" s="222"/>
      <c r="R446" s="222"/>
      <c r="S446" s="222"/>
      <c r="T446" s="222"/>
      <c r="U446" s="144"/>
      <c r="V446" s="144"/>
      <c r="W446" s="144"/>
      <c r="X446" s="144"/>
      <c r="Y446" s="144"/>
      <c r="Z446" s="144"/>
      <c r="AA446" s="144"/>
      <c r="AB446" s="144"/>
      <c r="AC446" s="144"/>
      <c r="AD446" s="144"/>
      <c r="AE446" s="144"/>
      <c r="AF446" s="144"/>
      <c r="AG446" s="144"/>
      <c r="AH446" s="144"/>
      <c r="AI446" s="144"/>
      <c r="AJ446" s="144"/>
      <c r="AK446" s="144"/>
      <c r="AL446" s="144"/>
      <c r="AM446" s="144"/>
      <c r="AN446" s="144"/>
      <c r="AO446" s="144"/>
      <c r="AP446" s="144"/>
      <c r="AQ446" s="144"/>
      <c r="AR446" s="144"/>
      <c r="AS446" s="144"/>
      <c r="AT446" s="144"/>
      <c r="AU446" s="144"/>
      <c r="AV446" s="144"/>
      <c r="AW446" s="144"/>
      <c r="AX446" s="144"/>
      <c r="AY446" s="144"/>
      <c r="AZ446" s="144"/>
      <c r="BA446" s="144"/>
      <c r="BB446" s="144"/>
      <c r="BC446" s="144"/>
      <c r="BD446" s="144"/>
      <c r="BE446" s="144"/>
      <c r="BF446" s="144"/>
      <c r="BG446" s="144"/>
      <c r="BH446" s="144"/>
      <c r="BI446" s="144"/>
      <c r="BJ446" s="144"/>
      <c r="BK446" s="144"/>
      <c r="BL446" s="144"/>
      <c r="BM446" s="144"/>
      <c r="BN446" s="144"/>
      <c r="BO446" s="144"/>
      <c r="BP446" s="144"/>
      <c r="BQ446" s="144"/>
      <c r="BR446" s="144"/>
      <c r="BS446" s="144"/>
      <c r="BT446" s="144"/>
      <c r="BU446" s="144"/>
      <c r="BV446" s="144"/>
      <c r="BW446" s="144"/>
      <c r="BX446" s="144"/>
      <c r="BY446" s="144"/>
      <c r="BZ446" s="144"/>
      <c r="CA446" s="144"/>
      <c r="CB446" s="144"/>
      <c r="CC446" s="144"/>
      <c r="CD446" s="144"/>
      <c r="CE446" s="144"/>
      <c r="CF446" s="144"/>
      <c r="CG446" s="144"/>
      <c r="CH446" s="144"/>
      <c r="CI446" s="144"/>
      <c r="CJ446" s="144"/>
      <c r="CK446" s="144"/>
      <c r="CL446" s="144"/>
      <c r="CM446" s="144"/>
      <c r="CN446" s="144"/>
      <c r="CO446" s="144"/>
      <c r="CP446" s="144"/>
      <c r="CQ446" s="144"/>
      <c r="CR446" s="144"/>
      <c r="CS446" s="144"/>
      <c r="CT446" s="144"/>
      <c r="CU446" s="144"/>
      <c r="CV446" s="144"/>
      <c r="CW446" s="144"/>
      <c r="CX446" s="144"/>
      <c r="CY446" s="144"/>
      <c r="CZ446" s="144"/>
      <c r="DA446" s="144"/>
      <c r="DB446" s="144"/>
      <c r="DC446" s="144"/>
      <c r="DD446" s="144"/>
      <c r="DE446" s="144"/>
      <c r="DF446" s="144"/>
      <c r="DG446" s="144"/>
      <c r="DH446" s="144"/>
      <c r="DI446" s="144"/>
      <c r="DJ446" s="144"/>
      <c r="DK446" s="144"/>
      <c r="DL446" s="144"/>
      <c r="DM446" s="144"/>
      <c r="DN446" s="144"/>
      <c r="DO446" s="144"/>
      <c r="DP446" s="144"/>
      <c r="DQ446" s="144"/>
      <c r="DR446" s="144"/>
      <c r="DS446" s="144"/>
      <c r="DT446" s="144"/>
      <c r="DU446" s="144"/>
      <c r="DV446" s="144"/>
      <c r="DW446" s="144"/>
      <c r="DX446" s="144"/>
      <c r="DY446" s="144"/>
      <c r="DZ446" s="144"/>
      <c r="EA446" s="144"/>
      <c r="EB446" s="144"/>
      <c r="EC446" s="144"/>
      <c r="ED446" s="144"/>
      <c r="EE446" s="144"/>
      <c r="EF446" s="144"/>
      <c r="EG446" s="144"/>
      <c r="EH446" s="144"/>
      <c r="EI446" s="144"/>
      <c r="EJ446" s="144"/>
      <c r="EK446" s="144"/>
      <c r="EL446" s="144"/>
      <c r="EM446" s="144"/>
      <c r="EN446" s="144"/>
      <c r="EO446" s="144"/>
      <c r="EP446" s="144"/>
      <c r="EQ446" s="144"/>
      <c r="ER446" s="144"/>
      <c r="ES446" s="144"/>
      <c r="ET446" s="144"/>
      <c r="EU446" s="144"/>
      <c r="EV446" s="144"/>
      <c r="EW446" s="144"/>
      <c r="EX446" s="144"/>
      <c r="EY446" s="144"/>
      <c r="EZ446" s="144"/>
      <c r="FA446" s="144"/>
      <c r="FB446" s="144"/>
      <c r="FC446" s="144"/>
      <c r="FD446" s="144"/>
      <c r="FE446" s="144"/>
      <c r="FF446" s="144"/>
      <c r="FG446" s="144"/>
      <c r="FH446" s="144"/>
      <c r="FI446" s="144"/>
      <c r="FJ446" s="144"/>
      <c r="FK446" s="144"/>
      <c r="FL446" s="144"/>
      <c r="FM446" s="144"/>
      <c r="FN446" s="144"/>
      <c r="FO446" s="144"/>
      <c r="FP446" s="144"/>
      <c r="FQ446" s="144"/>
      <c r="FR446" s="144"/>
      <c r="FS446" s="144"/>
      <c r="FT446" s="144"/>
      <c r="FU446" s="144"/>
      <c r="FV446" s="144"/>
      <c r="FW446" s="144"/>
      <c r="FX446" s="144"/>
      <c r="FY446" s="144"/>
      <c r="FZ446" s="144"/>
      <c r="GA446" s="144"/>
      <c r="GB446" s="144"/>
      <c r="GC446" s="144"/>
      <c r="GD446" s="144"/>
      <c r="GE446" s="144"/>
      <c r="GF446" s="144"/>
      <c r="GG446" s="144"/>
      <c r="GH446" s="144"/>
      <c r="GI446" s="144"/>
      <c r="GJ446" s="144"/>
      <c r="GK446" s="144"/>
      <c r="GL446" s="144"/>
      <c r="GM446" s="144"/>
      <c r="GN446" s="144"/>
      <c r="GO446" s="144"/>
      <c r="GP446" s="144"/>
      <c r="GQ446" s="144"/>
      <c r="GR446" s="144"/>
      <c r="GS446" s="144"/>
      <c r="GT446" s="144"/>
      <c r="GU446" s="144"/>
      <c r="GV446" s="144"/>
      <c r="GW446" s="144"/>
      <c r="GX446" s="144"/>
      <c r="GY446" s="144"/>
      <c r="GZ446" s="144"/>
      <c r="HA446" s="144"/>
      <c r="HB446" s="144"/>
      <c r="HC446" s="144"/>
      <c r="HD446" s="144"/>
      <c r="HE446" s="144"/>
      <c r="HF446" s="144"/>
      <c r="HG446" s="144"/>
      <c r="HH446" s="144"/>
    </row>
    <row r="447" spans="1:216" s="157" customFormat="1" ht="40" customHeight="1">
      <c r="A447" s="201"/>
      <c r="B447" s="175"/>
      <c r="C447" s="222"/>
      <c r="D447" s="222"/>
      <c r="E447" s="223"/>
      <c r="F447" s="201"/>
      <c r="G447" s="222"/>
      <c r="H447" s="222"/>
      <c r="I447" s="222"/>
      <c r="J447" s="222"/>
      <c r="K447" s="222"/>
      <c r="L447" s="222"/>
      <c r="M447" s="222"/>
      <c r="N447" s="222"/>
      <c r="O447" s="222"/>
      <c r="P447" s="222"/>
      <c r="Q447" s="222"/>
      <c r="R447" s="222"/>
      <c r="S447" s="222"/>
      <c r="T447" s="222"/>
      <c r="U447" s="144"/>
      <c r="V447" s="144"/>
      <c r="W447" s="144"/>
      <c r="X447" s="144"/>
      <c r="Y447" s="144"/>
      <c r="Z447" s="144"/>
      <c r="AA447" s="144"/>
      <c r="AB447" s="144"/>
      <c r="AC447" s="144"/>
      <c r="AD447" s="144"/>
      <c r="AE447" s="144"/>
      <c r="AF447" s="144"/>
      <c r="AG447" s="144"/>
      <c r="AH447" s="144"/>
      <c r="AI447" s="144"/>
      <c r="AJ447" s="144"/>
      <c r="AK447" s="144"/>
      <c r="AL447" s="144"/>
      <c r="AM447" s="144"/>
      <c r="AN447" s="144"/>
      <c r="AO447" s="144"/>
      <c r="AP447" s="144"/>
      <c r="AQ447" s="144"/>
      <c r="AR447" s="144"/>
      <c r="AS447" s="144"/>
      <c r="AT447" s="144"/>
      <c r="AU447" s="144"/>
      <c r="AV447" s="144"/>
      <c r="AW447" s="144"/>
      <c r="AX447" s="144"/>
      <c r="AY447" s="144"/>
      <c r="AZ447" s="144"/>
      <c r="BA447" s="144"/>
      <c r="BB447" s="144"/>
      <c r="BC447" s="144"/>
      <c r="BD447" s="144"/>
      <c r="BE447" s="144"/>
      <c r="BF447" s="144"/>
      <c r="BG447" s="144"/>
      <c r="BH447" s="144"/>
      <c r="BI447" s="144"/>
      <c r="BJ447" s="144"/>
      <c r="BK447" s="144"/>
      <c r="BL447" s="144"/>
      <c r="BM447" s="144"/>
      <c r="BN447" s="144"/>
      <c r="BO447" s="144"/>
      <c r="BP447" s="144"/>
      <c r="BQ447" s="144"/>
      <c r="BR447" s="144"/>
      <c r="BS447" s="144"/>
      <c r="BT447" s="144"/>
      <c r="BU447" s="144"/>
      <c r="BV447" s="144"/>
      <c r="BW447" s="144"/>
      <c r="BX447" s="144"/>
      <c r="BY447" s="144"/>
      <c r="BZ447" s="144"/>
      <c r="CA447" s="144"/>
      <c r="CB447" s="144"/>
      <c r="CC447" s="144"/>
      <c r="CD447" s="144"/>
      <c r="CE447" s="144"/>
      <c r="CF447" s="144"/>
      <c r="CG447" s="144"/>
      <c r="CH447" s="144"/>
      <c r="CI447" s="144"/>
      <c r="CJ447" s="144"/>
      <c r="CK447" s="144"/>
      <c r="CL447" s="144"/>
      <c r="CM447" s="144"/>
      <c r="CN447" s="144"/>
      <c r="CO447" s="144"/>
      <c r="CP447" s="144"/>
      <c r="CQ447" s="144"/>
      <c r="CR447" s="144"/>
      <c r="CS447" s="144"/>
      <c r="CT447" s="144"/>
      <c r="CU447" s="144"/>
      <c r="CV447" s="144"/>
      <c r="CW447" s="144"/>
      <c r="CX447" s="144"/>
      <c r="CY447" s="144"/>
      <c r="CZ447" s="144"/>
      <c r="DA447" s="144"/>
      <c r="DB447" s="144"/>
      <c r="DC447" s="144"/>
      <c r="DD447" s="144"/>
      <c r="DE447" s="144"/>
      <c r="DF447" s="144"/>
      <c r="DG447" s="144"/>
      <c r="DH447" s="144"/>
      <c r="DI447" s="144"/>
      <c r="DJ447" s="144"/>
      <c r="DK447" s="144"/>
      <c r="DL447" s="144"/>
      <c r="DM447" s="144"/>
      <c r="DN447" s="144"/>
      <c r="DO447" s="144"/>
      <c r="DP447" s="144"/>
      <c r="DQ447" s="144"/>
      <c r="DR447" s="144"/>
      <c r="DS447" s="144"/>
      <c r="DT447" s="144"/>
      <c r="DU447" s="144"/>
      <c r="DV447" s="144"/>
      <c r="DW447" s="144"/>
      <c r="DX447" s="144"/>
      <c r="DY447" s="144"/>
      <c r="DZ447" s="144"/>
      <c r="EA447" s="144"/>
      <c r="EB447" s="144"/>
      <c r="EC447" s="144"/>
      <c r="ED447" s="144"/>
      <c r="EE447" s="144"/>
      <c r="EF447" s="144"/>
      <c r="EG447" s="144"/>
      <c r="EH447" s="144"/>
      <c r="EI447" s="144"/>
      <c r="EJ447" s="144"/>
      <c r="EK447" s="144"/>
      <c r="EL447" s="144"/>
      <c r="EM447" s="144"/>
      <c r="EN447" s="144"/>
      <c r="EO447" s="144"/>
      <c r="EP447" s="144"/>
      <c r="EQ447" s="144"/>
      <c r="ER447" s="144"/>
      <c r="ES447" s="144"/>
      <c r="ET447" s="144"/>
      <c r="EU447" s="144"/>
      <c r="EV447" s="144"/>
      <c r="EW447" s="144"/>
      <c r="EX447" s="144"/>
      <c r="EY447" s="144"/>
      <c r="EZ447" s="144"/>
      <c r="FA447" s="144"/>
      <c r="FB447" s="144"/>
      <c r="FC447" s="144"/>
      <c r="FD447" s="144"/>
      <c r="FE447" s="144"/>
      <c r="FF447" s="144"/>
      <c r="FG447" s="144"/>
      <c r="FH447" s="144"/>
      <c r="FI447" s="144"/>
      <c r="FJ447" s="144"/>
      <c r="FK447" s="144"/>
      <c r="FL447" s="144"/>
      <c r="FM447" s="144"/>
      <c r="FN447" s="144"/>
      <c r="FO447" s="144"/>
      <c r="FP447" s="144"/>
      <c r="FQ447" s="144"/>
      <c r="FR447" s="144"/>
      <c r="FS447" s="144"/>
      <c r="FT447" s="144"/>
      <c r="FU447" s="144"/>
      <c r="FV447" s="144"/>
      <c r="FW447" s="144"/>
      <c r="FX447" s="144"/>
      <c r="FY447" s="144"/>
      <c r="FZ447" s="144"/>
      <c r="GA447" s="144"/>
      <c r="GB447" s="144"/>
      <c r="GC447" s="144"/>
      <c r="GD447" s="144"/>
      <c r="GE447" s="144"/>
      <c r="GF447" s="144"/>
      <c r="GG447" s="144"/>
      <c r="GH447" s="144"/>
      <c r="GI447" s="144"/>
      <c r="GJ447" s="144"/>
      <c r="GK447" s="144"/>
      <c r="GL447" s="144"/>
      <c r="GM447" s="144"/>
      <c r="GN447" s="144"/>
      <c r="GO447" s="144"/>
      <c r="GP447" s="144"/>
      <c r="GQ447" s="144"/>
      <c r="GR447" s="144"/>
      <c r="GS447" s="144"/>
      <c r="GT447" s="144"/>
      <c r="GU447" s="144"/>
      <c r="GV447" s="144"/>
      <c r="GW447" s="144"/>
      <c r="GX447" s="144"/>
      <c r="GY447" s="144"/>
      <c r="GZ447" s="144"/>
      <c r="HA447" s="144"/>
      <c r="HB447" s="144"/>
      <c r="HC447" s="144"/>
      <c r="HD447" s="144"/>
      <c r="HE447" s="144"/>
      <c r="HF447" s="144"/>
      <c r="HG447" s="144"/>
      <c r="HH447" s="144"/>
    </row>
    <row r="448" spans="1:216" s="157" customFormat="1" ht="40" customHeight="1">
      <c r="A448" s="201"/>
      <c r="B448" s="175"/>
      <c r="C448" s="222"/>
      <c r="D448" s="222"/>
      <c r="E448" s="223"/>
      <c r="F448" s="201"/>
      <c r="G448" s="222"/>
      <c r="H448" s="222"/>
      <c r="I448" s="222"/>
      <c r="J448" s="222"/>
      <c r="K448" s="222"/>
      <c r="L448" s="222"/>
      <c r="M448" s="222"/>
      <c r="N448" s="222"/>
      <c r="O448" s="222"/>
      <c r="P448" s="222"/>
      <c r="Q448" s="222"/>
      <c r="R448" s="222"/>
      <c r="S448" s="222"/>
      <c r="T448" s="222"/>
      <c r="U448" s="144"/>
      <c r="V448" s="144"/>
      <c r="W448" s="144"/>
      <c r="X448" s="144"/>
      <c r="Y448" s="144"/>
      <c r="Z448" s="144"/>
      <c r="AA448" s="144"/>
      <c r="AB448" s="144"/>
      <c r="AC448" s="144"/>
      <c r="AD448" s="144"/>
      <c r="AE448" s="144"/>
      <c r="AF448" s="144"/>
      <c r="AG448" s="144"/>
      <c r="AH448" s="144"/>
      <c r="AI448" s="144"/>
      <c r="AJ448" s="144"/>
      <c r="AK448" s="144"/>
      <c r="AL448" s="144"/>
      <c r="AM448" s="144"/>
      <c r="AN448" s="144"/>
      <c r="AO448" s="144"/>
      <c r="AP448" s="144"/>
      <c r="AQ448" s="144"/>
      <c r="AR448" s="144"/>
      <c r="AS448" s="144"/>
      <c r="AT448" s="144"/>
      <c r="AU448" s="144"/>
      <c r="AV448" s="144"/>
      <c r="AW448" s="144"/>
      <c r="AX448" s="144"/>
      <c r="AY448" s="144"/>
      <c r="AZ448" s="144"/>
      <c r="BA448" s="144"/>
      <c r="BB448" s="144"/>
      <c r="BC448" s="144"/>
      <c r="BD448" s="144"/>
      <c r="BE448" s="144"/>
      <c r="BF448" s="144"/>
      <c r="BG448" s="144"/>
      <c r="BH448" s="144"/>
      <c r="BI448" s="144"/>
      <c r="BJ448" s="144"/>
      <c r="BK448" s="144"/>
      <c r="BL448" s="144"/>
      <c r="BM448" s="144"/>
      <c r="BN448" s="144"/>
      <c r="BO448" s="144"/>
      <c r="BP448" s="144"/>
      <c r="BQ448" s="144"/>
      <c r="BR448" s="144"/>
      <c r="BS448" s="144"/>
      <c r="BT448" s="144"/>
      <c r="BU448" s="144"/>
      <c r="BV448" s="144"/>
      <c r="BW448" s="144"/>
      <c r="BX448" s="144"/>
      <c r="BY448" s="144"/>
      <c r="BZ448" s="144"/>
      <c r="CA448" s="144"/>
      <c r="CB448" s="144"/>
      <c r="CC448" s="144"/>
      <c r="CD448" s="144"/>
      <c r="CE448" s="144"/>
      <c r="CF448" s="144"/>
      <c r="CG448" s="144"/>
      <c r="CH448" s="144"/>
      <c r="CI448" s="144"/>
      <c r="CJ448" s="144"/>
      <c r="CK448" s="144"/>
      <c r="CL448" s="144"/>
      <c r="CM448" s="144"/>
      <c r="CN448" s="144"/>
      <c r="CO448" s="144"/>
      <c r="CP448" s="144"/>
      <c r="CQ448" s="144"/>
      <c r="CR448" s="144"/>
      <c r="CS448" s="144"/>
      <c r="CT448" s="144"/>
      <c r="CU448" s="144"/>
      <c r="CV448" s="144"/>
      <c r="CW448" s="144"/>
      <c r="CX448" s="144"/>
      <c r="CY448" s="144"/>
      <c r="CZ448" s="144"/>
      <c r="DA448" s="144"/>
      <c r="DB448" s="144"/>
      <c r="DC448" s="144"/>
      <c r="DD448" s="144"/>
      <c r="DE448" s="144"/>
      <c r="DF448" s="144"/>
      <c r="DG448" s="144"/>
      <c r="DH448" s="144"/>
      <c r="DI448" s="144"/>
      <c r="DJ448" s="144"/>
      <c r="DK448" s="144"/>
      <c r="DL448" s="144"/>
      <c r="DM448" s="144"/>
      <c r="DN448" s="144"/>
      <c r="DO448" s="144"/>
      <c r="DP448" s="144"/>
      <c r="DQ448" s="144"/>
      <c r="DR448" s="144"/>
      <c r="DS448" s="144"/>
      <c r="DT448" s="144"/>
      <c r="DU448" s="144"/>
      <c r="DV448" s="144"/>
      <c r="DW448" s="144"/>
      <c r="DX448" s="144"/>
      <c r="DY448" s="144"/>
      <c r="DZ448" s="144"/>
      <c r="EA448" s="144"/>
      <c r="EB448" s="144"/>
      <c r="EC448" s="144"/>
      <c r="ED448" s="144"/>
      <c r="EE448" s="144"/>
      <c r="EF448" s="144"/>
      <c r="EG448" s="144"/>
      <c r="EH448" s="144"/>
      <c r="EI448" s="144"/>
      <c r="EJ448" s="144"/>
      <c r="EK448" s="144"/>
      <c r="EL448" s="144"/>
      <c r="EM448" s="144"/>
      <c r="EN448" s="144"/>
      <c r="EO448" s="144"/>
      <c r="EP448" s="144"/>
      <c r="EQ448" s="144"/>
      <c r="ER448" s="144"/>
      <c r="ES448" s="144"/>
      <c r="ET448" s="144"/>
      <c r="EU448" s="144"/>
      <c r="EV448" s="144"/>
      <c r="EW448" s="144"/>
      <c r="EX448" s="144"/>
      <c r="EY448" s="144"/>
      <c r="EZ448" s="144"/>
      <c r="FA448" s="144"/>
      <c r="FB448" s="144"/>
      <c r="FC448" s="144"/>
      <c r="FD448" s="144"/>
      <c r="FE448" s="144"/>
      <c r="FF448" s="144"/>
      <c r="FG448" s="144"/>
      <c r="FH448" s="144"/>
      <c r="FI448" s="144"/>
      <c r="FJ448" s="144"/>
      <c r="FK448" s="144"/>
      <c r="FL448" s="144"/>
      <c r="FM448" s="144"/>
      <c r="FN448" s="144"/>
      <c r="FO448" s="144"/>
      <c r="FP448" s="144"/>
      <c r="FQ448" s="144"/>
      <c r="FR448" s="144"/>
      <c r="FS448" s="144"/>
      <c r="FT448" s="144"/>
      <c r="FU448" s="144"/>
      <c r="FV448" s="144"/>
      <c r="FW448" s="144"/>
      <c r="FX448" s="144"/>
      <c r="FY448" s="144"/>
      <c r="FZ448" s="144"/>
      <c r="GA448" s="144"/>
      <c r="GB448" s="144"/>
      <c r="GC448" s="144"/>
      <c r="GD448" s="144"/>
      <c r="GE448" s="144"/>
      <c r="GF448" s="144"/>
      <c r="GG448" s="144"/>
      <c r="GH448" s="144"/>
      <c r="GI448" s="144"/>
      <c r="GJ448" s="144"/>
      <c r="GK448" s="144"/>
      <c r="GL448" s="144"/>
      <c r="GM448" s="144"/>
      <c r="GN448" s="144"/>
      <c r="GO448" s="144"/>
      <c r="GP448" s="144"/>
      <c r="GQ448" s="144"/>
      <c r="GR448" s="144"/>
      <c r="GS448" s="144"/>
      <c r="GT448" s="144"/>
      <c r="GU448" s="144"/>
      <c r="GV448" s="144"/>
      <c r="GW448" s="144"/>
      <c r="GX448" s="144"/>
      <c r="GY448" s="144"/>
      <c r="GZ448" s="144"/>
      <c r="HA448" s="144"/>
      <c r="HB448" s="144"/>
      <c r="HC448" s="144"/>
      <c r="HD448" s="144"/>
      <c r="HE448" s="144"/>
      <c r="HF448" s="144"/>
      <c r="HG448" s="144"/>
      <c r="HH448" s="144"/>
    </row>
    <row r="449" spans="1:216" s="157" customFormat="1" ht="40" customHeight="1">
      <c r="A449" s="201"/>
      <c r="B449" s="175"/>
      <c r="C449" s="222"/>
      <c r="D449" s="222"/>
      <c r="E449" s="223"/>
      <c r="F449" s="201"/>
      <c r="G449" s="222"/>
      <c r="H449" s="222"/>
      <c r="I449" s="222"/>
      <c r="J449" s="222"/>
      <c r="K449" s="222"/>
      <c r="L449" s="222"/>
      <c r="M449" s="222"/>
      <c r="N449" s="222"/>
      <c r="O449" s="222"/>
      <c r="P449" s="222"/>
      <c r="Q449" s="222"/>
      <c r="R449" s="222"/>
      <c r="S449" s="222"/>
      <c r="T449" s="222"/>
      <c r="U449" s="144"/>
      <c r="V449" s="144"/>
      <c r="W449" s="144"/>
      <c r="X449" s="144"/>
      <c r="Y449" s="144"/>
      <c r="Z449" s="144"/>
      <c r="AA449" s="144"/>
      <c r="AB449" s="144"/>
      <c r="AC449" s="144"/>
      <c r="AD449" s="144"/>
      <c r="AE449" s="144"/>
      <c r="AF449" s="144"/>
      <c r="AG449" s="144"/>
      <c r="AH449" s="144"/>
      <c r="AI449" s="144"/>
      <c r="AJ449" s="144"/>
      <c r="AK449" s="144"/>
      <c r="AL449" s="144"/>
      <c r="AM449" s="144"/>
      <c r="AN449" s="144"/>
      <c r="AO449" s="144"/>
      <c r="AP449" s="144"/>
      <c r="AQ449" s="144"/>
      <c r="AR449" s="144"/>
      <c r="AS449" s="144"/>
      <c r="AT449" s="144"/>
      <c r="AU449" s="144"/>
      <c r="AV449" s="144"/>
      <c r="AW449" s="144"/>
      <c r="AX449" s="144"/>
      <c r="AY449" s="144"/>
      <c r="AZ449" s="144"/>
      <c r="BA449" s="144"/>
      <c r="BB449" s="144"/>
      <c r="BC449" s="144"/>
      <c r="BD449" s="144"/>
      <c r="BE449" s="144"/>
      <c r="BF449" s="144"/>
      <c r="BG449" s="144"/>
      <c r="BH449" s="144"/>
      <c r="BI449" s="144"/>
      <c r="BJ449" s="144"/>
      <c r="BK449" s="144"/>
      <c r="BL449" s="144"/>
      <c r="BM449" s="144"/>
      <c r="BN449" s="144"/>
      <c r="BO449" s="144"/>
      <c r="BP449" s="144"/>
      <c r="BQ449" s="144"/>
      <c r="BR449" s="144"/>
      <c r="BS449" s="144"/>
      <c r="BT449" s="144"/>
      <c r="BU449" s="144"/>
      <c r="BV449" s="144"/>
      <c r="BW449" s="144"/>
      <c r="BX449" s="144"/>
      <c r="BY449" s="144"/>
      <c r="BZ449" s="144"/>
      <c r="CA449" s="144"/>
      <c r="CB449" s="144"/>
      <c r="CC449" s="144"/>
      <c r="CD449" s="144"/>
      <c r="CE449" s="144"/>
      <c r="CF449" s="144"/>
      <c r="CG449" s="144"/>
      <c r="CH449" s="144"/>
      <c r="CI449" s="144"/>
      <c r="CJ449" s="144"/>
      <c r="CK449" s="144"/>
      <c r="CL449" s="144"/>
      <c r="CM449" s="144"/>
      <c r="CN449" s="144"/>
      <c r="CO449" s="144"/>
      <c r="CP449" s="144"/>
      <c r="CQ449" s="144"/>
      <c r="CR449" s="144"/>
      <c r="CS449" s="144"/>
      <c r="CT449" s="144"/>
      <c r="CU449" s="144"/>
      <c r="CV449" s="144"/>
      <c r="CW449" s="144"/>
      <c r="CX449" s="144"/>
      <c r="CY449" s="144"/>
      <c r="CZ449" s="144"/>
      <c r="DA449" s="144"/>
      <c r="DB449" s="144"/>
      <c r="DC449" s="144"/>
      <c r="DD449" s="144"/>
      <c r="DE449" s="144"/>
      <c r="DF449" s="144"/>
      <c r="DG449" s="144"/>
      <c r="DH449" s="144"/>
      <c r="DI449" s="144"/>
      <c r="DJ449" s="144"/>
      <c r="DK449" s="144"/>
      <c r="DL449" s="144"/>
      <c r="DM449" s="144"/>
      <c r="DN449" s="144"/>
      <c r="DO449" s="144"/>
      <c r="DP449" s="144"/>
      <c r="DQ449" s="144"/>
      <c r="DR449" s="144"/>
      <c r="DS449" s="144"/>
      <c r="DT449" s="144"/>
      <c r="DU449" s="144"/>
      <c r="DV449" s="144"/>
      <c r="DW449" s="144"/>
      <c r="DX449" s="144"/>
      <c r="DY449" s="144"/>
      <c r="DZ449" s="144"/>
      <c r="EA449" s="144"/>
      <c r="EB449" s="144"/>
      <c r="EC449" s="144"/>
      <c r="ED449" s="144"/>
      <c r="EE449" s="144"/>
      <c r="EF449" s="144"/>
      <c r="EG449" s="144"/>
      <c r="EH449" s="144"/>
      <c r="EI449" s="144"/>
      <c r="EJ449" s="144"/>
      <c r="EK449" s="144"/>
      <c r="EL449" s="144"/>
      <c r="EM449" s="144"/>
      <c r="EN449" s="144"/>
      <c r="EO449" s="144"/>
      <c r="EP449" s="144"/>
      <c r="EQ449" s="144"/>
      <c r="ER449" s="144"/>
      <c r="ES449" s="144"/>
      <c r="ET449" s="144"/>
      <c r="EU449" s="144"/>
      <c r="EV449" s="144"/>
      <c r="EW449" s="144"/>
      <c r="EX449" s="144"/>
      <c r="EY449" s="144"/>
      <c r="EZ449" s="144"/>
      <c r="FA449" s="144"/>
      <c r="FB449" s="144"/>
      <c r="FC449" s="144"/>
      <c r="FD449" s="144"/>
      <c r="FE449" s="144"/>
      <c r="FF449" s="144"/>
      <c r="FG449" s="144"/>
      <c r="FH449" s="144"/>
      <c r="FI449" s="144"/>
      <c r="FJ449" s="144"/>
      <c r="FK449" s="144"/>
      <c r="FL449" s="144"/>
      <c r="FM449" s="144"/>
      <c r="FN449" s="144"/>
      <c r="FO449" s="144"/>
      <c r="FP449" s="144"/>
      <c r="FQ449" s="144"/>
      <c r="FR449" s="144"/>
      <c r="FS449" s="144"/>
      <c r="FT449" s="144"/>
      <c r="FU449" s="144"/>
      <c r="FV449" s="144"/>
      <c r="FW449" s="144"/>
      <c r="FX449" s="144"/>
      <c r="FY449" s="144"/>
      <c r="FZ449" s="144"/>
      <c r="GA449" s="144"/>
      <c r="GB449" s="144"/>
      <c r="GC449" s="144"/>
      <c r="GD449" s="144"/>
      <c r="GE449" s="144"/>
      <c r="GF449" s="144"/>
      <c r="GG449" s="144"/>
      <c r="GH449" s="144"/>
      <c r="GI449" s="144"/>
      <c r="GJ449" s="144"/>
      <c r="GK449" s="144"/>
      <c r="GL449" s="144"/>
      <c r="GM449" s="144"/>
      <c r="GN449" s="144"/>
      <c r="GO449" s="144"/>
      <c r="GP449" s="144"/>
      <c r="GQ449" s="144"/>
      <c r="GR449" s="144"/>
      <c r="GS449" s="144"/>
      <c r="GT449" s="144"/>
      <c r="GU449" s="144"/>
      <c r="GV449" s="144"/>
      <c r="GW449" s="144"/>
      <c r="GX449" s="144"/>
      <c r="GY449" s="144"/>
      <c r="GZ449" s="144"/>
      <c r="HA449" s="144"/>
      <c r="HB449" s="144"/>
      <c r="HC449" s="144"/>
      <c r="HD449" s="144"/>
      <c r="HE449" s="144"/>
      <c r="HF449" s="144"/>
      <c r="HG449" s="144"/>
      <c r="HH449" s="144"/>
    </row>
    <row r="450" spans="1:216" s="157" customFormat="1" ht="40" customHeight="1">
      <c r="A450" s="201"/>
      <c r="B450" s="175"/>
      <c r="C450" s="222"/>
      <c r="D450" s="222"/>
      <c r="E450" s="223"/>
      <c r="F450" s="201"/>
      <c r="G450" s="222"/>
      <c r="H450" s="222"/>
      <c r="I450" s="222"/>
      <c r="J450" s="222"/>
      <c r="K450" s="222"/>
      <c r="L450" s="222"/>
      <c r="M450" s="222"/>
      <c r="N450" s="222"/>
      <c r="O450" s="222"/>
      <c r="P450" s="222"/>
      <c r="Q450" s="222"/>
      <c r="R450" s="222"/>
      <c r="S450" s="222"/>
      <c r="T450" s="222"/>
      <c r="U450" s="144"/>
      <c r="V450" s="144"/>
      <c r="W450" s="144"/>
      <c r="X450" s="144"/>
      <c r="Y450" s="144"/>
      <c r="Z450" s="144"/>
      <c r="AA450" s="144"/>
      <c r="AB450" s="144"/>
      <c r="AC450" s="144"/>
      <c r="AD450" s="144"/>
      <c r="AE450" s="144"/>
      <c r="AF450" s="144"/>
      <c r="AG450" s="144"/>
      <c r="AH450" s="144"/>
      <c r="AI450" s="144"/>
      <c r="AJ450" s="144"/>
      <c r="AK450" s="144"/>
      <c r="AL450" s="144"/>
      <c r="AM450" s="144"/>
      <c r="AN450" s="144"/>
      <c r="AO450" s="144"/>
      <c r="AP450" s="144"/>
      <c r="AQ450" s="144"/>
      <c r="AR450" s="144"/>
      <c r="AS450" s="144"/>
      <c r="AT450" s="144"/>
      <c r="AU450" s="144"/>
      <c r="AV450" s="144"/>
      <c r="AW450" s="144"/>
      <c r="AX450" s="144"/>
      <c r="AY450" s="144"/>
      <c r="AZ450" s="144"/>
      <c r="BA450" s="144"/>
      <c r="BB450" s="144"/>
      <c r="BC450" s="144"/>
      <c r="BD450" s="144"/>
      <c r="BE450" s="144"/>
      <c r="BF450" s="144"/>
      <c r="BG450" s="144"/>
      <c r="BH450" s="144"/>
      <c r="BI450" s="144"/>
      <c r="BJ450" s="144"/>
      <c r="BK450" s="144"/>
      <c r="BL450" s="144"/>
      <c r="BM450" s="144"/>
      <c r="BN450" s="144"/>
      <c r="BO450" s="144"/>
      <c r="BP450" s="144"/>
      <c r="BQ450" s="144"/>
      <c r="BR450" s="144"/>
      <c r="BS450" s="144"/>
      <c r="BT450" s="144"/>
      <c r="BU450" s="144"/>
      <c r="BV450" s="144"/>
      <c r="BW450" s="144"/>
      <c r="BX450" s="144"/>
      <c r="BY450" s="144"/>
      <c r="BZ450" s="144"/>
      <c r="CA450" s="144"/>
      <c r="CB450" s="144"/>
      <c r="CC450" s="144"/>
      <c r="CD450" s="144"/>
      <c r="CE450" s="144"/>
      <c r="CF450" s="144"/>
      <c r="CG450" s="144"/>
      <c r="CH450" s="144"/>
      <c r="CI450" s="144"/>
      <c r="CJ450" s="144"/>
      <c r="CK450" s="144"/>
      <c r="CL450" s="144"/>
      <c r="CM450" s="144"/>
      <c r="CN450" s="144"/>
      <c r="CO450" s="144"/>
      <c r="CP450" s="144"/>
      <c r="CQ450" s="144"/>
      <c r="CR450" s="144"/>
      <c r="CS450" s="144"/>
      <c r="CT450" s="144"/>
      <c r="CU450" s="144"/>
      <c r="CV450" s="144"/>
      <c r="CW450" s="144"/>
      <c r="CX450" s="144"/>
      <c r="CY450" s="144"/>
      <c r="CZ450" s="144"/>
      <c r="DA450" s="144"/>
      <c r="DB450" s="144"/>
      <c r="DC450" s="144"/>
      <c r="DD450" s="144"/>
      <c r="DE450" s="144"/>
      <c r="DF450" s="144"/>
      <c r="DG450" s="144"/>
      <c r="DH450" s="144"/>
      <c r="DI450" s="144"/>
      <c r="DJ450" s="144"/>
      <c r="DK450" s="144"/>
      <c r="DL450" s="144"/>
      <c r="DM450" s="144"/>
      <c r="DN450" s="144"/>
      <c r="DO450" s="144"/>
      <c r="DP450" s="144"/>
      <c r="DQ450" s="144"/>
      <c r="DR450" s="144"/>
      <c r="DS450" s="144"/>
      <c r="DT450" s="144"/>
      <c r="DU450" s="144"/>
      <c r="DV450" s="144"/>
      <c r="DW450" s="144"/>
      <c r="DX450" s="144"/>
      <c r="DY450" s="144"/>
      <c r="DZ450" s="144"/>
      <c r="EA450" s="144"/>
      <c r="EB450" s="144"/>
      <c r="EC450" s="144"/>
      <c r="ED450" s="144"/>
      <c r="EE450" s="144"/>
      <c r="EF450" s="144"/>
      <c r="EG450" s="144"/>
      <c r="EH450" s="144"/>
      <c r="EI450" s="144"/>
      <c r="EJ450" s="144"/>
      <c r="EK450" s="144"/>
      <c r="EL450" s="144"/>
      <c r="EM450" s="144"/>
      <c r="EN450" s="144"/>
      <c r="EO450" s="144"/>
      <c r="EP450" s="144"/>
      <c r="EQ450" s="144"/>
      <c r="ER450" s="144"/>
      <c r="ES450" s="144"/>
      <c r="ET450" s="144"/>
      <c r="EU450" s="144"/>
      <c r="EV450" s="144"/>
      <c r="EW450" s="144"/>
      <c r="EX450" s="144"/>
      <c r="EY450" s="144"/>
      <c r="EZ450" s="144"/>
      <c r="FA450" s="144"/>
      <c r="FB450" s="144"/>
      <c r="FC450" s="144"/>
      <c r="FD450" s="144"/>
      <c r="FE450" s="144"/>
      <c r="FF450" s="144"/>
      <c r="FG450" s="144"/>
      <c r="FH450" s="144"/>
      <c r="FI450" s="144"/>
      <c r="FJ450" s="144"/>
      <c r="FK450" s="144"/>
      <c r="FL450" s="144"/>
      <c r="FM450" s="144"/>
      <c r="FN450" s="144"/>
      <c r="FO450" s="144"/>
      <c r="FP450" s="144"/>
      <c r="FQ450" s="144"/>
      <c r="FR450" s="144"/>
      <c r="FS450" s="144"/>
      <c r="FT450" s="144"/>
      <c r="FU450" s="144"/>
      <c r="FV450" s="144"/>
      <c r="FW450" s="144"/>
      <c r="FX450" s="144"/>
      <c r="FY450" s="144"/>
      <c r="FZ450" s="144"/>
      <c r="GA450" s="144"/>
      <c r="GB450" s="144"/>
      <c r="GC450" s="144"/>
      <c r="GD450" s="144"/>
      <c r="GE450" s="144"/>
      <c r="GF450" s="144"/>
      <c r="GG450" s="144"/>
      <c r="GH450" s="144"/>
      <c r="GI450" s="144"/>
      <c r="GJ450" s="144"/>
      <c r="GK450" s="144"/>
      <c r="GL450" s="144"/>
      <c r="GM450" s="144"/>
      <c r="GN450" s="144"/>
      <c r="GO450" s="144"/>
      <c r="GP450" s="144"/>
      <c r="GQ450" s="144"/>
      <c r="GR450" s="144"/>
      <c r="GS450" s="144"/>
      <c r="GT450" s="144"/>
      <c r="GU450" s="144"/>
      <c r="GV450" s="144"/>
      <c r="GW450" s="144"/>
      <c r="GX450" s="144"/>
      <c r="GY450" s="144"/>
      <c r="GZ450" s="144"/>
      <c r="HA450" s="144"/>
      <c r="HB450" s="144"/>
      <c r="HC450" s="144"/>
      <c r="HD450" s="144"/>
      <c r="HE450" s="144"/>
      <c r="HF450" s="144"/>
      <c r="HG450" s="144"/>
      <c r="HH450" s="144"/>
    </row>
    <row r="451" spans="1:216" s="157" customFormat="1" ht="40" customHeight="1">
      <c r="A451" s="201"/>
      <c r="B451" s="175"/>
      <c r="C451" s="222"/>
      <c r="D451" s="222"/>
      <c r="E451" s="223"/>
      <c r="F451" s="201"/>
      <c r="G451" s="222"/>
      <c r="H451" s="222"/>
      <c r="I451" s="222"/>
      <c r="J451" s="222"/>
      <c r="K451" s="222"/>
      <c r="L451" s="222"/>
      <c r="M451" s="222"/>
      <c r="N451" s="222"/>
      <c r="O451" s="222"/>
      <c r="P451" s="222"/>
      <c r="Q451" s="222"/>
      <c r="R451" s="222"/>
      <c r="S451" s="222"/>
      <c r="T451" s="222"/>
      <c r="U451" s="144"/>
      <c r="V451" s="144"/>
      <c r="W451" s="144"/>
      <c r="X451" s="144"/>
      <c r="Y451" s="144"/>
      <c r="Z451" s="144"/>
      <c r="AA451" s="144"/>
      <c r="AB451" s="144"/>
      <c r="AC451" s="144"/>
      <c r="AD451" s="144"/>
      <c r="AE451" s="144"/>
      <c r="AF451" s="144"/>
      <c r="AG451" s="144"/>
      <c r="AH451" s="144"/>
      <c r="AI451" s="144"/>
      <c r="AJ451" s="144"/>
      <c r="AK451" s="144"/>
      <c r="AL451" s="144"/>
      <c r="AM451" s="144"/>
      <c r="AN451" s="144"/>
      <c r="AO451" s="144"/>
      <c r="AP451" s="144"/>
      <c r="AQ451" s="144"/>
      <c r="AR451" s="144"/>
      <c r="AS451" s="144"/>
      <c r="AT451" s="144"/>
      <c r="AU451" s="144"/>
      <c r="AV451" s="144"/>
      <c r="AW451" s="144"/>
      <c r="AX451" s="144"/>
      <c r="AY451" s="144"/>
      <c r="AZ451" s="144"/>
      <c r="BA451" s="144"/>
      <c r="BB451" s="144"/>
      <c r="BC451" s="144"/>
      <c r="BD451" s="144"/>
      <c r="BE451" s="144"/>
      <c r="BF451" s="144"/>
      <c r="BG451" s="144"/>
      <c r="BH451" s="144"/>
      <c r="BI451" s="144"/>
      <c r="BJ451" s="144"/>
      <c r="BK451" s="144"/>
      <c r="BL451" s="144"/>
      <c r="BM451" s="144"/>
      <c r="BN451" s="144"/>
      <c r="BO451" s="144"/>
      <c r="BP451" s="144"/>
      <c r="BQ451" s="144"/>
      <c r="BR451" s="144"/>
      <c r="BS451" s="144"/>
      <c r="BT451" s="144"/>
      <c r="BU451" s="144"/>
      <c r="BV451" s="144"/>
      <c r="BW451" s="144"/>
      <c r="BX451" s="144"/>
      <c r="BY451" s="144"/>
      <c r="BZ451" s="144"/>
      <c r="CA451" s="144"/>
      <c r="CB451" s="144"/>
      <c r="CC451" s="144"/>
      <c r="CD451" s="144"/>
      <c r="CE451" s="144"/>
      <c r="CF451" s="144"/>
      <c r="CG451" s="144"/>
      <c r="CH451" s="144"/>
      <c r="CI451" s="144"/>
      <c r="CJ451" s="144"/>
      <c r="CK451" s="144"/>
      <c r="CL451" s="144"/>
      <c r="CM451" s="144"/>
      <c r="CN451" s="144"/>
      <c r="CO451" s="144"/>
      <c r="CP451" s="144"/>
      <c r="CQ451" s="144"/>
      <c r="CR451" s="144"/>
      <c r="CS451" s="144"/>
      <c r="CT451" s="144"/>
      <c r="CU451" s="144"/>
      <c r="CV451" s="144"/>
      <c r="CW451" s="144"/>
      <c r="CX451" s="144"/>
      <c r="CY451" s="144"/>
      <c r="CZ451" s="144"/>
      <c r="DA451" s="144"/>
      <c r="DB451" s="144"/>
      <c r="DC451" s="144"/>
      <c r="DD451" s="144"/>
      <c r="DE451" s="144"/>
      <c r="DF451" s="144"/>
      <c r="DG451" s="144"/>
      <c r="DH451" s="144"/>
      <c r="DI451" s="144"/>
      <c r="DJ451" s="144"/>
      <c r="DK451" s="144"/>
      <c r="DL451" s="144"/>
      <c r="DM451" s="144"/>
      <c r="DN451" s="144"/>
      <c r="DO451" s="144"/>
      <c r="DP451" s="144"/>
      <c r="DQ451" s="144"/>
      <c r="DR451" s="144"/>
      <c r="DS451" s="144"/>
      <c r="DT451" s="144"/>
      <c r="DU451" s="144"/>
      <c r="DV451" s="144"/>
      <c r="DW451" s="144"/>
      <c r="DX451" s="144"/>
      <c r="DY451" s="144"/>
      <c r="DZ451" s="144"/>
      <c r="EA451" s="144"/>
      <c r="EB451" s="144"/>
      <c r="EC451" s="144"/>
      <c r="ED451" s="144"/>
      <c r="EE451" s="144"/>
      <c r="EF451" s="144"/>
      <c r="EG451" s="144"/>
      <c r="EH451" s="144"/>
      <c r="EI451" s="144"/>
      <c r="EJ451" s="144"/>
      <c r="EK451" s="144"/>
      <c r="EL451" s="144"/>
      <c r="EM451" s="144"/>
      <c r="EN451" s="144"/>
      <c r="EO451" s="144"/>
      <c r="EP451" s="144"/>
      <c r="EQ451" s="144"/>
      <c r="ER451" s="144"/>
      <c r="ES451" s="144"/>
      <c r="ET451" s="144"/>
      <c r="EU451" s="144"/>
      <c r="EV451" s="144"/>
      <c r="EW451" s="144"/>
      <c r="EX451" s="144"/>
      <c r="EY451" s="144"/>
      <c r="EZ451" s="144"/>
      <c r="FA451" s="144"/>
      <c r="FB451" s="144"/>
      <c r="FC451" s="144"/>
      <c r="FD451" s="144"/>
      <c r="FE451" s="144"/>
      <c r="FF451" s="144"/>
      <c r="FG451" s="144"/>
      <c r="FH451" s="144"/>
      <c r="FI451" s="144"/>
      <c r="FJ451" s="144"/>
      <c r="FK451" s="144"/>
      <c r="FL451" s="144"/>
      <c r="FM451" s="144"/>
      <c r="FN451" s="144"/>
      <c r="FO451" s="144"/>
      <c r="FP451" s="144"/>
      <c r="FQ451" s="144"/>
      <c r="FR451" s="144"/>
      <c r="FS451" s="144"/>
      <c r="FT451" s="144"/>
      <c r="FU451" s="144"/>
      <c r="FV451" s="144"/>
      <c r="FW451" s="144"/>
      <c r="FX451" s="144"/>
      <c r="FY451" s="144"/>
      <c r="FZ451" s="144"/>
      <c r="GA451" s="144"/>
      <c r="GB451" s="144"/>
      <c r="GC451" s="144"/>
      <c r="GD451" s="144"/>
      <c r="GE451" s="144"/>
      <c r="GF451" s="144"/>
      <c r="GG451" s="144"/>
      <c r="GH451" s="144"/>
      <c r="GI451" s="144"/>
      <c r="GJ451" s="144"/>
      <c r="GK451" s="144"/>
      <c r="GL451" s="144"/>
      <c r="GM451" s="144"/>
      <c r="GN451" s="144"/>
      <c r="GO451" s="144"/>
      <c r="GP451" s="144"/>
      <c r="GQ451" s="144"/>
      <c r="GR451" s="144"/>
      <c r="GS451" s="144"/>
      <c r="GT451" s="144"/>
      <c r="GU451" s="144"/>
      <c r="GV451" s="144"/>
      <c r="GW451" s="144"/>
      <c r="GX451" s="144"/>
      <c r="GY451" s="144"/>
      <c r="GZ451" s="144"/>
      <c r="HA451" s="144"/>
      <c r="HB451" s="144"/>
      <c r="HC451" s="144"/>
      <c r="HD451" s="144"/>
      <c r="HE451" s="144"/>
      <c r="HF451" s="144"/>
      <c r="HG451" s="144"/>
      <c r="HH451" s="144"/>
    </row>
    <row r="452" spans="1:216" s="157" customFormat="1" ht="40" customHeight="1">
      <c r="A452" s="201"/>
      <c r="B452" s="175"/>
      <c r="C452" s="222"/>
      <c r="D452" s="222"/>
      <c r="E452" s="223"/>
      <c r="F452" s="201"/>
      <c r="G452" s="222"/>
      <c r="H452" s="222"/>
      <c r="I452" s="222"/>
      <c r="J452" s="222"/>
      <c r="K452" s="222"/>
      <c r="L452" s="222"/>
      <c r="M452" s="222"/>
      <c r="N452" s="222"/>
      <c r="O452" s="222"/>
      <c r="P452" s="222"/>
      <c r="Q452" s="222"/>
      <c r="R452" s="222"/>
      <c r="S452" s="222"/>
      <c r="T452" s="222"/>
      <c r="U452" s="144"/>
      <c r="V452" s="144"/>
      <c r="W452" s="144"/>
      <c r="X452" s="144"/>
      <c r="Y452" s="144"/>
      <c r="Z452" s="144"/>
      <c r="AA452" s="144"/>
      <c r="AB452" s="144"/>
      <c r="AC452" s="144"/>
      <c r="AD452" s="144"/>
      <c r="AE452" s="144"/>
      <c r="AF452" s="144"/>
      <c r="AG452" s="144"/>
      <c r="AH452" s="144"/>
      <c r="AI452" s="144"/>
      <c r="AJ452" s="144"/>
      <c r="AK452" s="144"/>
      <c r="AL452" s="144"/>
      <c r="AM452" s="144"/>
      <c r="AN452" s="144"/>
      <c r="AO452" s="144"/>
      <c r="AP452" s="144"/>
      <c r="AQ452" s="144"/>
      <c r="AR452" s="144"/>
      <c r="AS452" s="144"/>
      <c r="AT452" s="144"/>
      <c r="AU452" s="144"/>
      <c r="AV452" s="144"/>
      <c r="AW452" s="144"/>
      <c r="AX452" s="144"/>
      <c r="AY452" s="144"/>
      <c r="AZ452" s="144"/>
      <c r="BA452" s="144"/>
      <c r="BB452" s="144"/>
      <c r="BC452" s="144"/>
      <c r="BD452" s="144"/>
      <c r="BE452" s="144"/>
      <c r="BF452" s="144"/>
      <c r="BG452" s="144"/>
      <c r="BH452" s="144"/>
      <c r="BI452" s="144"/>
      <c r="BJ452" s="144"/>
      <c r="BK452" s="144"/>
      <c r="BL452" s="144"/>
      <c r="BM452" s="144"/>
      <c r="BN452" s="144"/>
      <c r="BO452" s="144"/>
      <c r="BP452" s="144"/>
      <c r="BQ452" s="144"/>
      <c r="BR452" s="144"/>
      <c r="BS452" s="144"/>
      <c r="BT452" s="144"/>
      <c r="BU452" s="144"/>
      <c r="BV452" s="144"/>
      <c r="BW452" s="144"/>
      <c r="BX452" s="144"/>
      <c r="BY452" s="144"/>
      <c r="BZ452" s="144"/>
      <c r="CA452" s="144"/>
      <c r="CB452" s="144"/>
      <c r="CC452" s="144"/>
      <c r="CD452" s="144"/>
      <c r="CE452" s="144"/>
      <c r="CF452" s="144"/>
      <c r="CG452" s="144"/>
      <c r="CH452" s="144"/>
      <c r="CI452" s="144"/>
      <c r="CJ452" s="144"/>
      <c r="CK452" s="144"/>
      <c r="CL452" s="144"/>
      <c r="CM452" s="144"/>
      <c r="CN452" s="144"/>
      <c r="CO452" s="144"/>
      <c r="CP452" s="144"/>
      <c r="CQ452" s="144"/>
      <c r="CR452" s="144"/>
      <c r="CS452" s="144"/>
      <c r="CT452" s="144"/>
      <c r="CU452" s="144"/>
      <c r="CV452" s="144"/>
      <c r="CW452" s="144"/>
      <c r="CX452" s="144"/>
      <c r="CY452" s="144"/>
      <c r="CZ452" s="144"/>
      <c r="DA452" s="144"/>
      <c r="DB452" s="144"/>
      <c r="DC452" s="144"/>
      <c r="DD452" s="144"/>
      <c r="DE452" s="144"/>
      <c r="DF452" s="144"/>
      <c r="DG452" s="144"/>
      <c r="DH452" s="144"/>
      <c r="DI452" s="144"/>
      <c r="DJ452" s="144"/>
      <c r="DK452" s="144"/>
      <c r="DL452" s="144"/>
      <c r="DM452" s="144"/>
      <c r="DN452" s="144"/>
      <c r="DO452" s="144"/>
      <c r="DP452" s="144"/>
      <c r="DQ452" s="144"/>
      <c r="DR452" s="144"/>
      <c r="DS452" s="144"/>
      <c r="DT452" s="144"/>
      <c r="DU452" s="144"/>
      <c r="DV452" s="144"/>
      <c r="DW452" s="144"/>
      <c r="DX452" s="144"/>
      <c r="DY452" s="144"/>
      <c r="DZ452" s="144"/>
      <c r="EA452" s="144"/>
      <c r="EB452" s="144"/>
      <c r="EC452" s="144"/>
      <c r="ED452" s="144"/>
      <c r="EE452" s="144"/>
      <c r="EF452" s="144"/>
      <c r="EG452" s="144"/>
      <c r="EH452" s="144"/>
      <c r="EI452" s="144"/>
      <c r="EJ452" s="144"/>
      <c r="EK452" s="144"/>
      <c r="EL452" s="144"/>
      <c r="EM452" s="144"/>
      <c r="EN452" s="144"/>
      <c r="EO452" s="144"/>
      <c r="EP452" s="144"/>
      <c r="EQ452" s="144"/>
      <c r="ER452" s="144"/>
      <c r="ES452" s="144"/>
      <c r="ET452" s="144"/>
      <c r="EU452" s="144"/>
      <c r="EV452" s="144"/>
      <c r="EW452" s="144"/>
      <c r="EX452" s="144"/>
      <c r="EY452" s="144"/>
      <c r="EZ452" s="144"/>
      <c r="FA452" s="144"/>
      <c r="FB452" s="144"/>
      <c r="FC452" s="144"/>
      <c r="FD452" s="144"/>
      <c r="FE452" s="144"/>
      <c r="FF452" s="144"/>
      <c r="FG452" s="144"/>
      <c r="FH452" s="144"/>
      <c r="FI452" s="144"/>
      <c r="FJ452" s="144"/>
      <c r="FK452" s="144"/>
      <c r="FL452" s="144"/>
      <c r="FM452" s="144"/>
      <c r="FN452" s="144"/>
      <c r="FO452" s="144"/>
      <c r="FP452" s="144"/>
      <c r="FQ452" s="144"/>
      <c r="FR452" s="144"/>
      <c r="FS452" s="144"/>
      <c r="FT452" s="144"/>
      <c r="FU452" s="144"/>
      <c r="FV452" s="144"/>
      <c r="FW452" s="144"/>
      <c r="FX452" s="144"/>
      <c r="FY452" s="144"/>
      <c r="FZ452" s="144"/>
      <c r="GA452" s="144"/>
      <c r="GB452" s="144"/>
      <c r="GC452" s="144"/>
      <c r="GD452" s="144"/>
      <c r="GE452" s="144"/>
      <c r="GF452" s="144"/>
      <c r="GG452" s="144"/>
      <c r="GH452" s="144"/>
      <c r="GI452" s="144"/>
      <c r="GJ452" s="144"/>
      <c r="GK452" s="144"/>
      <c r="GL452" s="144"/>
      <c r="GM452" s="144"/>
      <c r="GN452" s="144"/>
      <c r="GO452" s="144"/>
      <c r="GP452" s="144"/>
      <c r="GQ452" s="144"/>
      <c r="GR452" s="144"/>
      <c r="GS452" s="144"/>
      <c r="GT452" s="144"/>
      <c r="GU452" s="144"/>
      <c r="GV452" s="144"/>
      <c r="GW452" s="144"/>
      <c r="GX452" s="144"/>
      <c r="GY452" s="144"/>
      <c r="GZ452" s="144"/>
      <c r="HA452" s="144"/>
      <c r="HB452" s="144"/>
      <c r="HC452" s="144"/>
      <c r="HD452" s="144"/>
      <c r="HE452" s="144"/>
      <c r="HF452" s="144"/>
      <c r="HG452" s="144"/>
      <c r="HH452" s="144"/>
    </row>
    <row r="453" spans="1:216" s="157" customFormat="1" ht="40" customHeight="1">
      <c r="A453" s="201"/>
      <c r="B453" s="175"/>
      <c r="C453" s="222"/>
      <c r="D453" s="222"/>
      <c r="E453" s="223"/>
      <c r="F453" s="201"/>
      <c r="G453" s="222"/>
      <c r="H453" s="222"/>
      <c r="I453" s="222"/>
      <c r="J453" s="222"/>
      <c r="K453" s="222"/>
      <c r="L453" s="222"/>
      <c r="M453" s="222"/>
      <c r="N453" s="222"/>
      <c r="O453" s="222"/>
      <c r="P453" s="222"/>
      <c r="Q453" s="222"/>
      <c r="R453" s="222"/>
      <c r="S453" s="222"/>
      <c r="T453" s="222"/>
      <c r="U453" s="144"/>
      <c r="V453" s="144"/>
      <c r="W453" s="144"/>
      <c r="X453" s="144"/>
      <c r="Y453" s="144"/>
      <c r="Z453" s="144"/>
      <c r="AA453" s="144"/>
      <c r="AB453" s="144"/>
      <c r="AC453" s="144"/>
      <c r="AD453" s="144"/>
      <c r="AE453" s="144"/>
      <c r="AF453" s="144"/>
      <c r="AG453" s="144"/>
      <c r="AH453" s="144"/>
      <c r="AI453" s="144"/>
      <c r="AJ453" s="144"/>
      <c r="AK453" s="144"/>
      <c r="AL453" s="144"/>
      <c r="AM453" s="144"/>
      <c r="AN453" s="144"/>
      <c r="AO453" s="144"/>
      <c r="AP453" s="144"/>
      <c r="AQ453" s="144"/>
      <c r="AR453" s="144"/>
      <c r="AS453" s="144"/>
      <c r="AT453" s="144"/>
      <c r="AU453" s="144"/>
      <c r="AV453" s="144"/>
      <c r="AW453" s="144"/>
      <c r="AX453" s="144"/>
      <c r="AY453" s="144"/>
      <c r="AZ453" s="144"/>
      <c r="BA453" s="144"/>
      <c r="BB453" s="144"/>
      <c r="BC453" s="144"/>
      <c r="BD453" s="144"/>
      <c r="BE453" s="144"/>
      <c r="BF453" s="144"/>
      <c r="BG453" s="144"/>
      <c r="BH453" s="144"/>
      <c r="BI453" s="144"/>
      <c r="BJ453" s="144"/>
      <c r="BK453" s="144"/>
      <c r="BL453" s="144"/>
      <c r="BM453" s="144"/>
      <c r="BN453" s="144"/>
      <c r="BO453" s="144"/>
      <c r="BP453" s="144"/>
      <c r="BQ453" s="144"/>
      <c r="BR453" s="144"/>
      <c r="BS453" s="144"/>
      <c r="BT453" s="144"/>
      <c r="BU453" s="144"/>
      <c r="BV453" s="144"/>
      <c r="BW453" s="144"/>
      <c r="BX453" s="144"/>
      <c r="BY453" s="144"/>
      <c r="BZ453" s="144"/>
      <c r="CA453" s="144"/>
      <c r="CB453" s="144"/>
      <c r="CC453" s="144"/>
      <c r="CD453" s="144"/>
      <c r="CE453" s="144"/>
      <c r="CF453" s="144"/>
      <c r="CG453" s="144"/>
      <c r="CH453" s="144"/>
      <c r="CI453" s="144"/>
      <c r="CJ453" s="144"/>
      <c r="CK453" s="144"/>
      <c r="CL453" s="144"/>
      <c r="CM453" s="144"/>
      <c r="CN453" s="144"/>
      <c r="CO453" s="144"/>
      <c r="CP453" s="144"/>
      <c r="CQ453" s="144"/>
      <c r="CR453" s="144"/>
      <c r="CS453" s="144"/>
      <c r="CT453" s="144"/>
      <c r="CU453" s="144"/>
      <c r="CV453" s="144"/>
      <c r="CW453" s="144"/>
      <c r="CX453" s="144"/>
      <c r="CY453" s="144"/>
      <c r="CZ453" s="144"/>
      <c r="DA453" s="144"/>
      <c r="DB453" s="144"/>
      <c r="DC453" s="144"/>
      <c r="DD453" s="144"/>
      <c r="DE453" s="144"/>
      <c r="DF453" s="144"/>
      <c r="DG453" s="144"/>
      <c r="DH453" s="144"/>
      <c r="DI453" s="144"/>
      <c r="DJ453" s="144"/>
      <c r="DK453" s="144"/>
      <c r="DL453" s="144"/>
      <c r="DM453" s="144"/>
      <c r="DN453" s="144"/>
      <c r="DO453" s="144"/>
      <c r="DP453" s="144"/>
      <c r="DQ453" s="144"/>
      <c r="DR453" s="144"/>
      <c r="DS453" s="144"/>
      <c r="DT453" s="144"/>
      <c r="DU453" s="144"/>
      <c r="DV453" s="144"/>
      <c r="DW453" s="144"/>
      <c r="DX453" s="144"/>
      <c r="DY453" s="144"/>
      <c r="DZ453" s="144"/>
      <c r="EA453" s="144"/>
      <c r="EB453" s="144"/>
      <c r="EC453" s="144"/>
      <c r="ED453" s="144"/>
      <c r="EE453" s="144"/>
      <c r="EF453" s="144"/>
      <c r="EG453" s="144"/>
      <c r="EH453" s="144"/>
      <c r="EI453" s="144"/>
      <c r="EJ453" s="144"/>
      <c r="EK453" s="144"/>
      <c r="EL453" s="144"/>
      <c r="EM453" s="144"/>
      <c r="EN453" s="144"/>
      <c r="EO453" s="144"/>
      <c r="EP453" s="144"/>
      <c r="EQ453" s="144"/>
      <c r="ER453" s="144"/>
      <c r="ES453" s="144"/>
      <c r="ET453" s="144"/>
      <c r="EU453" s="144"/>
      <c r="EV453" s="144"/>
      <c r="EW453" s="144"/>
      <c r="EX453" s="144"/>
      <c r="EY453" s="144"/>
      <c r="EZ453" s="144"/>
      <c r="FA453" s="144"/>
      <c r="FB453" s="144"/>
      <c r="FC453" s="144"/>
      <c r="FD453" s="144"/>
      <c r="FE453" s="144"/>
      <c r="FF453" s="144"/>
      <c r="FG453" s="144"/>
      <c r="FH453" s="144"/>
      <c r="FI453" s="144"/>
      <c r="FJ453" s="144"/>
      <c r="FK453" s="144"/>
      <c r="FL453" s="144"/>
      <c r="FM453" s="144"/>
      <c r="FN453" s="144"/>
      <c r="FO453" s="144"/>
      <c r="FP453" s="144"/>
      <c r="FQ453" s="144"/>
      <c r="FR453" s="144"/>
      <c r="FS453" s="144"/>
      <c r="FT453" s="144"/>
      <c r="FU453" s="144"/>
      <c r="FV453" s="144"/>
      <c r="FW453" s="144"/>
      <c r="FX453" s="144"/>
      <c r="FY453" s="144"/>
      <c r="FZ453" s="144"/>
      <c r="GA453" s="144"/>
      <c r="GB453" s="144"/>
      <c r="GC453" s="144"/>
      <c r="GD453" s="144"/>
      <c r="GE453" s="144"/>
      <c r="GF453" s="144"/>
      <c r="GG453" s="144"/>
      <c r="GH453" s="144"/>
      <c r="GI453" s="144"/>
      <c r="GJ453" s="144"/>
      <c r="GK453" s="144"/>
      <c r="GL453" s="144"/>
      <c r="GM453" s="144"/>
      <c r="GN453" s="144"/>
      <c r="GO453" s="144"/>
      <c r="GP453" s="144"/>
      <c r="GQ453" s="144"/>
      <c r="GR453" s="144"/>
      <c r="GS453" s="144"/>
      <c r="GT453" s="144"/>
      <c r="GU453" s="144"/>
      <c r="GV453" s="144"/>
      <c r="GW453" s="144"/>
      <c r="GX453" s="144"/>
      <c r="GY453" s="144"/>
      <c r="GZ453" s="144"/>
      <c r="HA453" s="144"/>
      <c r="HB453" s="144"/>
      <c r="HC453" s="144"/>
      <c r="HD453" s="144"/>
      <c r="HE453" s="144"/>
      <c r="HF453" s="144"/>
      <c r="HG453" s="144"/>
      <c r="HH453" s="144"/>
    </row>
    <row r="454" spans="1:216" s="157" customFormat="1" ht="40" customHeight="1">
      <c r="A454" s="201"/>
      <c r="B454" s="175"/>
      <c r="C454" s="222"/>
      <c r="D454" s="222"/>
      <c r="E454" s="223"/>
      <c r="F454" s="201"/>
      <c r="G454" s="222"/>
      <c r="H454" s="222"/>
      <c r="I454" s="222"/>
      <c r="J454" s="222"/>
      <c r="K454" s="222"/>
      <c r="L454" s="222"/>
      <c r="M454" s="222"/>
      <c r="N454" s="222"/>
      <c r="O454" s="222"/>
      <c r="P454" s="222"/>
      <c r="Q454" s="222"/>
      <c r="R454" s="222"/>
      <c r="S454" s="222"/>
      <c r="T454" s="222"/>
      <c r="U454" s="144"/>
      <c r="V454" s="144"/>
      <c r="W454" s="144"/>
      <c r="X454" s="144"/>
      <c r="Y454" s="144"/>
      <c r="Z454" s="144"/>
      <c r="AA454" s="144"/>
      <c r="AB454" s="144"/>
      <c r="AC454" s="144"/>
      <c r="AD454" s="144"/>
      <c r="AE454" s="144"/>
      <c r="AF454" s="144"/>
      <c r="AG454" s="144"/>
      <c r="AH454" s="144"/>
      <c r="AI454" s="144"/>
      <c r="AJ454" s="144"/>
      <c r="AK454" s="144"/>
      <c r="AL454" s="144"/>
      <c r="AM454" s="144"/>
      <c r="AN454" s="144"/>
      <c r="AO454" s="144"/>
      <c r="AP454" s="144"/>
      <c r="AQ454" s="144"/>
      <c r="AR454" s="144"/>
      <c r="AS454" s="144"/>
      <c r="AT454" s="144"/>
      <c r="AU454" s="144"/>
      <c r="AV454" s="144"/>
      <c r="AW454" s="144"/>
      <c r="AX454" s="144"/>
      <c r="AY454" s="144"/>
      <c r="AZ454" s="144"/>
      <c r="BA454" s="144"/>
      <c r="BB454" s="144"/>
      <c r="BC454" s="144"/>
      <c r="BD454" s="144"/>
      <c r="BE454" s="144"/>
      <c r="BF454" s="144"/>
      <c r="BG454" s="144"/>
      <c r="BH454" s="144"/>
      <c r="BI454" s="144"/>
      <c r="BJ454" s="144"/>
      <c r="BK454" s="144"/>
      <c r="BL454" s="144"/>
      <c r="BM454" s="144"/>
      <c r="BN454" s="144"/>
      <c r="BO454" s="144"/>
      <c r="BP454" s="144"/>
      <c r="BQ454" s="144"/>
      <c r="BR454" s="144"/>
      <c r="BS454" s="144"/>
      <c r="BT454" s="144"/>
      <c r="BU454" s="144"/>
      <c r="BV454" s="144"/>
      <c r="BW454" s="144"/>
      <c r="BX454" s="144"/>
      <c r="BY454" s="144"/>
      <c r="BZ454" s="144"/>
      <c r="CA454" s="144"/>
      <c r="CB454" s="144"/>
      <c r="CC454" s="144"/>
      <c r="CD454" s="144"/>
      <c r="CE454" s="144"/>
      <c r="CF454" s="144"/>
      <c r="CG454" s="144"/>
      <c r="CH454" s="144"/>
      <c r="CI454" s="144"/>
      <c r="CJ454" s="144"/>
      <c r="CK454" s="144"/>
      <c r="CL454" s="144"/>
      <c r="CM454" s="144"/>
      <c r="CN454" s="144"/>
      <c r="CO454" s="144"/>
      <c r="CP454" s="144"/>
      <c r="CQ454" s="144"/>
      <c r="CR454" s="144"/>
      <c r="CS454" s="144"/>
      <c r="CT454" s="144"/>
      <c r="CU454" s="144"/>
      <c r="CV454" s="144"/>
      <c r="CW454" s="144"/>
      <c r="CX454" s="144"/>
      <c r="CY454" s="144"/>
      <c r="CZ454" s="144"/>
      <c r="DA454" s="144"/>
      <c r="DB454" s="144"/>
      <c r="DC454" s="144"/>
      <c r="DD454" s="144"/>
      <c r="DE454" s="144"/>
      <c r="DF454" s="144"/>
      <c r="DG454" s="144"/>
      <c r="DH454" s="144"/>
      <c r="DI454" s="144"/>
      <c r="DJ454" s="144"/>
      <c r="DK454" s="144"/>
      <c r="DL454" s="144"/>
      <c r="DM454" s="144"/>
      <c r="DN454" s="144"/>
      <c r="DO454" s="144"/>
      <c r="DP454" s="144"/>
      <c r="DQ454" s="144"/>
      <c r="DR454" s="144"/>
      <c r="DS454" s="144"/>
      <c r="DT454" s="144"/>
      <c r="DU454" s="144"/>
      <c r="DV454" s="144"/>
      <c r="DW454" s="144"/>
      <c r="DX454" s="144"/>
      <c r="DY454" s="144"/>
      <c r="DZ454" s="144"/>
      <c r="EA454" s="144"/>
      <c r="EB454" s="144"/>
      <c r="EC454" s="144"/>
      <c r="ED454" s="144"/>
      <c r="EE454" s="144"/>
      <c r="EF454" s="144"/>
      <c r="EG454" s="144"/>
      <c r="EH454" s="144"/>
      <c r="EI454" s="144"/>
      <c r="EJ454" s="144"/>
      <c r="EK454" s="144"/>
      <c r="EL454" s="144"/>
      <c r="EM454" s="144"/>
      <c r="EN454" s="144"/>
      <c r="EO454" s="144"/>
      <c r="EP454" s="144"/>
      <c r="EQ454" s="144"/>
      <c r="ER454" s="144"/>
      <c r="ES454" s="144"/>
      <c r="ET454" s="144"/>
      <c r="EU454" s="144"/>
      <c r="EV454" s="144"/>
      <c r="EW454" s="144"/>
      <c r="EX454" s="144"/>
      <c r="EY454" s="144"/>
      <c r="EZ454" s="144"/>
      <c r="FA454" s="144"/>
      <c r="FB454" s="144"/>
      <c r="FC454" s="144"/>
      <c r="FD454" s="144"/>
      <c r="FE454" s="144"/>
      <c r="FF454" s="144"/>
      <c r="FG454" s="144"/>
      <c r="FH454" s="144"/>
      <c r="FI454" s="144"/>
      <c r="FJ454" s="144"/>
      <c r="FK454" s="144"/>
      <c r="FL454" s="144"/>
      <c r="FM454" s="144"/>
      <c r="FN454" s="144"/>
      <c r="FO454" s="144"/>
      <c r="FP454" s="144"/>
      <c r="FQ454" s="144"/>
      <c r="FR454" s="144"/>
      <c r="FS454" s="144"/>
      <c r="FT454" s="144"/>
      <c r="FU454" s="144"/>
      <c r="FV454" s="144"/>
      <c r="FW454" s="144"/>
      <c r="FX454" s="144"/>
      <c r="FY454" s="144"/>
      <c r="FZ454" s="144"/>
      <c r="GA454" s="144"/>
      <c r="GB454" s="144"/>
      <c r="GC454" s="144"/>
      <c r="GD454" s="144"/>
      <c r="GE454" s="144"/>
      <c r="GF454" s="144"/>
      <c r="GG454" s="144"/>
      <c r="GH454" s="144"/>
      <c r="GI454" s="144"/>
      <c r="GJ454" s="144"/>
      <c r="GK454" s="144"/>
      <c r="GL454" s="144"/>
      <c r="GM454" s="144"/>
      <c r="GN454" s="144"/>
      <c r="GO454" s="144"/>
      <c r="GP454" s="144"/>
      <c r="GQ454" s="144"/>
      <c r="GR454" s="144"/>
      <c r="GS454" s="144"/>
      <c r="GT454" s="144"/>
      <c r="GU454" s="144"/>
      <c r="GV454" s="144"/>
      <c r="GW454" s="144"/>
      <c r="GX454" s="144"/>
      <c r="GY454" s="144"/>
      <c r="GZ454" s="144"/>
      <c r="HA454" s="144"/>
      <c r="HB454" s="144"/>
      <c r="HC454" s="144"/>
      <c r="HD454" s="144"/>
      <c r="HE454" s="144"/>
      <c r="HF454" s="144"/>
      <c r="HG454" s="144"/>
      <c r="HH454" s="144"/>
    </row>
    <row r="455" spans="1:216" s="157" customFormat="1" ht="40" customHeight="1">
      <c r="A455" s="201"/>
      <c r="B455" s="175"/>
      <c r="C455" s="222"/>
      <c r="D455" s="222"/>
      <c r="E455" s="223"/>
      <c r="F455" s="201"/>
      <c r="G455" s="222"/>
      <c r="H455" s="222"/>
      <c r="I455" s="222"/>
      <c r="J455" s="222"/>
      <c r="K455" s="222"/>
      <c r="L455" s="222"/>
      <c r="M455" s="222"/>
      <c r="N455" s="222"/>
      <c r="O455" s="222"/>
      <c r="P455" s="222"/>
      <c r="Q455" s="222"/>
      <c r="R455" s="222"/>
      <c r="S455" s="222"/>
      <c r="T455" s="222"/>
      <c r="U455" s="144"/>
      <c r="V455" s="144"/>
      <c r="W455" s="144"/>
      <c r="X455" s="144"/>
      <c r="Y455" s="144"/>
      <c r="Z455" s="144"/>
      <c r="AA455" s="144"/>
      <c r="AB455" s="144"/>
      <c r="AC455" s="144"/>
      <c r="AD455" s="144"/>
      <c r="AE455" s="144"/>
      <c r="AF455" s="144"/>
      <c r="AG455" s="144"/>
      <c r="AH455" s="144"/>
      <c r="AI455" s="144"/>
      <c r="AJ455" s="144"/>
      <c r="AK455" s="144"/>
      <c r="AL455" s="144"/>
      <c r="AM455" s="144"/>
      <c r="AN455" s="144"/>
      <c r="AO455" s="144"/>
      <c r="AP455" s="144"/>
      <c r="AQ455" s="144"/>
      <c r="AR455" s="144"/>
      <c r="AS455" s="144"/>
      <c r="AT455" s="144"/>
      <c r="AU455" s="144"/>
      <c r="AV455" s="144"/>
      <c r="AW455" s="144"/>
      <c r="AX455" s="144"/>
      <c r="AY455" s="144"/>
      <c r="AZ455" s="144"/>
      <c r="BA455" s="144"/>
      <c r="BB455" s="144"/>
      <c r="BC455" s="144"/>
      <c r="BD455" s="144"/>
      <c r="BE455" s="144"/>
      <c r="BF455" s="144"/>
      <c r="BG455" s="144"/>
      <c r="BH455" s="144"/>
      <c r="BI455" s="144"/>
      <c r="BJ455" s="144"/>
      <c r="BK455" s="144"/>
      <c r="BL455" s="144"/>
      <c r="BM455" s="144"/>
      <c r="BN455" s="144"/>
      <c r="BO455" s="144"/>
      <c r="BP455" s="144"/>
      <c r="BQ455" s="144"/>
      <c r="BR455" s="144"/>
      <c r="BS455" s="144"/>
      <c r="BT455" s="144"/>
      <c r="BU455" s="144"/>
      <c r="BV455" s="144"/>
      <c r="BW455" s="144"/>
      <c r="BX455" s="144"/>
      <c r="BY455" s="144"/>
      <c r="BZ455" s="144"/>
      <c r="CA455" s="144"/>
      <c r="CB455" s="144"/>
      <c r="CC455" s="144"/>
      <c r="CD455" s="144"/>
      <c r="CE455" s="144"/>
      <c r="CF455" s="144"/>
      <c r="CG455" s="144"/>
      <c r="CH455" s="144"/>
      <c r="CI455" s="144"/>
      <c r="CJ455" s="144"/>
      <c r="CK455" s="144"/>
      <c r="CL455" s="144"/>
      <c r="CM455" s="144"/>
      <c r="CN455" s="144"/>
      <c r="CO455" s="144"/>
      <c r="CP455" s="144"/>
      <c r="CQ455" s="144"/>
      <c r="CR455" s="144"/>
      <c r="CS455" s="144"/>
      <c r="CT455" s="144"/>
      <c r="CU455" s="144"/>
      <c r="CV455" s="144"/>
      <c r="CW455" s="144"/>
      <c r="CX455" s="144"/>
      <c r="CY455" s="144"/>
      <c r="CZ455" s="144"/>
      <c r="DA455" s="144"/>
      <c r="DB455" s="144"/>
      <c r="DC455" s="144"/>
      <c r="DD455" s="144"/>
      <c r="DE455" s="144"/>
      <c r="DF455" s="144"/>
      <c r="DG455" s="144"/>
      <c r="DH455" s="144"/>
      <c r="DI455" s="144"/>
      <c r="DJ455" s="144"/>
      <c r="DK455" s="144"/>
      <c r="DL455" s="144"/>
      <c r="DM455" s="144"/>
      <c r="DN455" s="144"/>
      <c r="DO455" s="144"/>
      <c r="DP455" s="144"/>
      <c r="DQ455" s="144"/>
      <c r="DR455" s="144"/>
      <c r="DS455" s="144"/>
      <c r="DT455" s="144"/>
      <c r="DU455" s="144"/>
      <c r="DV455" s="144"/>
      <c r="DW455" s="144"/>
      <c r="DX455" s="144"/>
      <c r="DY455" s="144"/>
      <c r="DZ455" s="144"/>
      <c r="EA455" s="144"/>
      <c r="EB455" s="144"/>
      <c r="EC455" s="144"/>
      <c r="ED455" s="144"/>
      <c r="EE455" s="144"/>
      <c r="EF455" s="144"/>
      <c r="EG455" s="144"/>
      <c r="EH455" s="144"/>
      <c r="EI455" s="144"/>
      <c r="EJ455" s="144"/>
      <c r="EK455" s="144"/>
      <c r="EL455" s="144"/>
      <c r="EM455" s="144"/>
      <c r="EN455" s="144"/>
      <c r="EO455" s="144"/>
      <c r="EP455" s="144"/>
      <c r="EQ455" s="144"/>
      <c r="ER455" s="144"/>
      <c r="ES455" s="144"/>
      <c r="ET455" s="144"/>
      <c r="EU455" s="144"/>
      <c r="EV455" s="144"/>
      <c r="EW455" s="144"/>
      <c r="EX455" s="144"/>
      <c r="EY455" s="144"/>
      <c r="EZ455" s="144"/>
      <c r="FA455" s="144"/>
      <c r="FB455" s="144"/>
      <c r="FC455" s="144"/>
      <c r="FD455" s="144"/>
      <c r="FE455" s="144"/>
      <c r="FF455" s="144"/>
      <c r="FG455" s="144"/>
      <c r="FH455" s="144"/>
      <c r="FI455" s="144"/>
      <c r="FJ455" s="144"/>
      <c r="FK455" s="144"/>
      <c r="FL455" s="144"/>
      <c r="FM455" s="144"/>
      <c r="FN455" s="144"/>
      <c r="FO455" s="144"/>
      <c r="FP455" s="144"/>
      <c r="FQ455" s="144"/>
      <c r="FR455" s="144"/>
      <c r="FS455" s="144"/>
      <c r="FT455" s="144"/>
      <c r="FU455" s="144"/>
      <c r="FV455" s="144"/>
      <c r="FW455" s="144"/>
      <c r="FX455" s="144"/>
      <c r="FY455" s="144"/>
      <c r="FZ455" s="144"/>
      <c r="GA455" s="144"/>
      <c r="GB455" s="144"/>
      <c r="GC455" s="144"/>
      <c r="GD455" s="144"/>
      <c r="GE455" s="144"/>
      <c r="GF455" s="144"/>
      <c r="GG455" s="144"/>
      <c r="GH455" s="144"/>
      <c r="GI455" s="144"/>
      <c r="GJ455" s="144"/>
      <c r="GK455" s="144"/>
      <c r="GL455" s="144"/>
      <c r="GM455" s="144"/>
      <c r="GN455" s="144"/>
      <c r="GO455" s="144"/>
      <c r="GP455" s="144"/>
      <c r="GQ455" s="144"/>
      <c r="GR455" s="144"/>
      <c r="GS455" s="144"/>
      <c r="GT455" s="144"/>
      <c r="GU455" s="144"/>
      <c r="GV455" s="144"/>
      <c r="GW455" s="144"/>
      <c r="GX455" s="144"/>
      <c r="GY455" s="144"/>
      <c r="GZ455" s="144"/>
      <c r="HA455" s="144"/>
      <c r="HB455" s="144"/>
      <c r="HC455" s="144"/>
      <c r="HD455" s="144"/>
      <c r="HE455" s="144"/>
      <c r="HF455" s="144"/>
      <c r="HG455" s="144"/>
      <c r="HH455" s="144"/>
    </row>
    <row r="456" spans="1:216" s="157" customFormat="1" ht="40" customHeight="1">
      <c r="A456" s="201"/>
      <c r="B456" s="175"/>
      <c r="C456" s="222"/>
      <c r="D456" s="222"/>
      <c r="E456" s="223"/>
      <c r="F456" s="201"/>
      <c r="G456" s="222"/>
      <c r="H456" s="222"/>
      <c r="I456" s="222"/>
      <c r="J456" s="222"/>
      <c r="K456" s="222"/>
      <c r="L456" s="222"/>
      <c r="M456" s="222"/>
      <c r="N456" s="222"/>
      <c r="O456" s="222"/>
      <c r="P456" s="222"/>
      <c r="Q456" s="222"/>
      <c r="R456" s="222"/>
      <c r="S456" s="222"/>
      <c r="T456" s="222"/>
      <c r="U456" s="144"/>
      <c r="V456" s="144"/>
      <c r="W456" s="144"/>
      <c r="X456" s="144"/>
      <c r="Y456" s="144"/>
      <c r="Z456" s="144"/>
      <c r="AA456" s="144"/>
      <c r="AB456" s="144"/>
      <c r="AC456" s="144"/>
      <c r="AD456" s="144"/>
      <c r="AE456" s="144"/>
      <c r="AF456" s="144"/>
      <c r="AG456" s="144"/>
      <c r="AH456" s="144"/>
      <c r="AI456" s="144"/>
      <c r="AJ456" s="144"/>
      <c r="AK456" s="144"/>
      <c r="AL456" s="144"/>
      <c r="AM456" s="144"/>
      <c r="AN456" s="144"/>
      <c r="AO456" s="144"/>
      <c r="AP456" s="144"/>
      <c r="AQ456" s="144"/>
      <c r="AR456" s="144"/>
      <c r="AS456" s="144"/>
      <c r="AT456" s="144"/>
      <c r="AU456" s="144"/>
      <c r="AV456" s="144"/>
      <c r="AW456" s="144"/>
      <c r="AX456" s="144"/>
      <c r="AY456" s="144"/>
      <c r="AZ456" s="144"/>
      <c r="BA456" s="144"/>
      <c r="BB456" s="144"/>
      <c r="BC456" s="144"/>
      <c r="BD456" s="144"/>
      <c r="BE456" s="144"/>
      <c r="BF456" s="144"/>
      <c r="BG456" s="144"/>
      <c r="BH456" s="144"/>
      <c r="BI456" s="144"/>
      <c r="BJ456" s="144"/>
      <c r="BK456" s="144"/>
      <c r="BL456" s="144"/>
      <c r="BM456" s="144"/>
      <c r="BN456" s="144"/>
      <c r="BO456" s="144"/>
      <c r="BP456" s="144"/>
      <c r="BQ456" s="144"/>
      <c r="BR456" s="144"/>
      <c r="BS456" s="144"/>
      <c r="BT456" s="144"/>
      <c r="BU456" s="144"/>
      <c r="BV456" s="144"/>
      <c r="BW456" s="144"/>
      <c r="BX456" s="144"/>
      <c r="BY456" s="144"/>
      <c r="BZ456" s="144"/>
      <c r="CA456" s="144"/>
      <c r="CB456" s="144"/>
      <c r="CC456" s="144"/>
      <c r="CD456" s="144"/>
      <c r="CE456" s="144"/>
      <c r="CF456" s="144"/>
      <c r="CG456" s="144"/>
      <c r="CH456" s="144"/>
      <c r="CI456" s="144"/>
      <c r="CJ456" s="144"/>
      <c r="CK456" s="144"/>
      <c r="CL456" s="144"/>
      <c r="CM456" s="144"/>
      <c r="CN456" s="144"/>
      <c r="CO456" s="144"/>
      <c r="CP456" s="144"/>
      <c r="CQ456" s="144"/>
      <c r="CR456" s="144"/>
      <c r="CS456" s="144"/>
      <c r="CT456" s="144"/>
      <c r="CU456" s="144"/>
      <c r="CV456" s="144"/>
      <c r="CW456" s="144"/>
      <c r="CX456" s="144"/>
      <c r="CY456" s="144"/>
      <c r="CZ456" s="144"/>
      <c r="DA456" s="144"/>
      <c r="DB456" s="144"/>
      <c r="DC456" s="144"/>
      <c r="DD456" s="144"/>
      <c r="DE456" s="144"/>
      <c r="DF456" s="144"/>
      <c r="DG456" s="144"/>
      <c r="DH456" s="144"/>
      <c r="DI456" s="144"/>
      <c r="DJ456" s="144"/>
      <c r="DK456" s="144"/>
      <c r="DL456" s="144"/>
      <c r="DM456" s="144"/>
      <c r="DN456" s="144"/>
      <c r="DO456" s="144"/>
      <c r="DP456" s="144"/>
      <c r="DQ456" s="144"/>
      <c r="DR456" s="144"/>
      <c r="DS456" s="144"/>
      <c r="DT456" s="144"/>
      <c r="DU456" s="144"/>
      <c r="DV456" s="144"/>
      <c r="DW456" s="144"/>
      <c r="DX456" s="144"/>
      <c r="DY456" s="144"/>
      <c r="DZ456" s="144"/>
      <c r="EA456" s="144"/>
      <c r="EB456" s="144"/>
      <c r="EC456" s="144"/>
      <c r="ED456" s="144"/>
      <c r="EE456" s="144"/>
      <c r="EF456" s="144"/>
      <c r="EG456" s="144"/>
      <c r="EH456" s="144"/>
      <c r="EI456" s="144"/>
      <c r="EJ456" s="144"/>
      <c r="EK456" s="144"/>
      <c r="EL456" s="144"/>
      <c r="EM456" s="144"/>
      <c r="EN456" s="144"/>
      <c r="EO456" s="144"/>
      <c r="EP456" s="144"/>
      <c r="EQ456" s="144"/>
      <c r="ER456" s="144"/>
      <c r="ES456" s="144"/>
      <c r="ET456" s="144"/>
      <c r="EU456" s="144"/>
      <c r="EV456" s="144"/>
      <c r="EW456" s="144"/>
      <c r="EX456" s="144"/>
      <c r="EY456" s="144"/>
      <c r="EZ456" s="144"/>
      <c r="FA456" s="144"/>
      <c r="FB456" s="144"/>
      <c r="FC456" s="144"/>
      <c r="FD456" s="144"/>
      <c r="FE456" s="144"/>
      <c r="FF456" s="144"/>
      <c r="FG456" s="144"/>
      <c r="FH456" s="144"/>
      <c r="FI456" s="144"/>
      <c r="FJ456" s="144"/>
      <c r="FK456" s="144"/>
      <c r="FL456" s="144"/>
      <c r="FM456" s="144"/>
      <c r="FN456" s="144"/>
      <c r="FO456" s="144"/>
      <c r="FP456" s="144"/>
      <c r="FQ456" s="144"/>
      <c r="FR456" s="144"/>
      <c r="FS456" s="144"/>
      <c r="FT456" s="144"/>
      <c r="FU456" s="144"/>
      <c r="FV456" s="144"/>
      <c r="FW456" s="144"/>
      <c r="FX456" s="144"/>
      <c r="FY456" s="144"/>
      <c r="FZ456" s="144"/>
      <c r="GA456" s="144"/>
      <c r="GB456" s="144"/>
      <c r="GC456" s="144"/>
      <c r="GD456" s="144"/>
      <c r="GE456" s="144"/>
      <c r="GF456" s="144"/>
      <c r="GG456" s="144"/>
      <c r="GH456" s="144"/>
      <c r="GI456" s="144"/>
      <c r="GJ456" s="144"/>
      <c r="GK456" s="144"/>
      <c r="GL456" s="144"/>
      <c r="GM456" s="144"/>
      <c r="GN456" s="144"/>
      <c r="GO456" s="144"/>
      <c r="GP456" s="144"/>
      <c r="GQ456" s="144"/>
      <c r="GR456" s="144"/>
      <c r="GS456" s="144"/>
      <c r="GT456" s="144"/>
      <c r="GU456" s="144"/>
      <c r="GV456" s="144"/>
      <c r="GW456" s="144"/>
      <c r="GX456" s="144"/>
      <c r="GY456" s="144"/>
      <c r="GZ456" s="144"/>
      <c r="HA456" s="144"/>
      <c r="HB456" s="144"/>
      <c r="HC456" s="144"/>
      <c r="HD456" s="144"/>
      <c r="HE456" s="144"/>
      <c r="HF456" s="144"/>
      <c r="HG456" s="144"/>
      <c r="HH456" s="144"/>
    </row>
    <row r="457" spans="1:216" s="157" customFormat="1" ht="40" customHeight="1">
      <c r="A457" s="201"/>
      <c r="B457" s="175"/>
      <c r="C457" s="222"/>
      <c r="D457" s="222"/>
      <c r="E457" s="223"/>
      <c r="F457" s="201"/>
      <c r="G457" s="222"/>
      <c r="H457" s="222"/>
      <c r="I457" s="222"/>
      <c r="J457" s="222"/>
      <c r="K457" s="222"/>
      <c r="L457" s="222"/>
      <c r="M457" s="222"/>
      <c r="N457" s="222"/>
      <c r="O457" s="222"/>
      <c r="P457" s="222"/>
      <c r="Q457" s="222"/>
      <c r="R457" s="222"/>
      <c r="S457" s="222"/>
      <c r="T457" s="222"/>
      <c r="U457" s="144"/>
      <c r="V457" s="144"/>
      <c r="W457" s="144"/>
      <c r="X457" s="144"/>
      <c r="Y457" s="144"/>
      <c r="Z457" s="144"/>
      <c r="AA457" s="144"/>
      <c r="AB457" s="144"/>
      <c r="AC457" s="144"/>
      <c r="AD457" s="144"/>
      <c r="AE457" s="144"/>
      <c r="AF457" s="144"/>
      <c r="AG457" s="144"/>
      <c r="AH457" s="144"/>
      <c r="AI457" s="144"/>
      <c r="AJ457" s="144"/>
      <c r="AK457" s="144"/>
      <c r="AL457" s="144"/>
      <c r="AM457" s="144"/>
      <c r="AN457" s="144"/>
      <c r="AO457" s="144"/>
      <c r="AP457" s="144"/>
      <c r="AQ457" s="144"/>
      <c r="AR457" s="144"/>
      <c r="AS457" s="144"/>
      <c r="AT457" s="144"/>
      <c r="AU457" s="144"/>
      <c r="AV457" s="144"/>
      <c r="AW457" s="144"/>
      <c r="AX457" s="144"/>
      <c r="AY457" s="144"/>
      <c r="AZ457" s="144"/>
      <c r="BA457" s="144"/>
      <c r="BB457" s="144"/>
      <c r="BC457" s="144"/>
      <c r="BD457" s="144"/>
      <c r="BE457" s="144"/>
      <c r="BF457" s="144"/>
      <c r="BG457" s="144"/>
      <c r="BH457" s="144"/>
      <c r="BI457" s="144"/>
      <c r="BJ457" s="144"/>
      <c r="BK457" s="144"/>
      <c r="BL457" s="144"/>
      <c r="BM457" s="144"/>
      <c r="BN457" s="144"/>
      <c r="BO457" s="144"/>
      <c r="BP457" s="144"/>
      <c r="BQ457" s="144"/>
      <c r="BR457" s="144"/>
      <c r="BS457" s="144"/>
      <c r="BT457" s="144"/>
      <c r="BU457" s="144"/>
      <c r="BV457" s="144"/>
      <c r="BW457" s="144"/>
      <c r="BX457" s="144"/>
      <c r="BY457" s="144"/>
      <c r="BZ457" s="144"/>
      <c r="CA457" s="144"/>
      <c r="CB457" s="144"/>
      <c r="CC457" s="144"/>
      <c r="CD457" s="144"/>
      <c r="CE457" s="144"/>
      <c r="CF457" s="144"/>
      <c r="CG457" s="144"/>
      <c r="CH457" s="144"/>
      <c r="CI457" s="144"/>
      <c r="CJ457" s="144"/>
      <c r="CK457" s="144"/>
      <c r="CL457" s="144"/>
      <c r="CM457" s="144"/>
      <c r="CN457" s="144"/>
      <c r="CO457" s="144"/>
      <c r="CP457" s="144"/>
      <c r="CQ457" s="144"/>
      <c r="CR457" s="144"/>
      <c r="CS457" s="144"/>
      <c r="CT457" s="144"/>
      <c r="CU457" s="144"/>
      <c r="CV457" s="144"/>
      <c r="CW457" s="144"/>
      <c r="CX457" s="144"/>
      <c r="CY457" s="144"/>
      <c r="CZ457" s="144"/>
      <c r="DA457" s="144"/>
      <c r="DB457" s="144"/>
      <c r="DC457" s="144"/>
      <c r="DD457" s="144"/>
      <c r="DE457" s="144"/>
      <c r="DF457" s="144"/>
      <c r="DG457" s="144"/>
      <c r="DH457" s="144"/>
      <c r="DI457" s="144"/>
      <c r="DJ457" s="144"/>
      <c r="DK457" s="144"/>
      <c r="DL457" s="144"/>
      <c r="DM457" s="144"/>
      <c r="DN457" s="144"/>
      <c r="DO457" s="144"/>
      <c r="DP457" s="144"/>
      <c r="DQ457" s="144"/>
      <c r="DR457" s="144"/>
      <c r="DS457" s="144"/>
      <c r="DT457" s="144"/>
      <c r="DU457" s="144"/>
      <c r="DV457" s="144"/>
      <c r="DW457" s="144"/>
      <c r="DX457" s="144"/>
      <c r="DY457" s="144"/>
      <c r="DZ457" s="144"/>
      <c r="EA457" s="144"/>
      <c r="EB457" s="144"/>
      <c r="EC457" s="144"/>
      <c r="ED457" s="144"/>
      <c r="EE457" s="144"/>
      <c r="EF457" s="144"/>
      <c r="EG457" s="144"/>
      <c r="EH457" s="144"/>
      <c r="EI457" s="144"/>
      <c r="EJ457" s="144"/>
      <c r="EK457" s="144"/>
      <c r="EL457" s="144"/>
      <c r="EM457" s="144"/>
      <c r="EN457" s="144"/>
      <c r="EO457" s="144"/>
      <c r="EP457" s="144"/>
      <c r="EQ457" s="144"/>
      <c r="ER457" s="144"/>
      <c r="ES457" s="144"/>
      <c r="ET457" s="144"/>
      <c r="EU457" s="144"/>
      <c r="EV457" s="144"/>
      <c r="EW457" s="144"/>
      <c r="EX457" s="144"/>
      <c r="EY457" s="144"/>
      <c r="EZ457" s="144"/>
      <c r="FA457" s="144"/>
      <c r="FB457" s="144"/>
      <c r="FC457" s="144"/>
      <c r="FD457" s="144"/>
      <c r="FE457" s="144"/>
      <c r="FF457" s="144"/>
      <c r="FG457" s="144"/>
      <c r="FH457" s="144"/>
      <c r="FI457" s="144"/>
      <c r="FJ457" s="144"/>
      <c r="FK457" s="144"/>
      <c r="FL457" s="144"/>
      <c r="FM457" s="144"/>
      <c r="FN457" s="144"/>
      <c r="FO457" s="144"/>
      <c r="FP457" s="144"/>
      <c r="FQ457" s="144"/>
      <c r="FR457" s="144"/>
      <c r="FS457" s="144"/>
      <c r="FT457" s="144"/>
      <c r="FU457" s="144"/>
      <c r="FV457" s="144"/>
      <c r="FW457" s="144"/>
      <c r="FX457" s="144"/>
      <c r="FY457" s="144"/>
      <c r="FZ457" s="144"/>
      <c r="GA457" s="144"/>
      <c r="GB457" s="144"/>
      <c r="GC457" s="144"/>
      <c r="GD457" s="144"/>
      <c r="GE457" s="144"/>
      <c r="GF457" s="144"/>
      <c r="GG457" s="144"/>
      <c r="GH457" s="144"/>
      <c r="GI457" s="144"/>
      <c r="GJ457" s="144"/>
      <c r="GK457" s="144"/>
      <c r="GL457" s="144"/>
      <c r="GM457" s="144"/>
      <c r="GN457" s="144"/>
      <c r="GO457" s="144"/>
      <c r="GP457" s="144"/>
      <c r="GQ457" s="144"/>
      <c r="GR457" s="144"/>
      <c r="GS457" s="144"/>
      <c r="GT457" s="144"/>
      <c r="GU457" s="144"/>
      <c r="GV457" s="144"/>
      <c r="GW457" s="144"/>
      <c r="GX457" s="144"/>
      <c r="GY457" s="144"/>
      <c r="GZ457" s="144"/>
      <c r="HA457" s="144"/>
      <c r="HB457" s="144"/>
      <c r="HC457" s="144"/>
      <c r="HD457" s="144"/>
      <c r="HE457" s="144"/>
      <c r="HF457" s="144"/>
      <c r="HG457" s="144"/>
      <c r="HH457" s="144"/>
    </row>
    <row r="458" spans="1:216" ht="40" customHeight="1">
      <c r="B458" s="175"/>
    </row>
    <row r="459" spans="1:216" ht="40" customHeight="1">
      <c r="B459" s="175"/>
    </row>
    <row r="460" spans="1:216" ht="40" customHeight="1">
      <c r="B460" s="175"/>
    </row>
    <row r="461" spans="1:216" ht="40" customHeight="1">
      <c r="B461" s="175"/>
    </row>
    <row r="462" spans="1:216" ht="40" customHeight="1">
      <c r="B462" s="175"/>
    </row>
    <row r="463" spans="1:216" ht="40" customHeight="1">
      <c r="B463" s="175"/>
    </row>
    <row r="464" spans="1:216" ht="40" customHeight="1">
      <c r="B464" s="175"/>
    </row>
    <row r="465" spans="1:216" ht="40" customHeight="1">
      <c r="B465" s="175"/>
    </row>
    <row r="466" spans="1:216" ht="40" customHeight="1">
      <c r="B466" s="175"/>
    </row>
    <row r="467" spans="1:216" s="157" customFormat="1" ht="40" customHeight="1">
      <c r="A467" s="201"/>
      <c r="B467" s="175"/>
      <c r="C467" s="222"/>
      <c r="D467" s="222"/>
      <c r="E467" s="223"/>
      <c r="F467" s="201"/>
      <c r="G467" s="222"/>
      <c r="H467" s="222"/>
      <c r="I467" s="222"/>
      <c r="J467" s="222"/>
      <c r="K467" s="222"/>
      <c r="L467" s="222"/>
      <c r="M467" s="222"/>
      <c r="N467" s="222"/>
      <c r="O467" s="222"/>
      <c r="P467" s="222"/>
      <c r="Q467" s="222"/>
      <c r="R467" s="222"/>
      <c r="S467" s="222"/>
      <c r="T467" s="222"/>
      <c r="U467" s="144"/>
      <c r="V467" s="144"/>
      <c r="W467" s="144"/>
      <c r="X467" s="144"/>
      <c r="Y467" s="144"/>
      <c r="Z467" s="144"/>
      <c r="AA467" s="144"/>
      <c r="AB467" s="144"/>
      <c r="AC467" s="144"/>
      <c r="AD467" s="144"/>
      <c r="AE467" s="144"/>
      <c r="AF467" s="144"/>
      <c r="AG467" s="144"/>
      <c r="AH467" s="144"/>
      <c r="AI467" s="144"/>
      <c r="AJ467" s="144"/>
      <c r="AK467" s="144"/>
      <c r="AL467" s="144"/>
      <c r="AM467" s="144"/>
      <c r="AN467" s="144"/>
      <c r="AO467" s="144"/>
      <c r="AP467" s="144"/>
      <c r="AQ467" s="144"/>
      <c r="AR467" s="144"/>
      <c r="AS467" s="144"/>
      <c r="AT467" s="144"/>
      <c r="AU467" s="144"/>
      <c r="AV467" s="144"/>
      <c r="AW467" s="144"/>
      <c r="AX467" s="144"/>
      <c r="AY467" s="144"/>
      <c r="AZ467" s="144"/>
      <c r="BA467" s="144"/>
      <c r="BB467" s="144"/>
      <c r="BC467" s="144"/>
      <c r="BD467" s="144"/>
      <c r="BE467" s="144"/>
      <c r="BF467" s="144"/>
      <c r="BG467" s="144"/>
      <c r="BH467" s="144"/>
      <c r="BI467" s="144"/>
      <c r="BJ467" s="144"/>
      <c r="BK467" s="144"/>
      <c r="BL467" s="144"/>
      <c r="BM467" s="144"/>
      <c r="BN467" s="144"/>
      <c r="BO467" s="144"/>
      <c r="BP467" s="144"/>
      <c r="BQ467" s="144"/>
      <c r="BR467" s="144"/>
      <c r="BS467" s="144"/>
      <c r="BT467" s="144"/>
      <c r="BU467" s="144"/>
      <c r="BV467" s="144"/>
      <c r="BW467" s="144"/>
      <c r="BX467" s="144"/>
      <c r="BY467" s="144"/>
      <c r="BZ467" s="144"/>
      <c r="CA467" s="144"/>
      <c r="CB467" s="144"/>
      <c r="CC467" s="144"/>
      <c r="CD467" s="144"/>
      <c r="CE467" s="144"/>
      <c r="CF467" s="144"/>
      <c r="CG467" s="144"/>
      <c r="CH467" s="144"/>
      <c r="CI467" s="144"/>
      <c r="CJ467" s="144"/>
      <c r="CK467" s="144"/>
      <c r="CL467" s="144"/>
      <c r="CM467" s="144"/>
      <c r="CN467" s="144"/>
      <c r="CO467" s="144"/>
      <c r="CP467" s="144"/>
      <c r="CQ467" s="144"/>
      <c r="CR467" s="144"/>
      <c r="CS467" s="144"/>
      <c r="CT467" s="144"/>
      <c r="CU467" s="144"/>
      <c r="CV467" s="144"/>
      <c r="CW467" s="144"/>
      <c r="CX467" s="144"/>
      <c r="CY467" s="144"/>
      <c r="CZ467" s="144"/>
      <c r="DA467" s="144"/>
      <c r="DB467" s="144"/>
      <c r="DC467" s="144"/>
      <c r="DD467" s="144"/>
      <c r="DE467" s="144"/>
      <c r="DF467" s="144"/>
      <c r="DG467" s="144"/>
      <c r="DH467" s="144"/>
      <c r="DI467" s="144"/>
      <c r="DJ467" s="144"/>
      <c r="DK467" s="144"/>
      <c r="DL467" s="144"/>
      <c r="DM467" s="144"/>
      <c r="DN467" s="144"/>
      <c r="DO467" s="144"/>
      <c r="DP467" s="144"/>
      <c r="DQ467" s="144"/>
      <c r="DR467" s="144"/>
      <c r="DS467" s="144"/>
      <c r="DT467" s="144"/>
      <c r="DU467" s="144"/>
      <c r="DV467" s="144"/>
      <c r="DW467" s="144"/>
      <c r="DX467" s="144"/>
      <c r="DY467" s="144"/>
      <c r="DZ467" s="144"/>
      <c r="EA467" s="144"/>
      <c r="EB467" s="144"/>
      <c r="EC467" s="144"/>
      <c r="ED467" s="144"/>
      <c r="EE467" s="144"/>
      <c r="EF467" s="144"/>
      <c r="EG467" s="144"/>
      <c r="EH467" s="144"/>
      <c r="EI467" s="144"/>
      <c r="EJ467" s="144"/>
      <c r="EK467" s="144"/>
      <c r="EL467" s="144"/>
      <c r="EM467" s="144"/>
      <c r="EN467" s="144"/>
      <c r="EO467" s="144"/>
      <c r="EP467" s="144"/>
      <c r="EQ467" s="144"/>
      <c r="ER467" s="144"/>
      <c r="ES467" s="144"/>
      <c r="ET467" s="144"/>
      <c r="EU467" s="144"/>
      <c r="EV467" s="144"/>
      <c r="EW467" s="144"/>
      <c r="EX467" s="144"/>
      <c r="EY467" s="144"/>
      <c r="EZ467" s="144"/>
      <c r="FA467" s="144"/>
      <c r="FB467" s="144"/>
      <c r="FC467" s="144"/>
      <c r="FD467" s="144"/>
      <c r="FE467" s="144"/>
      <c r="FF467" s="144"/>
      <c r="FG467" s="144"/>
      <c r="FH467" s="144"/>
      <c r="FI467" s="144"/>
      <c r="FJ467" s="144"/>
      <c r="FK467" s="144"/>
      <c r="FL467" s="144"/>
      <c r="FM467" s="144"/>
      <c r="FN467" s="144"/>
      <c r="FO467" s="144"/>
      <c r="FP467" s="144"/>
      <c r="FQ467" s="144"/>
      <c r="FR467" s="144"/>
      <c r="FS467" s="144"/>
      <c r="FT467" s="144"/>
      <c r="FU467" s="144"/>
      <c r="FV467" s="144"/>
      <c r="FW467" s="144"/>
      <c r="FX467" s="144"/>
      <c r="FY467" s="144"/>
      <c r="FZ467" s="144"/>
      <c r="GA467" s="144"/>
      <c r="GB467" s="144"/>
      <c r="GC467" s="144"/>
      <c r="GD467" s="144"/>
      <c r="GE467" s="144"/>
      <c r="GF467" s="144"/>
      <c r="GG467" s="144"/>
      <c r="GH467" s="144"/>
      <c r="GI467" s="144"/>
      <c r="GJ467" s="144"/>
      <c r="GK467" s="144"/>
      <c r="GL467" s="144"/>
      <c r="GM467" s="144"/>
      <c r="GN467" s="144"/>
      <c r="GO467" s="144"/>
      <c r="GP467" s="144"/>
      <c r="GQ467" s="144"/>
      <c r="GR467" s="144"/>
      <c r="GS467" s="144"/>
      <c r="GT467" s="144"/>
      <c r="GU467" s="144"/>
      <c r="GV467" s="144"/>
      <c r="GW467" s="144"/>
      <c r="GX467" s="144"/>
      <c r="GY467" s="144"/>
      <c r="GZ467" s="144"/>
      <c r="HA467" s="144"/>
      <c r="HB467" s="144"/>
      <c r="HC467" s="144"/>
      <c r="HD467" s="144"/>
      <c r="HE467" s="144"/>
      <c r="HF467" s="144"/>
      <c r="HG467" s="144"/>
      <c r="HH467" s="144"/>
    </row>
    <row r="468" spans="1:216" s="157" customFormat="1" ht="40" customHeight="1">
      <c r="A468" s="201"/>
      <c r="B468" s="175"/>
      <c r="C468" s="222"/>
      <c r="D468" s="222"/>
      <c r="E468" s="223"/>
      <c r="F468" s="201"/>
      <c r="G468" s="222"/>
      <c r="H468" s="222"/>
      <c r="I468" s="222"/>
      <c r="J468" s="222"/>
      <c r="K468" s="222"/>
      <c r="L468" s="222"/>
      <c r="M468" s="222"/>
      <c r="N468" s="222"/>
      <c r="O468" s="222"/>
      <c r="P468" s="222"/>
      <c r="Q468" s="222"/>
      <c r="R468" s="222"/>
      <c r="S468" s="222"/>
      <c r="T468" s="222"/>
      <c r="U468" s="144"/>
      <c r="V468" s="144"/>
      <c r="W468" s="144"/>
      <c r="X468" s="144"/>
      <c r="Y468" s="144"/>
      <c r="Z468" s="144"/>
      <c r="AA468" s="144"/>
      <c r="AB468" s="144"/>
      <c r="AC468" s="144"/>
      <c r="AD468" s="144"/>
      <c r="AE468" s="144"/>
      <c r="AF468" s="144"/>
      <c r="AG468" s="144"/>
      <c r="AH468" s="144"/>
      <c r="AI468" s="144"/>
      <c r="AJ468" s="144"/>
      <c r="AK468" s="144"/>
      <c r="AL468" s="144"/>
      <c r="AM468" s="144"/>
      <c r="AN468" s="144"/>
      <c r="AO468" s="144"/>
      <c r="AP468" s="144"/>
      <c r="AQ468" s="144"/>
      <c r="AR468" s="144"/>
      <c r="AS468" s="144"/>
      <c r="AT468" s="144"/>
      <c r="AU468" s="144"/>
      <c r="AV468" s="144"/>
      <c r="AW468" s="144"/>
      <c r="AX468" s="144"/>
      <c r="AY468" s="144"/>
      <c r="AZ468" s="144"/>
      <c r="BA468" s="144"/>
      <c r="BB468" s="144"/>
      <c r="BC468" s="144"/>
      <c r="BD468" s="144"/>
      <c r="BE468" s="144"/>
      <c r="BF468" s="144"/>
      <c r="BG468" s="144"/>
      <c r="BH468" s="144"/>
      <c r="BI468" s="144"/>
      <c r="BJ468" s="144"/>
      <c r="BK468" s="144"/>
      <c r="BL468" s="144"/>
      <c r="BM468" s="144"/>
      <c r="BN468" s="144"/>
      <c r="BO468" s="144"/>
      <c r="BP468" s="144"/>
      <c r="BQ468" s="144"/>
      <c r="BR468" s="144"/>
      <c r="BS468" s="144"/>
      <c r="BT468" s="144"/>
      <c r="BU468" s="144"/>
      <c r="BV468" s="144"/>
      <c r="BW468" s="144"/>
      <c r="BX468" s="144"/>
      <c r="BY468" s="144"/>
      <c r="BZ468" s="144"/>
      <c r="CA468" s="144"/>
      <c r="CB468" s="144"/>
      <c r="CC468" s="144"/>
      <c r="CD468" s="144"/>
      <c r="CE468" s="144"/>
      <c r="CF468" s="144"/>
      <c r="CG468" s="144"/>
      <c r="CH468" s="144"/>
      <c r="CI468" s="144"/>
      <c r="CJ468" s="144"/>
      <c r="CK468" s="144"/>
      <c r="CL468" s="144"/>
      <c r="CM468" s="144"/>
      <c r="CN468" s="144"/>
      <c r="CO468" s="144"/>
      <c r="CP468" s="144"/>
      <c r="CQ468" s="144"/>
      <c r="CR468" s="144"/>
      <c r="CS468" s="144"/>
      <c r="CT468" s="144"/>
      <c r="CU468" s="144"/>
      <c r="CV468" s="144"/>
      <c r="CW468" s="144"/>
      <c r="CX468" s="144"/>
      <c r="CY468" s="144"/>
      <c r="CZ468" s="144"/>
      <c r="DA468" s="144"/>
      <c r="DB468" s="144"/>
      <c r="DC468" s="144"/>
      <c r="DD468" s="144"/>
      <c r="DE468" s="144"/>
      <c r="DF468" s="144"/>
      <c r="DG468" s="144"/>
      <c r="DH468" s="144"/>
      <c r="DI468" s="144"/>
      <c r="DJ468" s="144"/>
      <c r="DK468" s="144"/>
      <c r="DL468" s="144"/>
      <c r="DM468" s="144"/>
      <c r="DN468" s="144"/>
      <c r="DO468" s="144"/>
      <c r="DP468" s="144"/>
      <c r="DQ468" s="144"/>
      <c r="DR468" s="144"/>
      <c r="DS468" s="144"/>
      <c r="DT468" s="144"/>
      <c r="DU468" s="144"/>
      <c r="DV468" s="144"/>
      <c r="DW468" s="144"/>
      <c r="DX468" s="144"/>
      <c r="DY468" s="144"/>
      <c r="DZ468" s="144"/>
      <c r="EA468" s="144"/>
      <c r="EB468" s="144"/>
      <c r="EC468" s="144"/>
      <c r="ED468" s="144"/>
      <c r="EE468" s="144"/>
      <c r="EF468" s="144"/>
      <c r="EG468" s="144"/>
      <c r="EH468" s="144"/>
      <c r="EI468" s="144"/>
      <c r="EJ468" s="144"/>
      <c r="EK468" s="144"/>
      <c r="EL468" s="144"/>
      <c r="EM468" s="144"/>
      <c r="EN468" s="144"/>
      <c r="EO468" s="144"/>
      <c r="EP468" s="144"/>
      <c r="EQ468" s="144"/>
      <c r="ER468" s="144"/>
      <c r="ES468" s="144"/>
      <c r="ET468" s="144"/>
      <c r="EU468" s="144"/>
      <c r="EV468" s="144"/>
      <c r="EW468" s="144"/>
      <c r="EX468" s="144"/>
      <c r="EY468" s="144"/>
      <c r="EZ468" s="144"/>
      <c r="FA468" s="144"/>
      <c r="FB468" s="144"/>
      <c r="FC468" s="144"/>
      <c r="FD468" s="144"/>
      <c r="FE468" s="144"/>
      <c r="FF468" s="144"/>
      <c r="FG468" s="144"/>
      <c r="FH468" s="144"/>
      <c r="FI468" s="144"/>
      <c r="FJ468" s="144"/>
      <c r="FK468" s="144"/>
      <c r="FL468" s="144"/>
      <c r="FM468" s="144"/>
      <c r="FN468" s="144"/>
      <c r="FO468" s="144"/>
      <c r="FP468" s="144"/>
      <c r="FQ468" s="144"/>
      <c r="FR468" s="144"/>
      <c r="FS468" s="144"/>
      <c r="FT468" s="144"/>
      <c r="FU468" s="144"/>
      <c r="FV468" s="144"/>
      <c r="FW468" s="144"/>
      <c r="FX468" s="144"/>
      <c r="FY468" s="144"/>
      <c r="FZ468" s="144"/>
      <c r="GA468" s="144"/>
      <c r="GB468" s="144"/>
      <c r="GC468" s="144"/>
      <c r="GD468" s="144"/>
      <c r="GE468" s="144"/>
      <c r="GF468" s="144"/>
      <c r="GG468" s="144"/>
      <c r="GH468" s="144"/>
      <c r="GI468" s="144"/>
      <c r="GJ468" s="144"/>
      <c r="GK468" s="144"/>
      <c r="GL468" s="144"/>
      <c r="GM468" s="144"/>
      <c r="GN468" s="144"/>
      <c r="GO468" s="144"/>
      <c r="GP468" s="144"/>
      <c r="GQ468" s="144"/>
      <c r="GR468" s="144"/>
      <c r="GS468" s="144"/>
      <c r="GT468" s="144"/>
      <c r="GU468" s="144"/>
      <c r="GV468" s="144"/>
      <c r="GW468" s="144"/>
      <c r="GX468" s="144"/>
      <c r="GY468" s="144"/>
      <c r="GZ468" s="144"/>
      <c r="HA468" s="144"/>
      <c r="HB468" s="144"/>
      <c r="HC468" s="144"/>
      <c r="HD468" s="144"/>
      <c r="HE468" s="144"/>
      <c r="HF468" s="144"/>
      <c r="HG468" s="144"/>
      <c r="HH468" s="144"/>
    </row>
    <row r="469" spans="1:216" s="157" customFormat="1" ht="40" customHeight="1">
      <c r="A469" s="201"/>
      <c r="B469" s="175"/>
      <c r="C469" s="222"/>
      <c r="D469" s="222"/>
      <c r="E469" s="223"/>
      <c r="F469" s="201"/>
      <c r="G469" s="222"/>
      <c r="H469" s="222"/>
      <c r="I469" s="222"/>
      <c r="J469" s="222"/>
      <c r="K469" s="222"/>
      <c r="L469" s="222"/>
      <c r="M469" s="222"/>
      <c r="N469" s="222"/>
      <c r="O469" s="222"/>
      <c r="P469" s="222"/>
      <c r="Q469" s="222"/>
      <c r="R469" s="222"/>
      <c r="S469" s="222"/>
      <c r="T469" s="222"/>
      <c r="U469" s="144"/>
      <c r="V469" s="144"/>
      <c r="W469" s="144"/>
      <c r="X469" s="144"/>
      <c r="Y469" s="144"/>
      <c r="Z469" s="144"/>
      <c r="AA469" s="144"/>
      <c r="AB469" s="144"/>
      <c r="AC469" s="144"/>
      <c r="AD469" s="144"/>
      <c r="AE469" s="144"/>
      <c r="AF469" s="144"/>
      <c r="AG469" s="144"/>
      <c r="AH469" s="144"/>
      <c r="AI469" s="144"/>
      <c r="AJ469" s="144"/>
      <c r="AK469" s="144"/>
      <c r="AL469" s="144"/>
      <c r="AM469" s="144"/>
      <c r="AN469" s="144"/>
      <c r="AO469" s="144"/>
      <c r="AP469" s="144"/>
      <c r="AQ469" s="144"/>
      <c r="AR469" s="144"/>
      <c r="AS469" s="144"/>
      <c r="AT469" s="144"/>
      <c r="AU469" s="144"/>
      <c r="AV469" s="144"/>
      <c r="AW469" s="144"/>
      <c r="AX469" s="144"/>
      <c r="AY469" s="144"/>
      <c r="AZ469" s="144"/>
      <c r="BA469" s="144"/>
      <c r="BB469" s="144"/>
      <c r="BC469" s="144"/>
      <c r="BD469" s="144"/>
      <c r="BE469" s="144"/>
      <c r="BF469" s="144"/>
      <c r="BG469" s="144"/>
      <c r="BH469" s="144"/>
      <c r="BI469" s="144"/>
      <c r="BJ469" s="144"/>
      <c r="BK469" s="144"/>
      <c r="BL469" s="144"/>
      <c r="BM469" s="144"/>
      <c r="BN469" s="144"/>
      <c r="BO469" s="144"/>
      <c r="BP469" s="144"/>
      <c r="BQ469" s="144"/>
      <c r="BR469" s="144"/>
      <c r="BS469" s="144"/>
      <c r="BT469" s="144"/>
      <c r="BU469" s="144"/>
      <c r="BV469" s="144"/>
      <c r="BW469" s="144"/>
      <c r="BX469" s="144"/>
      <c r="BY469" s="144"/>
      <c r="BZ469" s="144"/>
      <c r="CA469" s="144"/>
      <c r="CB469" s="144"/>
      <c r="CC469" s="144"/>
      <c r="CD469" s="144"/>
      <c r="CE469" s="144"/>
      <c r="CF469" s="144"/>
      <c r="CG469" s="144"/>
      <c r="CH469" s="144"/>
      <c r="CI469" s="144"/>
      <c r="CJ469" s="144"/>
      <c r="CK469" s="144"/>
      <c r="CL469" s="144"/>
      <c r="CM469" s="144"/>
      <c r="CN469" s="144"/>
      <c r="CO469" s="144"/>
      <c r="CP469" s="144"/>
      <c r="CQ469" s="144"/>
      <c r="CR469" s="144"/>
      <c r="CS469" s="144"/>
      <c r="CT469" s="144"/>
      <c r="CU469" s="144"/>
      <c r="CV469" s="144"/>
      <c r="CW469" s="144"/>
      <c r="CX469" s="144"/>
      <c r="CY469" s="144"/>
      <c r="CZ469" s="144"/>
      <c r="DA469" s="144"/>
      <c r="DB469" s="144"/>
      <c r="DC469" s="144"/>
      <c r="DD469" s="144"/>
      <c r="DE469" s="144"/>
      <c r="DF469" s="144"/>
      <c r="DG469" s="144"/>
      <c r="DH469" s="144"/>
      <c r="DI469" s="144"/>
      <c r="DJ469" s="144"/>
      <c r="DK469" s="144"/>
      <c r="DL469" s="144"/>
      <c r="DM469" s="144"/>
      <c r="DN469" s="144"/>
      <c r="DO469" s="144"/>
      <c r="DP469" s="144"/>
      <c r="DQ469" s="144"/>
      <c r="DR469" s="144"/>
      <c r="DS469" s="144"/>
      <c r="DT469" s="144"/>
      <c r="DU469" s="144"/>
      <c r="DV469" s="144"/>
      <c r="DW469" s="144"/>
      <c r="DX469" s="144"/>
      <c r="DY469" s="144"/>
      <c r="DZ469" s="144"/>
      <c r="EA469" s="144"/>
      <c r="EB469" s="144"/>
      <c r="EC469" s="144"/>
      <c r="ED469" s="144"/>
      <c r="EE469" s="144"/>
      <c r="EF469" s="144"/>
      <c r="EG469" s="144"/>
      <c r="EH469" s="144"/>
      <c r="EI469" s="144"/>
      <c r="EJ469" s="144"/>
      <c r="EK469" s="144"/>
      <c r="EL469" s="144"/>
      <c r="EM469" s="144"/>
      <c r="EN469" s="144"/>
      <c r="EO469" s="144"/>
      <c r="EP469" s="144"/>
      <c r="EQ469" s="144"/>
      <c r="ER469" s="144"/>
      <c r="ES469" s="144"/>
      <c r="ET469" s="144"/>
      <c r="EU469" s="144"/>
      <c r="EV469" s="144"/>
      <c r="EW469" s="144"/>
      <c r="EX469" s="144"/>
      <c r="EY469" s="144"/>
      <c r="EZ469" s="144"/>
      <c r="FA469" s="144"/>
      <c r="FB469" s="144"/>
      <c r="FC469" s="144"/>
      <c r="FD469" s="144"/>
      <c r="FE469" s="144"/>
      <c r="FF469" s="144"/>
      <c r="FG469" s="144"/>
      <c r="FH469" s="144"/>
      <c r="FI469" s="144"/>
      <c r="FJ469" s="144"/>
      <c r="FK469" s="144"/>
      <c r="FL469" s="144"/>
      <c r="FM469" s="144"/>
      <c r="FN469" s="144"/>
      <c r="FO469" s="144"/>
      <c r="FP469" s="144"/>
      <c r="FQ469" s="144"/>
      <c r="FR469" s="144"/>
      <c r="FS469" s="144"/>
      <c r="FT469" s="144"/>
      <c r="FU469" s="144"/>
      <c r="FV469" s="144"/>
      <c r="FW469" s="144"/>
      <c r="FX469" s="144"/>
      <c r="FY469" s="144"/>
      <c r="FZ469" s="144"/>
      <c r="GA469" s="144"/>
      <c r="GB469" s="144"/>
      <c r="GC469" s="144"/>
      <c r="GD469" s="144"/>
      <c r="GE469" s="144"/>
      <c r="GF469" s="144"/>
      <c r="GG469" s="144"/>
      <c r="GH469" s="144"/>
      <c r="GI469" s="144"/>
      <c r="GJ469" s="144"/>
      <c r="GK469" s="144"/>
      <c r="GL469" s="144"/>
      <c r="GM469" s="144"/>
      <c r="GN469" s="144"/>
      <c r="GO469" s="144"/>
      <c r="GP469" s="144"/>
      <c r="GQ469" s="144"/>
      <c r="GR469" s="144"/>
      <c r="GS469" s="144"/>
      <c r="GT469" s="144"/>
      <c r="GU469" s="144"/>
      <c r="GV469" s="144"/>
      <c r="GW469" s="144"/>
      <c r="GX469" s="144"/>
      <c r="GY469" s="144"/>
      <c r="GZ469" s="144"/>
      <c r="HA469" s="144"/>
      <c r="HB469" s="144"/>
      <c r="HC469" s="144"/>
      <c r="HD469" s="144"/>
      <c r="HE469" s="144"/>
      <c r="HF469" s="144"/>
      <c r="HG469" s="144"/>
      <c r="HH469" s="144"/>
    </row>
    <row r="470" spans="1:216" s="157" customFormat="1" ht="40" customHeight="1">
      <c r="A470" s="201"/>
      <c r="B470" s="175"/>
      <c r="C470" s="222"/>
      <c r="D470" s="222"/>
      <c r="E470" s="223"/>
      <c r="F470" s="201"/>
      <c r="G470" s="222"/>
      <c r="H470" s="222"/>
      <c r="I470" s="222"/>
      <c r="J470" s="222"/>
      <c r="K470" s="222"/>
      <c r="L470" s="222"/>
      <c r="M470" s="222"/>
      <c r="N470" s="222"/>
      <c r="O470" s="222"/>
      <c r="P470" s="222"/>
      <c r="Q470" s="222"/>
      <c r="R470" s="222"/>
      <c r="S470" s="222"/>
      <c r="T470" s="222"/>
      <c r="U470" s="144"/>
      <c r="V470" s="144"/>
      <c r="W470" s="144"/>
      <c r="X470" s="144"/>
      <c r="Y470" s="144"/>
      <c r="Z470" s="144"/>
      <c r="AA470" s="144"/>
      <c r="AB470" s="144"/>
      <c r="AC470" s="144"/>
      <c r="AD470" s="144"/>
      <c r="AE470" s="144"/>
      <c r="AF470" s="144"/>
      <c r="AG470" s="144"/>
      <c r="AH470" s="144"/>
      <c r="AI470" s="144"/>
      <c r="AJ470" s="144"/>
      <c r="AK470" s="144"/>
      <c r="AL470" s="144"/>
      <c r="AM470" s="144"/>
      <c r="AN470" s="144"/>
      <c r="AO470" s="144"/>
      <c r="AP470" s="144"/>
      <c r="AQ470" s="144"/>
      <c r="AR470" s="144"/>
      <c r="AS470" s="144"/>
      <c r="AT470" s="144"/>
      <c r="AU470" s="144"/>
      <c r="AV470" s="144"/>
      <c r="AW470" s="144"/>
      <c r="AX470" s="144"/>
      <c r="AY470" s="144"/>
      <c r="AZ470" s="144"/>
      <c r="BA470" s="144"/>
      <c r="BB470" s="144"/>
      <c r="BC470" s="144"/>
      <c r="BD470" s="144"/>
      <c r="BE470" s="144"/>
      <c r="BF470" s="144"/>
      <c r="BG470" s="144"/>
      <c r="BH470" s="144"/>
      <c r="BI470" s="144"/>
      <c r="BJ470" s="144"/>
      <c r="BK470" s="144"/>
      <c r="BL470" s="144"/>
      <c r="BM470" s="144"/>
      <c r="BN470" s="144"/>
      <c r="BO470" s="144"/>
      <c r="BP470" s="144"/>
      <c r="BQ470" s="144"/>
      <c r="BR470" s="144"/>
      <c r="BS470" s="144"/>
      <c r="BT470" s="144"/>
      <c r="BU470" s="144"/>
      <c r="BV470" s="144"/>
      <c r="BW470" s="144"/>
      <c r="BX470" s="144"/>
      <c r="BY470" s="144"/>
      <c r="BZ470" s="144"/>
      <c r="CA470" s="144"/>
      <c r="CB470" s="144"/>
      <c r="CC470" s="144"/>
      <c r="CD470" s="144"/>
      <c r="CE470" s="144"/>
      <c r="CF470" s="144"/>
      <c r="CG470" s="144"/>
      <c r="CH470" s="144"/>
      <c r="CI470" s="144"/>
      <c r="CJ470" s="144"/>
      <c r="CK470" s="144"/>
      <c r="CL470" s="144"/>
      <c r="CM470" s="144"/>
      <c r="CN470" s="144"/>
      <c r="CO470" s="144"/>
      <c r="CP470" s="144"/>
      <c r="CQ470" s="144"/>
      <c r="CR470" s="144"/>
      <c r="CS470" s="144"/>
      <c r="CT470" s="144"/>
      <c r="CU470" s="144"/>
      <c r="CV470" s="144"/>
      <c r="CW470" s="144"/>
      <c r="CX470" s="144"/>
      <c r="CY470" s="144"/>
      <c r="CZ470" s="144"/>
      <c r="DA470" s="144"/>
      <c r="DB470" s="144"/>
      <c r="DC470" s="144"/>
      <c r="DD470" s="144"/>
      <c r="DE470" s="144"/>
      <c r="DF470" s="144"/>
      <c r="DG470" s="144"/>
      <c r="DH470" s="144"/>
      <c r="DI470" s="144"/>
      <c r="DJ470" s="144"/>
      <c r="DK470" s="144"/>
      <c r="DL470" s="144"/>
      <c r="DM470" s="144"/>
      <c r="DN470" s="144"/>
      <c r="DO470" s="144"/>
      <c r="DP470" s="144"/>
      <c r="DQ470" s="144"/>
      <c r="DR470" s="144"/>
      <c r="DS470" s="144"/>
      <c r="DT470" s="144"/>
      <c r="DU470" s="144"/>
      <c r="DV470" s="144"/>
      <c r="DW470" s="144"/>
      <c r="DX470" s="144"/>
      <c r="DY470" s="144"/>
      <c r="DZ470" s="144"/>
      <c r="EA470" s="144"/>
      <c r="EB470" s="144"/>
      <c r="EC470" s="144"/>
      <c r="ED470" s="144"/>
      <c r="EE470" s="144"/>
      <c r="EF470" s="144"/>
      <c r="EG470" s="144"/>
      <c r="EH470" s="144"/>
      <c r="EI470" s="144"/>
      <c r="EJ470" s="144"/>
      <c r="EK470" s="144"/>
      <c r="EL470" s="144"/>
      <c r="EM470" s="144"/>
      <c r="EN470" s="144"/>
      <c r="EO470" s="144"/>
      <c r="EP470" s="144"/>
      <c r="EQ470" s="144"/>
      <c r="ER470" s="144"/>
      <c r="ES470" s="144"/>
      <c r="ET470" s="144"/>
      <c r="EU470" s="144"/>
      <c r="EV470" s="144"/>
      <c r="EW470" s="144"/>
      <c r="EX470" s="144"/>
      <c r="EY470" s="144"/>
      <c r="EZ470" s="144"/>
      <c r="FA470" s="144"/>
      <c r="FB470" s="144"/>
      <c r="FC470" s="144"/>
      <c r="FD470" s="144"/>
      <c r="FE470" s="144"/>
      <c r="FF470" s="144"/>
      <c r="FG470" s="144"/>
      <c r="FH470" s="144"/>
      <c r="FI470" s="144"/>
      <c r="FJ470" s="144"/>
      <c r="FK470" s="144"/>
      <c r="FL470" s="144"/>
      <c r="FM470" s="144"/>
      <c r="FN470" s="144"/>
      <c r="FO470" s="144"/>
      <c r="FP470" s="144"/>
      <c r="FQ470" s="144"/>
      <c r="FR470" s="144"/>
      <c r="FS470" s="144"/>
      <c r="FT470" s="144"/>
      <c r="FU470" s="144"/>
      <c r="FV470" s="144"/>
      <c r="FW470" s="144"/>
      <c r="FX470" s="144"/>
      <c r="FY470" s="144"/>
      <c r="FZ470" s="144"/>
      <c r="GA470" s="144"/>
      <c r="GB470" s="144"/>
      <c r="GC470" s="144"/>
      <c r="GD470" s="144"/>
      <c r="GE470" s="144"/>
      <c r="GF470" s="144"/>
      <c r="GG470" s="144"/>
      <c r="GH470" s="144"/>
      <c r="GI470" s="144"/>
      <c r="GJ470" s="144"/>
      <c r="GK470" s="144"/>
      <c r="GL470" s="144"/>
      <c r="GM470" s="144"/>
      <c r="GN470" s="144"/>
      <c r="GO470" s="144"/>
      <c r="GP470" s="144"/>
      <c r="GQ470" s="144"/>
      <c r="GR470" s="144"/>
      <c r="GS470" s="144"/>
      <c r="GT470" s="144"/>
      <c r="GU470" s="144"/>
      <c r="GV470" s="144"/>
      <c r="GW470" s="144"/>
      <c r="GX470" s="144"/>
      <c r="GY470" s="144"/>
      <c r="GZ470" s="144"/>
      <c r="HA470" s="144"/>
      <c r="HB470" s="144"/>
      <c r="HC470" s="144"/>
      <c r="HD470" s="144"/>
      <c r="HE470" s="144"/>
      <c r="HF470" s="144"/>
      <c r="HG470" s="144"/>
      <c r="HH470" s="144"/>
    </row>
    <row r="471" spans="1:216" s="157" customFormat="1" ht="40" customHeight="1">
      <c r="A471" s="201"/>
      <c r="B471" s="175"/>
      <c r="C471" s="222"/>
      <c r="D471" s="222"/>
      <c r="E471" s="223"/>
      <c r="F471" s="201"/>
      <c r="G471" s="222"/>
      <c r="H471" s="222"/>
      <c r="I471" s="222"/>
      <c r="J471" s="222"/>
      <c r="K471" s="222"/>
      <c r="L471" s="222"/>
      <c r="M471" s="222"/>
      <c r="N471" s="222"/>
      <c r="O471" s="222"/>
      <c r="P471" s="222"/>
      <c r="Q471" s="222"/>
      <c r="R471" s="222"/>
      <c r="S471" s="222"/>
      <c r="T471" s="222"/>
      <c r="U471" s="144"/>
      <c r="V471" s="144"/>
      <c r="W471" s="144"/>
      <c r="X471" s="144"/>
      <c r="Y471" s="144"/>
      <c r="Z471" s="144"/>
      <c r="AA471" s="144"/>
      <c r="AB471" s="144"/>
      <c r="AC471" s="144"/>
      <c r="AD471" s="144"/>
      <c r="AE471" s="144"/>
      <c r="AF471" s="144"/>
      <c r="AG471" s="144"/>
      <c r="AH471" s="144"/>
      <c r="AI471" s="144"/>
      <c r="AJ471" s="144"/>
      <c r="AK471" s="144"/>
      <c r="AL471" s="144"/>
      <c r="AM471" s="144"/>
      <c r="AN471" s="144"/>
      <c r="AO471" s="144"/>
      <c r="AP471" s="144"/>
      <c r="AQ471" s="144"/>
      <c r="AR471" s="144"/>
      <c r="AS471" s="144"/>
      <c r="AT471" s="144"/>
      <c r="AU471" s="144"/>
      <c r="AV471" s="144"/>
      <c r="AW471" s="144"/>
      <c r="AX471" s="144"/>
      <c r="AY471" s="144"/>
      <c r="AZ471" s="144"/>
      <c r="BA471" s="144"/>
      <c r="BB471" s="144"/>
      <c r="BC471" s="144"/>
      <c r="BD471" s="144"/>
      <c r="BE471" s="144"/>
      <c r="BF471" s="144"/>
      <c r="BG471" s="144"/>
      <c r="BH471" s="144"/>
      <c r="BI471" s="144"/>
      <c r="BJ471" s="144"/>
      <c r="BK471" s="144"/>
      <c r="BL471" s="144"/>
      <c r="BM471" s="144"/>
      <c r="BN471" s="144"/>
      <c r="BO471" s="144"/>
      <c r="BP471" s="144"/>
      <c r="BQ471" s="144"/>
      <c r="BR471" s="144"/>
      <c r="BS471" s="144"/>
      <c r="BT471" s="144"/>
      <c r="BU471" s="144"/>
      <c r="BV471" s="144"/>
      <c r="BW471" s="144"/>
      <c r="BX471" s="144"/>
      <c r="BY471" s="144"/>
      <c r="BZ471" s="144"/>
      <c r="CA471" s="144"/>
      <c r="CB471" s="144"/>
      <c r="CC471" s="144"/>
      <c r="CD471" s="144"/>
      <c r="CE471" s="144"/>
      <c r="CF471" s="144"/>
      <c r="CG471" s="144"/>
      <c r="CH471" s="144"/>
      <c r="CI471" s="144"/>
      <c r="CJ471" s="144"/>
      <c r="CK471" s="144"/>
      <c r="CL471" s="144"/>
      <c r="CM471" s="144"/>
      <c r="CN471" s="144"/>
      <c r="CO471" s="144"/>
      <c r="CP471" s="144"/>
      <c r="CQ471" s="144"/>
      <c r="CR471" s="144"/>
      <c r="CS471" s="144"/>
      <c r="CT471" s="144"/>
      <c r="CU471" s="144"/>
      <c r="CV471" s="144"/>
      <c r="CW471" s="144"/>
      <c r="CX471" s="144"/>
      <c r="CY471" s="144"/>
      <c r="CZ471" s="144"/>
      <c r="DA471" s="144"/>
      <c r="DB471" s="144"/>
      <c r="DC471" s="144"/>
      <c r="DD471" s="144"/>
      <c r="DE471" s="144"/>
      <c r="DF471" s="144"/>
      <c r="DG471" s="144"/>
      <c r="DH471" s="144"/>
      <c r="DI471" s="144"/>
      <c r="DJ471" s="144"/>
      <c r="DK471" s="144"/>
      <c r="DL471" s="144"/>
      <c r="DM471" s="144"/>
      <c r="DN471" s="144"/>
      <c r="DO471" s="144"/>
      <c r="DP471" s="144"/>
      <c r="DQ471" s="144"/>
      <c r="DR471" s="144"/>
      <c r="DS471" s="144"/>
      <c r="DT471" s="144"/>
      <c r="DU471" s="144"/>
      <c r="DV471" s="144"/>
      <c r="DW471" s="144"/>
      <c r="DX471" s="144"/>
      <c r="DY471" s="144"/>
      <c r="DZ471" s="144"/>
      <c r="EA471" s="144"/>
      <c r="EB471" s="144"/>
      <c r="EC471" s="144"/>
      <c r="ED471" s="144"/>
      <c r="EE471" s="144"/>
      <c r="EF471" s="144"/>
      <c r="EG471" s="144"/>
      <c r="EH471" s="144"/>
      <c r="EI471" s="144"/>
      <c r="EJ471" s="144"/>
      <c r="EK471" s="144"/>
      <c r="EL471" s="144"/>
      <c r="EM471" s="144"/>
      <c r="EN471" s="144"/>
      <c r="EO471" s="144"/>
      <c r="EP471" s="144"/>
      <c r="EQ471" s="144"/>
      <c r="ER471" s="144"/>
      <c r="ES471" s="144"/>
      <c r="ET471" s="144"/>
      <c r="EU471" s="144"/>
      <c r="EV471" s="144"/>
      <c r="EW471" s="144"/>
      <c r="EX471" s="144"/>
      <c r="EY471" s="144"/>
      <c r="EZ471" s="144"/>
      <c r="FA471" s="144"/>
      <c r="FB471" s="144"/>
      <c r="FC471" s="144"/>
      <c r="FD471" s="144"/>
      <c r="FE471" s="144"/>
      <c r="FF471" s="144"/>
      <c r="FG471" s="144"/>
      <c r="FH471" s="144"/>
      <c r="FI471" s="144"/>
      <c r="FJ471" s="144"/>
      <c r="FK471" s="144"/>
      <c r="FL471" s="144"/>
      <c r="FM471" s="144"/>
      <c r="FN471" s="144"/>
      <c r="FO471" s="144"/>
      <c r="FP471" s="144"/>
      <c r="FQ471" s="144"/>
      <c r="FR471" s="144"/>
      <c r="FS471" s="144"/>
      <c r="FT471" s="144"/>
      <c r="FU471" s="144"/>
      <c r="FV471" s="144"/>
      <c r="FW471" s="144"/>
      <c r="FX471" s="144"/>
      <c r="FY471" s="144"/>
      <c r="FZ471" s="144"/>
      <c r="GA471" s="144"/>
      <c r="GB471" s="144"/>
      <c r="GC471" s="144"/>
      <c r="GD471" s="144"/>
      <c r="GE471" s="144"/>
      <c r="GF471" s="144"/>
      <c r="GG471" s="144"/>
      <c r="GH471" s="144"/>
      <c r="GI471" s="144"/>
      <c r="GJ471" s="144"/>
      <c r="GK471" s="144"/>
      <c r="GL471" s="144"/>
      <c r="GM471" s="144"/>
      <c r="GN471" s="144"/>
      <c r="GO471" s="144"/>
      <c r="GP471" s="144"/>
      <c r="GQ471" s="144"/>
      <c r="GR471" s="144"/>
      <c r="GS471" s="144"/>
      <c r="GT471" s="144"/>
      <c r="GU471" s="144"/>
      <c r="GV471" s="144"/>
      <c r="GW471" s="144"/>
      <c r="GX471" s="144"/>
      <c r="GY471" s="144"/>
      <c r="GZ471" s="144"/>
      <c r="HA471" s="144"/>
      <c r="HB471" s="144"/>
      <c r="HC471" s="144"/>
      <c r="HD471" s="144"/>
      <c r="HE471" s="144"/>
      <c r="HF471" s="144"/>
      <c r="HG471" s="144"/>
      <c r="HH471" s="144"/>
    </row>
    <row r="472" spans="1:216" s="157" customFormat="1" ht="40" customHeight="1">
      <c r="A472" s="201"/>
      <c r="B472" s="175"/>
      <c r="C472" s="222"/>
      <c r="D472" s="222"/>
      <c r="E472" s="223"/>
      <c r="F472" s="201"/>
      <c r="G472" s="222"/>
      <c r="H472" s="222"/>
      <c r="I472" s="222"/>
      <c r="J472" s="222"/>
      <c r="K472" s="222"/>
      <c r="L472" s="222"/>
      <c r="M472" s="222"/>
      <c r="N472" s="222"/>
      <c r="O472" s="222"/>
      <c r="P472" s="222"/>
      <c r="Q472" s="222"/>
      <c r="R472" s="222"/>
      <c r="S472" s="222"/>
      <c r="T472" s="222"/>
      <c r="U472" s="144"/>
      <c r="V472" s="144"/>
      <c r="W472" s="144"/>
      <c r="X472" s="144"/>
      <c r="Y472" s="144"/>
      <c r="Z472" s="144"/>
      <c r="AA472" s="144"/>
      <c r="AB472" s="144"/>
      <c r="AC472" s="144"/>
      <c r="AD472" s="144"/>
      <c r="AE472" s="144"/>
      <c r="AF472" s="144"/>
      <c r="AG472" s="144"/>
      <c r="AH472" s="144"/>
      <c r="AI472" s="144"/>
      <c r="AJ472" s="144"/>
      <c r="AK472" s="144"/>
      <c r="AL472" s="144"/>
      <c r="AM472" s="144"/>
      <c r="AN472" s="144"/>
      <c r="AO472" s="144"/>
      <c r="AP472" s="144"/>
      <c r="AQ472" s="144"/>
      <c r="AR472" s="144"/>
      <c r="AS472" s="144"/>
      <c r="AT472" s="144"/>
      <c r="AU472" s="144"/>
      <c r="AV472" s="144"/>
      <c r="AW472" s="144"/>
      <c r="AX472" s="144"/>
      <c r="AY472" s="144"/>
      <c r="AZ472" s="144"/>
      <c r="BA472" s="144"/>
      <c r="BB472" s="144"/>
      <c r="BC472" s="144"/>
      <c r="BD472" s="144"/>
      <c r="BE472" s="144"/>
      <c r="BF472" s="144"/>
      <c r="BG472" s="144"/>
      <c r="BH472" s="144"/>
      <c r="BI472" s="144"/>
      <c r="BJ472" s="144"/>
      <c r="BK472" s="144"/>
      <c r="BL472" s="144"/>
      <c r="BM472" s="144"/>
      <c r="BN472" s="144"/>
      <c r="BO472" s="144"/>
      <c r="BP472" s="144"/>
      <c r="BQ472" s="144"/>
      <c r="BR472" s="144"/>
      <c r="BS472" s="144"/>
      <c r="BT472" s="144"/>
      <c r="BU472" s="144"/>
      <c r="BV472" s="144"/>
      <c r="BW472" s="144"/>
      <c r="BX472" s="144"/>
      <c r="BY472" s="144"/>
      <c r="BZ472" s="144"/>
      <c r="CA472" s="144"/>
      <c r="CB472" s="144"/>
      <c r="CC472" s="144"/>
      <c r="CD472" s="144"/>
      <c r="CE472" s="144"/>
      <c r="CF472" s="144"/>
      <c r="CG472" s="144"/>
      <c r="CH472" s="144"/>
      <c r="CI472" s="144"/>
      <c r="CJ472" s="144"/>
      <c r="CK472" s="144"/>
      <c r="CL472" s="144"/>
      <c r="CM472" s="144"/>
      <c r="CN472" s="144"/>
      <c r="CO472" s="144"/>
      <c r="CP472" s="144"/>
      <c r="CQ472" s="144"/>
      <c r="CR472" s="144"/>
      <c r="CS472" s="144"/>
      <c r="CT472" s="144"/>
      <c r="CU472" s="144"/>
      <c r="CV472" s="144"/>
      <c r="CW472" s="144"/>
      <c r="CX472" s="144"/>
      <c r="CY472" s="144"/>
      <c r="CZ472" s="144"/>
      <c r="DA472" s="144"/>
      <c r="DB472" s="144"/>
      <c r="DC472" s="144"/>
      <c r="DD472" s="144"/>
      <c r="DE472" s="144"/>
      <c r="DF472" s="144"/>
      <c r="DG472" s="144"/>
      <c r="DH472" s="144"/>
      <c r="DI472" s="144"/>
      <c r="DJ472" s="144"/>
      <c r="DK472" s="144"/>
      <c r="DL472" s="144"/>
      <c r="DM472" s="144"/>
      <c r="DN472" s="144"/>
      <c r="DO472" s="144"/>
      <c r="DP472" s="144"/>
      <c r="DQ472" s="144"/>
      <c r="DR472" s="144"/>
      <c r="DS472" s="144"/>
      <c r="DT472" s="144"/>
      <c r="DU472" s="144"/>
      <c r="DV472" s="144"/>
      <c r="DW472" s="144"/>
      <c r="DX472" s="144"/>
      <c r="DY472" s="144"/>
      <c r="DZ472" s="144"/>
      <c r="EA472" s="144"/>
      <c r="EB472" s="144"/>
      <c r="EC472" s="144"/>
      <c r="ED472" s="144"/>
      <c r="EE472" s="144"/>
      <c r="EF472" s="144"/>
      <c r="EG472" s="144"/>
      <c r="EH472" s="144"/>
      <c r="EI472" s="144"/>
      <c r="EJ472" s="144"/>
      <c r="EK472" s="144"/>
      <c r="EL472" s="144"/>
      <c r="EM472" s="144"/>
      <c r="EN472" s="144"/>
      <c r="EO472" s="144"/>
      <c r="EP472" s="144"/>
      <c r="EQ472" s="144"/>
      <c r="ER472" s="144"/>
      <c r="ES472" s="144"/>
      <c r="ET472" s="144"/>
      <c r="EU472" s="144"/>
      <c r="EV472" s="144"/>
      <c r="EW472" s="144"/>
      <c r="EX472" s="144"/>
      <c r="EY472" s="144"/>
      <c r="EZ472" s="144"/>
      <c r="FA472" s="144"/>
      <c r="FB472" s="144"/>
      <c r="FC472" s="144"/>
      <c r="FD472" s="144"/>
      <c r="FE472" s="144"/>
      <c r="FF472" s="144"/>
      <c r="FG472" s="144"/>
      <c r="FH472" s="144"/>
      <c r="FI472" s="144"/>
      <c r="FJ472" s="144"/>
      <c r="FK472" s="144"/>
      <c r="FL472" s="144"/>
      <c r="FM472" s="144"/>
      <c r="FN472" s="144"/>
      <c r="FO472" s="144"/>
      <c r="FP472" s="144"/>
      <c r="FQ472" s="144"/>
      <c r="FR472" s="144"/>
      <c r="FS472" s="144"/>
      <c r="FT472" s="144"/>
      <c r="FU472" s="144"/>
      <c r="FV472" s="144"/>
      <c r="FW472" s="144"/>
      <c r="FX472" s="144"/>
      <c r="FY472" s="144"/>
      <c r="FZ472" s="144"/>
      <c r="GA472" s="144"/>
      <c r="GB472" s="144"/>
      <c r="GC472" s="144"/>
      <c r="GD472" s="144"/>
      <c r="GE472" s="144"/>
      <c r="GF472" s="144"/>
      <c r="GG472" s="144"/>
      <c r="GH472" s="144"/>
      <c r="GI472" s="144"/>
      <c r="GJ472" s="144"/>
      <c r="GK472" s="144"/>
      <c r="GL472" s="144"/>
      <c r="GM472" s="144"/>
      <c r="GN472" s="144"/>
      <c r="GO472" s="144"/>
      <c r="GP472" s="144"/>
      <c r="GQ472" s="144"/>
      <c r="GR472" s="144"/>
      <c r="GS472" s="144"/>
      <c r="GT472" s="144"/>
      <c r="GU472" s="144"/>
      <c r="GV472" s="144"/>
      <c r="GW472" s="144"/>
      <c r="GX472" s="144"/>
      <c r="GY472" s="144"/>
      <c r="GZ472" s="144"/>
      <c r="HA472" s="144"/>
      <c r="HB472" s="144"/>
      <c r="HC472" s="144"/>
      <c r="HD472" s="144"/>
      <c r="HE472" s="144"/>
      <c r="HF472" s="144"/>
      <c r="HG472" s="144"/>
      <c r="HH472" s="144"/>
    </row>
    <row r="473" spans="1:216" s="157" customFormat="1" ht="40" customHeight="1">
      <c r="A473" s="201"/>
      <c r="B473" s="175"/>
      <c r="C473" s="222"/>
      <c r="D473" s="222"/>
      <c r="E473" s="223"/>
      <c r="F473" s="201"/>
      <c r="G473" s="222"/>
      <c r="H473" s="222"/>
      <c r="I473" s="222"/>
      <c r="J473" s="222"/>
      <c r="K473" s="222"/>
      <c r="L473" s="222"/>
      <c r="M473" s="222"/>
      <c r="N473" s="222"/>
      <c r="O473" s="222"/>
      <c r="P473" s="222"/>
      <c r="Q473" s="222"/>
      <c r="R473" s="222"/>
      <c r="S473" s="222"/>
      <c r="T473" s="222"/>
      <c r="U473" s="144"/>
      <c r="V473" s="144"/>
      <c r="W473" s="144"/>
      <c r="X473" s="144"/>
      <c r="Y473" s="144"/>
      <c r="Z473" s="144"/>
      <c r="AA473" s="144"/>
      <c r="AB473" s="144"/>
      <c r="AC473" s="144"/>
      <c r="AD473" s="144"/>
      <c r="AE473" s="144"/>
      <c r="AF473" s="144"/>
      <c r="AG473" s="144"/>
      <c r="AH473" s="144"/>
      <c r="AI473" s="144"/>
      <c r="AJ473" s="144"/>
      <c r="AK473" s="144"/>
      <c r="AL473" s="144"/>
      <c r="AM473" s="144"/>
      <c r="AN473" s="144"/>
      <c r="AO473" s="144"/>
      <c r="AP473" s="144"/>
      <c r="AQ473" s="144"/>
      <c r="AR473" s="144"/>
      <c r="AS473" s="144"/>
      <c r="AT473" s="144"/>
      <c r="AU473" s="144"/>
      <c r="AV473" s="144"/>
      <c r="AW473" s="144"/>
      <c r="AX473" s="144"/>
      <c r="AY473" s="144"/>
      <c r="AZ473" s="144"/>
      <c r="BA473" s="144"/>
      <c r="BB473" s="144"/>
      <c r="BC473" s="144"/>
      <c r="BD473" s="144"/>
      <c r="BE473" s="144"/>
      <c r="BF473" s="144"/>
      <c r="BG473" s="144"/>
      <c r="BH473" s="144"/>
      <c r="BI473" s="144"/>
      <c r="BJ473" s="144"/>
      <c r="BK473" s="144"/>
      <c r="BL473" s="144"/>
      <c r="BM473" s="144"/>
      <c r="BN473" s="144"/>
      <c r="BO473" s="144"/>
      <c r="BP473" s="144"/>
      <c r="BQ473" s="144"/>
      <c r="BR473" s="144"/>
      <c r="BS473" s="144"/>
      <c r="BT473" s="144"/>
      <c r="BU473" s="144"/>
      <c r="BV473" s="144"/>
      <c r="BW473" s="144"/>
      <c r="BX473" s="144"/>
      <c r="BY473" s="144"/>
      <c r="BZ473" s="144"/>
      <c r="CA473" s="144"/>
      <c r="CB473" s="144"/>
      <c r="CC473" s="144"/>
      <c r="CD473" s="144"/>
      <c r="CE473" s="144"/>
      <c r="CF473" s="144"/>
      <c r="CG473" s="144"/>
      <c r="CH473" s="144"/>
      <c r="CI473" s="144"/>
      <c r="CJ473" s="144"/>
      <c r="CK473" s="144"/>
      <c r="CL473" s="144"/>
      <c r="CM473" s="144"/>
      <c r="CN473" s="144"/>
      <c r="CO473" s="144"/>
      <c r="CP473" s="144"/>
      <c r="CQ473" s="144"/>
      <c r="CR473" s="144"/>
      <c r="CS473" s="144"/>
      <c r="CT473" s="144"/>
      <c r="CU473" s="144"/>
      <c r="CV473" s="144"/>
      <c r="CW473" s="144"/>
      <c r="CX473" s="144"/>
      <c r="CY473" s="144"/>
      <c r="CZ473" s="144"/>
      <c r="DA473" s="144"/>
      <c r="DB473" s="144"/>
      <c r="DC473" s="144"/>
      <c r="DD473" s="144"/>
      <c r="DE473" s="144"/>
      <c r="DF473" s="144"/>
      <c r="DG473" s="144"/>
      <c r="DH473" s="144"/>
      <c r="DI473" s="144"/>
      <c r="DJ473" s="144"/>
      <c r="DK473" s="144"/>
      <c r="DL473" s="144"/>
      <c r="DM473" s="144"/>
      <c r="DN473" s="144"/>
      <c r="DO473" s="144"/>
      <c r="DP473" s="144"/>
      <c r="DQ473" s="144"/>
      <c r="DR473" s="144"/>
      <c r="DS473" s="144"/>
      <c r="DT473" s="144"/>
      <c r="DU473" s="144"/>
      <c r="DV473" s="144"/>
      <c r="DW473" s="144"/>
      <c r="DX473" s="144"/>
      <c r="DY473" s="144"/>
      <c r="DZ473" s="144"/>
      <c r="EA473" s="144"/>
      <c r="EB473" s="144"/>
      <c r="EC473" s="144"/>
      <c r="ED473" s="144"/>
      <c r="EE473" s="144"/>
      <c r="EF473" s="144"/>
      <c r="EG473" s="144"/>
      <c r="EH473" s="144"/>
      <c r="EI473" s="144"/>
      <c r="EJ473" s="144"/>
      <c r="EK473" s="144"/>
      <c r="EL473" s="144"/>
      <c r="EM473" s="144"/>
      <c r="EN473" s="144"/>
      <c r="EO473" s="144"/>
      <c r="EP473" s="144"/>
      <c r="EQ473" s="144"/>
      <c r="ER473" s="144"/>
      <c r="ES473" s="144"/>
      <c r="ET473" s="144"/>
      <c r="EU473" s="144"/>
      <c r="EV473" s="144"/>
      <c r="EW473" s="144"/>
      <c r="EX473" s="144"/>
      <c r="EY473" s="144"/>
      <c r="EZ473" s="144"/>
      <c r="FA473" s="144"/>
      <c r="FB473" s="144"/>
      <c r="FC473" s="144"/>
      <c r="FD473" s="144"/>
      <c r="FE473" s="144"/>
      <c r="FF473" s="144"/>
      <c r="FG473" s="144"/>
      <c r="FH473" s="144"/>
      <c r="FI473" s="144"/>
      <c r="FJ473" s="144"/>
      <c r="FK473" s="144"/>
      <c r="FL473" s="144"/>
      <c r="FM473" s="144"/>
      <c r="FN473" s="144"/>
      <c r="FO473" s="144"/>
      <c r="FP473" s="144"/>
      <c r="FQ473" s="144"/>
      <c r="FR473" s="144"/>
      <c r="FS473" s="144"/>
      <c r="FT473" s="144"/>
      <c r="FU473" s="144"/>
      <c r="FV473" s="144"/>
      <c r="FW473" s="144"/>
      <c r="FX473" s="144"/>
      <c r="FY473" s="144"/>
      <c r="FZ473" s="144"/>
      <c r="GA473" s="144"/>
      <c r="GB473" s="144"/>
      <c r="GC473" s="144"/>
      <c r="GD473" s="144"/>
      <c r="GE473" s="144"/>
      <c r="GF473" s="144"/>
      <c r="GG473" s="144"/>
      <c r="GH473" s="144"/>
      <c r="GI473" s="144"/>
      <c r="GJ473" s="144"/>
      <c r="GK473" s="144"/>
      <c r="GL473" s="144"/>
      <c r="GM473" s="144"/>
      <c r="GN473" s="144"/>
      <c r="GO473" s="144"/>
      <c r="GP473" s="144"/>
      <c r="GQ473" s="144"/>
      <c r="GR473" s="144"/>
      <c r="GS473" s="144"/>
      <c r="GT473" s="144"/>
      <c r="GU473" s="144"/>
      <c r="GV473" s="144"/>
      <c r="GW473" s="144"/>
      <c r="GX473" s="144"/>
      <c r="GY473" s="144"/>
      <c r="GZ473" s="144"/>
      <c r="HA473" s="144"/>
      <c r="HB473" s="144"/>
      <c r="HC473" s="144"/>
      <c r="HD473" s="144"/>
      <c r="HE473" s="144"/>
      <c r="HF473" s="144"/>
      <c r="HG473" s="144"/>
      <c r="HH473" s="144"/>
    </row>
    <row r="474" spans="1:216" s="157" customFormat="1" ht="40" customHeight="1">
      <c r="A474" s="201"/>
      <c r="B474" s="175"/>
      <c r="C474" s="222"/>
      <c r="D474" s="222"/>
      <c r="E474" s="223"/>
      <c r="F474" s="201"/>
      <c r="G474" s="222"/>
      <c r="H474" s="222"/>
      <c r="I474" s="222"/>
      <c r="J474" s="222"/>
      <c r="K474" s="222"/>
      <c r="L474" s="222"/>
      <c r="M474" s="222"/>
      <c r="N474" s="222"/>
      <c r="O474" s="222"/>
      <c r="P474" s="222"/>
      <c r="Q474" s="222"/>
      <c r="R474" s="222"/>
      <c r="S474" s="222"/>
      <c r="T474" s="222"/>
      <c r="U474" s="144"/>
      <c r="V474" s="144"/>
      <c r="W474" s="144"/>
      <c r="X474" s="144"/>
      <c r="Y474" s="144"/>
      <c r="Z474" s="144"/>
      <c r="AA474" s="144"/>
      <c r="AB474" s="144"/>
      <c r="AC474" s="144"/>
      <c r="AD474" s="144"/>
      <c r="AE474" s="144"/>
      <c r="AF474" s="144"/>
      <c r="AG474" s="144"/>
      <c r="AH474" s="144"/>
      <c r="AI474" s="144"/>
      <c r="AJ474" s="144"/>
      <c r="AK474" s="144"/>
      <c r="AL474" s="144"/>
      <c r="AM474" s="144"/>
      <c r="AN474" s="144"/>
      <c r="AO474" s="144"/>
      <c r="AP474" s="144"/>
      <c r="AQ474" s="144"/>
      <c r="AR474" s="144"/>
      <c r="AS474" s="144"/>
      <c r="AT474" s="144"/>
      <c r="AU474" s="144"/>
      <c r="AV474" s="144"/>
      <c r="AW474" s="144"/>
      <c r="AX474" s="144"/>
      <c r="AY474" s="144"/>
      <c r="AZ474" s="144"/>
      <c r="BA474" s="144"/>
      <c r="BB474" s="144"/>
      <c r="BC474" s="144"/>
      <c r="BD474" s="144"/>
      <c r="BE474" s="144"/>
      <c r="BF474" s="144"/>
      <c r="BG474" s="144"/>
      <c r="BH474" s="144"/>
      <c r="BI474" s="144"/>
      <c r="BJ474" s="144"/>
      <c r="BK474" s="144"/>
      <c r="BL474" s="144"/>
      <c r="BM474" s="144"/>
      <c r="BN474" s="144"/>
      <c r="BO474" s="144"/>
      <c r="BP474" s="144"/>
      <c r="BQ474" s="144"/>
      <c r="BR474" s="144"/>
      <c r="BS474" s="144"/>
      <c r="BT474" s="144"/>
      <c r="BU474" s="144"/>
      <c r="BV474" s="144"/>
      <c r="BW474" s="144"/>
      <c r="BX474" s="144"/>
      <c r="BY474" s="144"/>
      <c r="BZ474" s="144"/>
      <c r="CA474" s="144"/>
      <c r="CB474" s="144"/>
      <c r="CC474" s="144"/>
      <c r="CD474" s="144"/>
      <c r="CE474" s="144"/>
      <c r="CF474" s="144"/>
      <c r="CG474" s="144"/>
      <c r="CH474" s="144"/>
      <c r="CI474" s="144"/>
      <c r="CJ474" s="144"/>
      <c r="CK474" s="144"/>
      <c r="CL474" s="144"/>
      <c r="CM474" s="144"/>
      <c r="CN474" s="144"/>
      <c r="CO474" s="144"/>
      <c r="CP474" s="144"/>
      <c r="CQ474" s="144"/>
      <c r="CR474" s="144"/>
      <c r="CS474" s="144"/>
      <c r="CT474" s="144"/>
      <c r="CU474" s="144"/>
      <c r="CV474" s="144"/>
      <c r="CW474" s="144"/>
      <c r="CX474" s="144"/>
      <c r="CY474" s="144"/>
      <c r="CZ474" s="144"/>
      <c r="DA474" s="144"/>
      <c r="DB474" s="144"/>
      <c r="DC474" s="144"/>
      <c r="DD474" s="144"/>
      <c r="DE474" s="144"/>
      <c r="DF474" s="144"/>
      <c r="DG474" s="144"/>
      <c r="DH474" s="144"/>
      <c r="DI474" s="144"/>
      <c r="DJ474" s="144"/>
      <c r="DK474" s="144"/>
      <c r="DL474" s="144"/>
      <c r="DM474" s="144"/>
      <c r="DN474" s="144"/>
      <c r="DO474" s="144"/>
      <c r="DP474" s="144"/>
      <c r="DQ474" s="144"/>
      <c r="DR474" s="144"/>
      <c r="DS474" s="144"/>
      <c r="DT474" s="144"/>
      <c r="DU474" s="144"/>
      <c r="DV474" s="144"/>
      <c r="DW474" s="144"/>
      <c r="DX474" s="144"/>
      <c r="DY474" s="144"/>
      <c r="DZ474" s="144"/>
      <c r="EA474" s="144"/>
      <c r="EB474" s="144"/>
      <c r="EC474" s="144"/>
      <c r="ED474" s="144"/>
      <c r="EE474" s="144"/>
      <c r="EF474" s="144"/>
      <c r="EG474" s="144"/>
      <c r="EH474" s="144"/>
      <c r="EI474" s="144"/>
      <c r="EJ474" s="144"/>
      <c r="EK474" s="144"/>
      <c r="EL474" s="144"/>
      <c r="EM474" s="144"/>
      <c r="EN474" s="144"/>
      <c r="EO474" s="144"/>
      <c r="EP474" s="144"/>
      <c r="EQ474" s="144"/>
      <c r="ER474" s="144"/>
      <c r="ES474" s="144"/>
      <c r="ET474" s="144"/>
      <c r="EU474" s="144"/>
      <c r="EV474" s="144"/>
      <c r="EW474" s="144"/>
      <c r="EX474" s="144"/>
      <c r="EY474" s="144"/>
      <c r="EZ474" s="144"/>
      <c r="FA474" s="144"/>
      <c r="FB474" s="144"/>
      <c r="FC474" s="144"/>
      <c r="FD474" s="144"/>
      <c r="FE474" s="144"/>
      <c r="FF474" s="144"/>
      <c r="FG474" s="144"/>
      <c r="FH474" s="144"/>
      <c r="FI474" s="144"/>
      <c r="FJ474" s="144"/>
      <c r="FK474" s="144"/>
      <c r="FL474" s="144"/>
      <c r="FM474" s="144"/>
      <c r="FN474" s="144"/>
      <c r="FO474" s="144"/>
      <c r="FP474" s="144"/>
      <c r="FQ474" s="144"/>
      <c r="FR474" s="144"/>
      <c r="FS474" s="144"/>
      <c r="FT474" s="144"/>
      <c r="FU474" s="144"/>
      <c r="FV474" s="144"/>
      <c r="FW474" s="144"/>
      <c r="FX474" s="144"/>
      <c r="FY474" s="144"/>
      <c r="FZ474" s="144"/>
      <c r="GA474" s="144"/>
      <c r="GB474" s="144"/>
      <c r="GC474" s="144"/>
      <c r="GD474" s="144"/>
      <c r="GE474" s="144"/>
      <c r="GF474" s="144"/>
      <c r="GG474" s="144"/>
      <c r="GH474" s="144"/>
      <c r="GI474" s="144"/>
      <c r="GJ474" s="144"/>
      <c r="GK474" s="144"/>
      <c r="GL474" s="144"/>
      <c r="GM474" s="144"/>
      <c r="GN474" s="144"/>
      <c r="GO474" s="144"/>
      <c r="GP474" s="144"/>
      <c r="GQ474" s="144"/>
      <c r="GR474" s="144"/>
      <c r="GS474" s="144"/>
      <c r="GT474" s="144"/>
      <c r="GU474" s="144"/>
      <c r="GV474" s="144"/>
      <c r="GW474" s="144"/>
      <c r="GX474" s="144"/>
      <c r="GY474" s="144"/>
      <c r="GZ474" s="144"/>
      <c r="HA474" s="144"/>
      <c r="HB474" s="144"/>
      <c r="HC474" s="144"/>
      <c r="HD474" s="144"/>
      <c r="HE474" s="144"/>
      <c r="HF474" s="144"/>
      <c r="HG474" s="144"/>
      <c r="HH474" s="144"/>
    </row>
    <row r="475" spans="1:216" s="157" customFormat="1" ht="40" customHeight="1">
      <c r="A475" s="201"/>
      <c r="B475" s="175"/>
      <c r="C475" s="222"/>
      <c r="D475" s="222"/>
      <c r="E475" s="223"/>
      <c r="F475" s="201"/>
      <c r="G475" s="222"/>
      <c r="H475" s="222"/>
      <c r="I475" s="222"/>
      <c r="J475" s="222"/>
      <c r="K475" s="222"/>
      <c r="L475" s="222"/>
      <c r="M475" s="222"/>
      <c r="N475" s="222"/>
      <c r="O475" s="222"/>
      <c r="P475" s="222"/>
      <c r="Q475" s="222"/>
      <c r="R475" s="222"/>
      <c r="S475" s="222"/>
      <c r="T475" s="222"/>
      <c r="U475" s="144"/>
      <c r="V475" s="144"/>
      <c r="W475" s="144"/>
      <c r="X475" s="144"/>
      <c r="Y475" s="144"/>
      <c r="Z475" s="144"/>
      <c r="AA475" s="144"/>
      <c r="AB475" s="144"/>
      <c r="AC475" s="144"/>
      <c r="AD475" s="144"/>
      <c r="AE475" s="144"/>
      <c r="AF475" s="144"/>
      <c r="AG475" s="144"/>
      <c r="AH475" s="144"/>
      <c r="AI475" s="144"/>
      <c r="AJ475" s="144"/>
      <c r="AK475" s="144"/>
      <c r="AL475" s="144"/>
      <c r="AM475" s="144"/>
      <c r="AN475" s="144"/>
      <c r="AO475" s="144"/>
      <c r="AP475" s="144"/>
      <c r="AQ475" s="144"/>
      <c r="AR475" s="144"/>
      <c r="AS475" s="144"/>
      <c r="AT475" s="144"/>
      <c r="AU475" s="144"/>
      <c r="AV475" s="144"/>
      <c r="AW475" s="144"/>
      <c r="AX475" s="144"/>
      <c r="AY475" s="144"/>
      <c r="AZ475" s="144"/>
      <c r="BA475" s="144"/>
      <c r="BB475" s="144"/>
      <c r="BC475" s="144"/>
      <c r="BD475" s="144"/>
      <c r="BE475" s="144"/>
      <c r="BF475" s="144"/>
      <c r="BG475" s="144"/>
      <c r="BH475" s="144"/>
      <c r="BI475" s="144"/>
      <c r="BJ475" s="144"/>
      <c r="BK475" s="144"/>
      <c r="BL475" s="144"/>
      <c r="BM475" s="144"/>
      <c r="BN475" s="144"/>
      <c r="BO475" s="144"/>
      <c r="BP475" s="144"/>
      <c r="BQ475" s="144"/>
      <c r="BR475" s="144"/>
      <c r="BS475" s="144"/>
      <c r="BT475" s="144"/>
      <c r="BU475" s="144"/>
      <c r="BV475" s="144"/>
      <c r="BW475" s="144"/>
      <c r="BX475" s="144"/>
      <c r="BY475" s="144"/>
      <c r="BZ475" s="144"/>
      <c r="CA475" s="144"/>
      <c r="CB475" s="144"/>
      <c r="CC475" s="144"/>
      <c r="CD475" s="144"/>
      <c r="CE475" s="144"/>
      <c r="CF475" s="144"/>
      <c r="CG475" s="144"/>
      <c r="CH475" s="144"/>
      <c r="CI475" s="144"/>
      <c r="CJ475" s="144"/>
      <c r="CK475" s="144"/>
      <c r="CL475" s="144"/>
      <c r="CM475" s="144"/>
      <c r="CN475" s="144"/>
      <c r="CO475" s="144"/>
      <c r="CP475" s="144"/>
      <c r="CQ475" s="144"/>
      <c r="CR475" s="144"/>
      <c r="CS475" s="144"/>
      <c r="CT475" s="144"/>
      <c r="CU475" s="144"/>
      <c r="CV475" s="144"/>
      <c r="CW475" s="144"/>
      <c r="CX475" s="144"/>
      <c r="CY475" s="144"/>
      <c r="CZ475" s="144"/>
      <c r="DA475" s="144"/>
      <c r="DB475" s="144"/>
      <c r="DC475" s="144"/>
      <c r="DD475" s="144"/>
      <c r="DE475" s="144"/>
      <c r="DF475" s="144"/>
      <c r="DG475" s="144"/>
      <c r="DH475" s="144"/>
      <c r="DI475" s="144"/>
      <c r="DJ475" s="144"/>
      <c r="DK475" s="144"/>
      <c r="DL475" s="144"/>
      <c r="DM475" s="144"/>
      <c r="DN475" s="144"/>
      <c r="DO475" s="144"/>
      <c r="DP475" s="144"/>
      <c r="DQ475" s="144"/>
      <c r="DR475" s="144"/>
      <c r="DS475" s="144"/>
      <c r="DT475" s="144"/>
      <c r="DU475" s="144"/>
      <c r="DV475" s="144"/>
      <c r="DW475" s="144"/>
      <c r="DX475" s="144"/>
      <c r="DY475" s="144"/>
      <c r="DZ475" s="144"/>
      <c r="EA475" s="144"/>
      <c r="EB475" s="144"/>
      <c r="EC475" s="144"/>
      <c r="ED475" s="144"/>
      <c r="EE475" s="144"/>
      <c r="EF475" s="144"/>
      <c r="EG475" s="144"/>
      <c r="EH475" s="144"/>
      <c r="EI475" s="144"/>
      <c r="EJ475" s="144"/>
      <c r="EK475" s="144"/>
      <c r="EL475" s="144"/>
      <c r="EM475" s="144"/>
      <c r="EN475" s="144"/>
      <c r="EO475" s="144"/>
      <c r="EP475" s="144"/>
      <c r="EQ475" s="144"/>
      <c r="ER475" s="144"/>
      <c r="ES475" s="144"/>
      <c r="ET475" s="144"/>
      <c r="EU475" s="144"/>
      <c r="EV475" s="144"/>
      <c r="EW475" s="144"/>
      <c r="EX475" s="144"/>
      <c r="EY475" s="144"/>
      <c r="EZ475" s="144"/>
      <c r="FA475" s="144"/>
      <c r="FB475" s="144"/>
      <c r="FC475" s="144"/>
      <c r="FD475" s="144"/>
      <c r="FE475" s="144"/>
      <c r="FF475" s="144"/>
      <c r="FG475" s="144"/>
      <c r="FH475" s="144"/>
      <c r="FI475" s="144"/>
      <c r="FJ475" s="144"/>
      <c r="FK475" s="144"/>
      <c r="FL475" s="144"/>
      <c r="FM475" s="144"/>
      <c r="FN475" s="144"/>
      <c r="FO475" s="144"/>
      <c r="FP475" s="144"/>
      <c r="FQ475" s="144"/>
      <c r="FR475" s="144"/>
      <c r="FS475" s="144"/>
      <c r="FT475" s="144"/>
      <c r="FU475" s="144"/>
      <c r="FV475" s="144"/>
      <c r="FW475" s="144"/>
      <c r="FX475" s="144"/>
      <c r="FY475" s="144"/>
      <c r="FZ475" s="144"/>
      <c r="GA475" s="144"/>
      <c r="GB475" s="144"/>
      <c r="GC475" s="144"/>
      <c r="GD475" s="144"/>
      <c r="GE475" s="144"/>
      <c r="GF475" s="144"/>
      <c r="GG475" s="144"/>
      <c r="GH475" s="144"/>
      <c r="GI475" s="144"/>
      <c r="GJ475" s="144"/>
      <c r="GK475" s="144"/>
      <c r="GL475" s="144"/>
      <c r="GM475" s="144"/>
      <c r="GN475" s="144"/>
      <c r="GO475" s="144"/>
      <c r="GP475" s="144"/>
      <c r="GQ475" s="144"/>
      <c r="GR475" s="144"/>
      <c r="GS475" s="144"/>
      <c r="GT475" s="144"/>
      <c r="GU475" s="144"/>
      <c r="GV475" s="144"/>
      <c r="GW475" s="144"/>
      <c r="GX475" s="144"/>
      <c r="GY475" s="144"/>
      <c r="GZ475" s="144"/>
      <c r="HA475" s="144"/>
      <c r="HB475" s="144"/>
      <c r="HC475" s="144"/>
      <c r="HD475" s="144"/>
      <c r="HE475" s="144"/>
      <c r="HF475" s="144"/>
      <c r="HG475" s="144"/>
      <c r="HH475" s="144"/>
    </row>
    <row r="476" spans="1:216" ht="40" customHeight="1">
      <c r="B476" s="175"/>
    </row>
    <row r="477" spans="1:216" ht="40" customHeight="1">
      <c r="B477" s="175"/>
    </row>
    <row r="478" spans="1:216" ht="40" customHeight="1">
      <c r="B478" s="175"/>
    </row>
    <row r="479" spans="1:216" ht="40" customHeight="1">
      <c r="B479" s="175"/>
    </row>
    <row r="480" spans="1:216" ht="40" customHeight="1">
      <c r="B480" s="175"/>
    </row>
    <row r="481" spans="1:216" ht="40" customHeight="1">
      <c r="B481" s="175"/>
    </row>
    <row r="482" spans="1:216" s="157" customFormat="1" ht="40" customHeight="1">
      <c r="A482" s="201"/>
      <c r="B482" s="175"/>
      <c r="C482" s="222"/>
      <c r="D482" s="222"/>
      <c r="E482" s="223"/>
      <c r="F482" s="201"/>
      <c r="G482" s="222"/>
      <c r="H482" s="222"/>
      <c r="I482" s="222"/>
      <c r="J482" s="222"/>
      <c r="K482" s="222"/>
      <c r="L482" s="222"/>
      <c r="M482" s="222"/>
      <c r="N482" s="222"/>
      <c r="O482" s="222"/>
      <c r="P482" s="222"/>
      <c r="Q482" s="222"/>
      <c r="R482" s="222"/>
      <c r="S482" s="222"/>
      <c r="T482" s="222"/>
      <c r="U482" s="144"/>
      <c r="V482" s="144"/>
      <c r="W482" s="144"/>
      <c r="X482" s="144"/>
      <c r="Y482" s="144"/>
      <c r="Z482" s="144"/>
      <c r="AA482" s="144"/>
      <c r="AB482" s="144"/>
      <c r="AC482" s="144"/>
      <c r="AD482" s="144"/>
      <c r="AE482" s="144"/>
      <c r="AF482" s="144"/>
      <c r="AG482" s="144"/>
      <c r="AH482" s="144"/>
      <c r="AI482" s="144"/>
      <c r="AJ482" s="144"/>
      <c r="AK482" s="144"/>
      <c r="AL482" s="144"/>
      <c r="AM482" s="144"/>
      <c r="AN482" s="144"/>
      <c r="AO482" s="144"/>
      <c r="AP482" s="144"/>
      <c r="AQ482" s="144"/>
      <c r="AR482" s="144"/>
      <c r="AS482" s="144"/>
      <c r="AT482" s="144"/>
      <c r="AU482" s="144"/>
      <c r="AV482" s="144"/>
      <c r="AW482" s="144"/>
      <c r="AX482" s="144"/>
      <c r="AY482" s="144"/>
      <c r="AZ482" s="144"/>
      <c r="BA482" s="144"/>
      <c r="BB482" s="144"/>
      <c r="BC482" s="144"/>
      <c r="BD482" s="144"/>
      <c r="BE482" s="144"/>
      <c r="BF482" s="144"/>
      <c r="BG482" s="144"/>
      <c r="BH482" s="144"/>
      <c r="BI482" s="144"/>
      <c r="BJ482" s="144"/>
      <c r="BK482" s="144"/>
      <c r="BL482" s="144"/>
      <c r="BM482" s="144"/>
      <c r="BN482" s="144"/>
      <c r="BO482" s="144"/>
      <c r="BP482" s="144"/>
      <c r="BQ482" s="144"/>
      <c r="BR482" s="144"/>
      <c r="BS482" s="144"/>
      <c r="BT482" s="144"/>
      <c r="BU482" s="144"/>
      <c r="BV482" s="144"/>
      <c r="BW482" s="144"/>
      <c r="BX482" s="144"/>
      <c r="BY482" s="144"/>
      <c r="BZ482" s="144"/>
      <c r="CA482" s="144"/>
      <c r="CB482" s="144"/>
      <c r="CC482" s="144"/>
      <c r="CD482" s="144"/>
      <c r="CE482" s="144"/>
      <c r="CF482" s="144"/>
      <c r="CG482" s="144"/>
      <c r="CH482" s="144"/>
      <c r="CI482" s="144"/>
      <c r="CJ482" s="144"/>
      <c r="CK482" s="144"/>
      <c r="CL482" s="144"/>
      <c r="CM482" s="144"/>
      <c r="CN482" s="144"/>
      <c r="CO482" s="144"/>
      <c r="CP482" s="144"/>
      <c r="CQ482" s="144"/>
      <c r="CR482" s="144"/>
      <c r="CS482" s="144"/>
      <c r="CT482" s="144"/>
      <c r="CU482" s="144"/>
      <c r="CV482" s="144"/>
      <c r="CW482" s="144"/>
      <c r="CX482" s="144"/>
      <c r="CY482" s="144"/>
      <c r="CZ482" s="144"/>
      <c r="DA482" s="144"/>
      <c r="DB482" s="144"/>
      <c r="DC482" s="144"/>
      <c r="DD482" s="144"/>
      <c r="DE482" s="144"/>
      <c r="DF482" s="144"/>
      <c r="DG482" s="144"/>
      <c r="DH482" s="144"/>
      <c r="DI482" s="144"/>
      <c r="DJ482" s="144"/>
      <c r="DK482" s="144"/>
      <c r="DL482" s="144"/>
      <c r="DM482" s="144"/>
      <c r="DN482" s="144"/>
      <c r="DO482" s="144"/>
      <c r="DP482" s="144"/>
      <c r="DQ482" s="144"/>
      <c r="DR482" s="144"/>
      <c r="DS482" s="144"/>
      <c r="DT482" s="144"/>
      <c r="DU482" s="144"/>
      <c r="DV482" s="144"/>
      <c r="DW482" s="144"/>
      <c r="DX482" s="144"/>
      <c r="DY482" s="144"/>
      <c r="DZ482" s="144"/>
      <c r="EA482" s="144"/>
      <c r="EB482" s="144"/>
      <c r="EC482" s="144"/>
      <c r="ED482" s="144"/>
      <c r="EE482" s="144"/>
      <c r="EF482" s="144"/>
      <c r="EG482" s="144"/>
      <c r="EH482" s="144"/>
      <c r="EI482" s="144"/>
      <c r="EJ482" s="144"/>
      <c r="EK482" s="144"/>
      <c r="EL482" s="144"/>
      <c r="EM482" s="144"/>
      <c r="EN482" s="144"/>
      <c r="EO482" s="144"/>
      <c r="EP482" s="144"/>
      <c r="EQ482" s="144"/>
      <c r="ER482" s="144"/>
      <c r="ES482" s="144"/>
      <c r="ET482" s="144"/>
      <c r="EU482" s="144"/>
      <c r="EV482" s="144"/>
      <c r="EW482" s="144"/>
      <c r="EX482" s="144"/>
      <c r="EY482" s="144"/>
      <c r="EZ482" s="144"/>
      <c r="FA482" s="144"/>
      <c r="FB482" s="144"/>
      <c r="FC482" s="144"/>
      <c r="FD482" s="144"/>
      <c r="FE482" s="144"/>
      <c r="FF482" s="144"/>
      <c r="FG482" s="144"/>
      <c r="FH482" s="144"/>
      <c r="FI482" s="144"/>
      <c r="FJ482" s="144"/>
      <c r="FK482" s="144"/>
      <c r="FL482" s="144"/>
      <c r="FM482" s="144"/>
      <c r="FN482" s="144"/>
      <c r="FO482" s="144"/>
      <c r="FP482" s="144"/>
      <c r="FQ482" s="144"/>
      <c r="FR482" s="144"/>
      <c r="FS482" s="144"/>
      <c r="FT482" s="144"/>
      <c r="FU482" s="144"/>
      <c r="FV482" s="144"/>
      <c r="FW482" s="144"/>
      <c r="FX482" s="144"/>
      <c r="FY482" s="144"/>
      <c r="FZ482" s="144"/>
      <c r="GA482" s="144"/>
      <c r="GB482" s="144"/>
      <c r="GC482" s="144"/>
      <c r="GD482" s="144"/>
      <c r="GE482" s="144"/>
      <c r="GF482" s="144"/>
      <c r="GG482" s="144"/>
      <c r="GH482" s="144"/>
      <c r="GI482" s="144"/>
      <c r="GJ482" s="144"/>
      <c r="GK482" s="144"/>
      <c r="GL482" s="144"/>
      <c r="GM482" s="144"/>
      <c r="GN482" s="144"/>
      <c r="GO482" s="144"/>
      <c r="GP482" s="144"/>
      <c r="GQ482" s="144"/>
      <c r="GR482" s="144"/>
      <c r="GS482" s="144"/>
      <c r="GT482" s="144"/>
      <c r="GU482" s="144"/>
      <c r="GV482" s="144"/>
      <c r="GW482" s="144"/>
      <c r="GX482" s="144"/>
      <c r="GY482" s="144"/>
      <c r="GZ482" s="144"/>
      <c r="HA482" s="144"/>
      <c r="HB482" s="144"/>
      <c r="HC482" s="144"/>
      <c r="HD482" s="144"/>
      <c r="HE482" s="144"/>
      <c r="HF482" s="144"/>
      <c r="HG482" s="144"/>
      <c r="HH482" s="144"/>
    </row>
    <row r="483" spans="1:216" s="157" customFormat="1" ht="40" customHeight="1">
      <c r="A483" s="201"/>
      <c r="B483" s="175"/>
      <c r="C483" s="222"/>
      <c r="D483" s="222"/>
      <c r="E483" s="223"/>
      <c r="F483" s="201"/>
      <c r="G483" s="222"/>
      <c r="H483" s="222"/>
      <c r="I483" s="222"/>
      <c r="J483" s="222"/>
      <c r="K483" s="222"/>
      <c r="L483" s="222"/>
      <c r="M483" s="222"/>
      <c r="N483" s="222"/>
      <c r="O483" s="222"/>
      <c r="P483" s="222"/>
      <c r="Q483" s="222"/>
      <c r="R483" s="222"/>
      <c r="S483" s="222"/>
      <c r="T483" s="222"/>
      <c r="U483" s="144"/>
      <c r="V483" s="144"/>
      <c r="W483" s="144"/>
      <c r="X483" s="144"/>
      <c r="Y483" s="144"/>
      <c r="Z483" s="144"/>
      <c r="AA483" s="144"/>
      <c r="AB483" s="144"/>
      <c r="AC483" s="144"/>
      <c r="AD483" s="144"/>
      <c r="AE483" s="144"/>
      <c r="AF483" s="144"/>
      <c r="AG483" s="144"/>
      <c r="AH483" s="144"/>
      <c r="AI483" s="144"/>
      <c r="AJ483" s="144"/>
      <c r="AK483" s="144"/>
      <c r="AL483" s="144"/>
      <c r="AM483" s="144"/>
      <c r="AN483" s="144"/>
      <c r="AO483" s="144"/>
      <c r="AP483" s="144"/>
      <c r="AQ483" s="144"/>
      <c r="AR483" s="144"/>
      <c r="AS483" s="144"/>
      <c r="AT483" s="144"/>
      <c r="AU483" s="144"/>
      <c r="AV483" s="144"/>
      <c r="AW483" s="144"/>
      <c r="AX483" s="144"/>
      <c r="AY483" s="144"/>
      <c r="AZ483" s="144"/>
      <c r="BA483" s="144"/>
      <c r="BB483" s="144"/>
      <c r="BC483" s="144"/>
      <c r="BD483" s="144"/>
      <c r="BE483" s="144"/>
      <c r="BF483" s="144"/>
      <c r="BG483" s="144"/>
      <c r="BH483" s="144"/>
      <c r="BI483" s="144"/>
      <c r="BJ483" s="144"/>
      <c r="BK483" s="144"/>
      <c r="BL483" s="144"/>
      <c r="BM483" s="144"/>
      <c r="BN483" s="144"/>
      <c r="BO483" s="144"/>
      <c r="BP483" s="144"/>
      <c r="BQ483" s="144"/>
      <c r="BR483" s="144"/>
      <c r="BS483" s="144"/>
      <c r="BT483" s="144"/>
      <c r="BU483" s="144"/>
      <c r="BV483" s="144"/>
      <c r="BW483" s="144"/>
      <c r="BX483" s="144"/>
      <c r="BY483" s="144"/>
      <c r="BZ483" s="144"/>
      <c r="CA483" s="144"/>
      <c r="CB483" s="144"/>
      <c r="CC483" s="144"/>
      <c r="CD483" s="144"/>
      <c r="CE483" s="144"/>
      <c r="CF483" s="144"/>
      <c r="CG483" s="144"/>
      <c r="CH483" s="144"/>
      <c r="CI483" s="144"/>
      <c r="CJ483" s="144"/>
      <c r="CK483" s="144"/>
      <c r="CL483" s="144"/>
      <c r="CM483" s="144"/>
      <c r="CN483" s="144"/>
      <c r="CO483" s="144"/>
      <c r="CP483" s="144"/>
      <c r="CQ483" s="144"/>
      <c r="CR483" s="144"/>
      <c r="CS483" s="144"/>
      <c r="CT483" s="144"/>
      <c r="CU483" s="144"/>
      <c r="CV483" s="144"/>
      <c r="CW483" s="144"/>
      <c r="CX483" s="144"/>
      <c r="CY483" s="144"/>
      <c r="CZ483" s="144"/>
      <c r="DA483" s="144"/>
      <c r="DB483" s="144"/>
      <c r="DC483" s="144"/>
      <c r="DD483" s="144"/>
      <c r="DE483" s="144"/>
      <c r="DF483" s="144"/>
      <c r="DG483" s="144"/>
      <c r="DH483" s="144"/>
      <c r="DI483" s="144"/>
      <c r="DJ483" s="144"/>
      <c r="DK483" s="144"/>
      <c r="DL483" s="144"/>
      <c r="DM483" s="144"/>
      <c r="DN483" s="144"/>
      <c r="DO483" s="144"/>
      <c r="DP483" s="144"/>
      <c r="DQ483" s="144"/>
      <c r="DR483" s="144"/>
      <c r="DS483" s="144"/>
      <c r="DT483" s="144"/>
      <c r="DU483" s="144"/>
      <c r="DV483" s="144"/>
      <c r="DW483" s="144"/>
      <c r="DX483" s="144"/>
      <c r="DY483" s="144"/>
      <c r="DZ483" s="144"/>
      <c r="EA483" s="144"/>
      <c r="EB483" s="144"/>
      <c r="EC483" s="144"/>
      <c r="ED483" s="144"/>
      <c r="EE483" s="144"/>
      <c r="EF483" s="144"/>
      <c r="EG483" s="144"/>
      <c r="EH483" s="144"/>
      <c r="EI483" s="144"/>
      <c r="EJ483" s="144"/>
      <c r="EK483" s="144"/>
      <c r="EL483" s="144"/>
      <c r="EM483" s="144"/>
      <c r="EN483" s="144"/>
      <c r="EO483" s="144"/>
      <c r="EP483" s="144"/>
      <c r="EQ483" s="144"/>
      <c r="ER483" s="144"/>
      <c r="ES483" s="144"/>
      <c r="ET483" s="144"/>
      <c r="EU483" s="144"/>
      <c r="EV483" s="144"/>
      <c r="EW483" s="144"/>
      <c r="EX483" s="144"/>
      <c r="EY483" s="144"/>
      <c r="EZ483" s="144"/>
      <c r="FA483" s="144"/>
      <c r="FB483" s="144"/>
      <c r="FC483" s="144"/>
      <c r="FD483" s="144"/>
      <c r="FE483" s="144"/>
      <c r="FF483" s="144"/>
      <c r="FG483" s="144"/>
      <c r="FH483" s="144"/>
      <c r="FI483" s="144"/>
      <c r="FJ483" s="144"/>
      <c r="FK483" s="144"/>
      <c r="FL483" s="144"/>
      <c r="FM483" s="144"/>
      <c r="FN483" s="144"/>
      <c r="FO483" s="144"/>
      <c r="FP483" s="144"/>
      <c r="FQ483" s="144"/>
      <c r="FR483" s="144"/>
      <c r="FS483" s="144"/>
      <c r="FT483" s="144"/>
      <c r="FU483" s="144"/>
      <c r="FV483" s="144"/>
      <c r="FW483" s="144"/>
      <c r="FX483" s="144"/>
      <c r="FY483" s="144"/>
      <c r="FZ483" s="144"/>
      <c r="GA483" s="144"/>
      <c r="GB483" s="144"/>
      <c r="GC483" s="144"/>
      <c r="GD483" s="144"/>
      <c r="GE483" s="144"/>
      <c r="GF483" s="144"/>
      <c r="GG483" s="144"/>
      <c r="GH483" s="144"/>
      <c r="GI483" s="144"/>
      <c r="GJ483" s="144"/>
      <c r="GK483" s="144"/>
      <c r="GL483" s="144"/>
      <c r="GM483" s="144"/>
      <c r="GN483" s="144"/>
      <c r="GO483" s="144"/>
      <c r="GP483" s="144"/>
      <c r="GQ483" s="144"/>
      <c r="GR483" s="144"/>
      <c r="GS483" s="144"/>
      <c r="GT483" s="144"/>
      <c r="GU483" s="144"/>
      <c r="GV483" s="144"/>
      <c r="GW483" s="144"/>
      <c r="GX483" s="144"/>
      <c r="GY483" s="144"/>
      <c r="GZ483" s="144"/>
      <c r="HA483" s="144"/>
      <c r="HB483" s="144"/>
      <c r="HC483" s="144"/>
      <c r="HD483" s="144"/>
      <c r="HE483" s="144"/>
      <c r="HF483" s="144"/>
      <c r="HG483" s="144"/>
      <c r="HH483" s="144"/>
    </row>
    <row r="484" spans="1:216" s="157" customFormat="1" ht="40" customHeight="1">
      <c r="A484" s="201"/>
      <c r="B484" s="175"/>
      <c r="C484" s="222"/>
      <c r="D484" s="222"/>
      <c r="E484" s="223"/>
      <c r="F484" s="201"/>
      <c r="G484" s="222"/>
      <c r="H484" s="222"/>
      <c r="I484" s="222"/>
      <c r="J484" s="222"/>
      <c r="K484" s="222"/>
      <c r="L484" s="222"/>
      <c r="M484" s="222"/>
      <c r="N484" s="222"/>
      <c r="O484" s="222"/>
      <c r="P484" s="222"/>
      <c r="Q484" s="222"/>
      <c r="R484" s="222"/>
      <c r="S484" s="222"/>
      <c r="T484" s="222"/>
      <c r="U484" s="144"/>
      <c r="V484" s="144"/>
      <c r="W484" s="144"/>
      <c r="X484" s="144"/>
      <c r="Y484" s="144"/>
      <c r="Z484" s="144"/>
      <c r="AA484" s="144"/>
      <c r="AB484" s="144"/>
      <c r="AC484" s="144"/>
      <c r="AD484" s="144"/>
      <c r="AE484" s="144"/>
      <c r="AF484" s="144"/>
      <c r="AG484" s="144"/>
      <c r="AH484" s="144"/>
      <c r="AI484" s="144"/>
      <c r="AJ484" s="144"/>
      <c r="AK484" s="144"/>
      <c r="AL484" s="144"/>
      <c r="AM484" s="144"/>
      <c r="AN484" s="144"/>
      <c r="AO484" s="144"/>
      <c r="AP484" s="144"/>
      <c r="AQ484" s="144"/>
      <c r="AR484" s="144"/>
      <c r="AS484" s="144"/>
      <c r="AT484" s="144"/>
      <c r="AU484" s="144"/>
      <c r="AV484" s="144"/>
      <c r="AW484" s="144"/>
      <c r="AX484" s="144"/>
      <c r="AY484" s="144"/>
      <c r="AZ484" s="144"/>
      <c r="BA484" s="144"/>
      <c r="BB484" s="144"/>
      <c r="BC484" s="144"/>
      <c r="BD484" s="144"/>
      <c r="BE484" s="144"/>
      <c r="BF484" s="144"/>
      <c r="BG484" s="144"/>
      <c r="BH484" s="144"/>
      <c r="BI484" s="144"/>
      <c r="BJ484" s="144"/>
      <c r="BK484" s="144"/>
      <c r="BL484" s="144"/>
      <c r="BM484" s="144"/>
      <c r="BN484" s="144"/>
      <c r="BO484" s="144"/>
      <c r="BP484" s="144"/>
      <c r="BQ484" s="144"/>
      <c r="BR484" s="144"/>
      <c r="BS484" s="144"/>
      <c r="BT484" s="144"/>
      <c r="BU484" s="144"/>
      <c r="BV484" s="144"/>
      <c r="BW484" s="144"/>
      <c r="BX484" s="144"/>
      <c r="BY484" s="144"/>
      <c r="BZ484" s="144"/>
      <c r="CA484" s="144"/>
      <c r="CB484" s="144"/>
      <c r="CC484" s="144"/>
      <c r="CD484" s="144"/>
      <c r="CE484" s="144"/>
      <c r="CF484" s="144"/>
      <c r="CG484" s="144"/>
      <c r="CH484" s="144"/>
      <c r="CI484" s="144"/>
      <c r="CJ484" s="144"/>
      <c r="CK484" s="144"/>
      <c r="CL484" s="144"/>
      <c r="CM484" s="144"/>
      <c r="CN484" s="144"/>
      <c r="CO484" s="144"/>
      <c r="CP484" s="144"/>
      <c r="CQ484" s="144"/>
      <c r="CR484" s="144"/>
      <c r="CS484" s="144"/>
      <c r="CT484" s="144"/>
      <c r="CU484" s="144"/>
      <c r="CV484" s="144"/>
      <c r="CW484" s="144"/>
      <c r="CX484" s="144"/>
      <c r="CY484" s="144"/>
      <c r="CZ484" s="144"/>
      <c r="DA484" s="144"/>
      <c r="DB484" s="144"/>
      <c r="DC484" s="144"/>
      <c r="DD484" s="144"/>
      <c r="DE484" s="144"/>
      <c r="DF484" s="144"/>
      <c r="DG484" s="144"/>
      <c r="DH484" s="144"/>
      <c r="DI484" s="144"/>
      <c r="DJ484" s="144"/>
      <c r="DK484" s="144"/>
      <c r="DL484" s="144"/>
      <c r="DM484" s="144"/>
      <c r="DN484" s="144"/>
      <c r="DO484" s="144"/>
      <c r="DP484" s="144"/>
      <c r="DQ484" s="144"/>
      <c r="DR484" s="144"/>
      <c r="DS484" s="144"/>
      <c r="DT484" s="144"/>
      <c r="DU484" s="144"/>
      <c r="DV484" s="144"/>
      <c r="DW484" s="144"/>
      <c r="DX484" s="144"/>
      <c r="DY484" s="144"/>
      <c r="DZ484" s="144"/>
      <c r="EA484" s="144"/>
      <c r="EB484" s="144"/>
      <c r="EC484" s="144"/>
      <c r="ED484" s="144"/>
      <c r="EE484" s="144"/>
      <c r="EF484" s="144"/>
      <c r="EG484" s="144"/>
      <c r="EH484" s="144"/>
      <c r="EI484" s="144"/>
      <c r="EJ484" s="144"/>
      <c r="EK484" s="144"/>
      <c r="EL484" s="144"/>
      <c r="EM484" s="144"/>
      <c r="EN484" s="144"/>
      <c r="EO484" s="144"/>
      <c r="EP484" s="144"/>
      <c r="EQ484" s="144"/>
      <c r="ER484" s="144"/>
      <c r="ES484" s="144"/>
      <c r="ET484" s="144"/>
      <c r="EU484" s="144"/>
      <c r="EV484" s="144"/>
      <c r="EW484" s="144"/>
      <c r="EX484" s="144"/>
      <c r="EY484" s="144"/>
      <c r="EZ484" s="144"/>
      <c r="FA484" s="144"/>
      <c r="FB484" s="144"/>
      <c r="FC484" s="144"/>
      <c r="FD484" s="144"/>
      <c r="FE484" s="144"/>
      <c r="FF484" s="144"/>
      <c r="FG484" s="144"/>
      <c r="FH484" s="144"/>
      <c r="FI484" s="144"/>
      <c r="FJ484" s="144"/>
      <c r="FK484" s="144"/>
      <c r="FL484" s="144"/>
      <c r="FM484" s="144"/>
      <c r="FN484" s="144"/>
      <c r="FO484" s="144"/>
      <c r="FP484" s="144"/>
      <c r="FQ484" s="144"/>
      <c r="FR484" s="144"/>
      <c r="FS484" s="144"/>
      <c r="FT484" s="144"/>
      <c r="FU484" s="144"/>
      <c r="FV484" s="144"/>
      <c r="FW484" s="144"/>
      <c r="FX484" s="144"/>
      <c r="FY484" s="144"/>
      <c r="FZ484" s="144"/>
      <c r="GA484" s="144"/>
      <c r="GB484" s="144"/>
      <c r="GC484" s="144"/>
      <c r="GD484" s="144"/>
      <c r="GE484" s="144"/>
      <c r="GF484" s="144"/>
      <c r="GG484" s="144"/>
      <c r="GH484" s="144"/>
      <c r="GI484" s="144"/>
      <c r="GJ484" s="144"/>
      <c r="GK484" s="144"/>
      <c r="GL484" s="144"/>
      <c r="GM484" s="144"/>
      <c r="GN484" s="144"/>
      <c r="GO484" s="144"/>
      <c r="GP484" s="144"/>
      <c r="GQ484" s="144"/>
      <c r="GR484" s="144"/>
      <c r="GS484" s="144"/>
      <c r="GT484" s="144"/>
      <c r="GU484" s="144"/>
      <c r="GV484" s="144"/>
      <c r="GW484" s="144"/>
      <c r="GX484" s="144"/>
      <c r="GY484" s="144"/>
      <c r="GZ484" s="144"/>
      <c r="HA484" s="144"/>
      <c r="HB484" s="144"/>
      <c r="HC484" s="144"/>
      <c r="HD484" s="144"/>
      <c r="HE484" s="144"/>
      <c r="HF484" s="144"/>
      <c r="HG484" s="144"/>
      <c r="HH484" s="144"/>
    </row>
    <row r="485" spans="1:216" s="157" customFormat="1" ht="40" customHeight="1">
      <c r="A485" s="201"/>
      <c r="B485" s="175"/>
      <c r="C485" s="222"/>
      <c r="D485" s="222"/>
      <c r="E485" s="223"/>
      <c r="F485" s="201"/>
      <c r="G485" s="222"/>
      <c r="H485" s="222"/>
      <c r="I485" s="222"/>
      <c r="J485" s="222"/>
      <c r="K485" s="222"/>
      <c r="L485" s="222"/>
      <c r="M485" s="222"/>
      <c r="N485" s="222"/>
      <c r="O485" s="222"/>
      <c r="P485" s="222"/>
      <c r="Q485" s="222"/>
      <c r="R485" s="222"/>
      <c r="S485" s="222"/>
      <c r="T485" s="222"/>
      <c r="U485" s="144"/>
      <c r="V485" s="144"/>
      <c r="W485" s="144"/>
      <c r="X485" s="144"/>
      <c r="Y485" s="144"/>
      <c r="Z485" s="144"/>
      <c r="AA485" s="144"/>
      <c r="AB485" s="144"/>
      <c r="AC485" s="144"/>
      <c r="AD485" s="144"/>
      <c r="AE485" s="144"/>
      <c r="AF485" s="144"/>
      <c r="AG485" s="144"/>
      <c r="AH485" s="144"/>
      <c r="AI485" s="144"/>
      <c r="AJ485" s="144"/>
      <c r="AK485" s="144"/>
      <c r="AL485" s="144"/>
      <c r="AM485" s="144"/>
      <c r="AN485" s="144"/>
      <c r="AO485" s="144"/>
      <c r="AP485" s="144"/>
      <c r="AQ485" s="144"/>
      <c r="AR485" s="144"/>
      <c r="AS485" s="144"/>
      <c r="AT485" s="144"/>
      <c r="AU485" s="144"/>
      <c r="AV485" s="144"/>
      <c r="AW485" s="144"/>
      <c r="AX485" s="144"/>
      <c r="AY485" s="144"/>
      <c r="AZ485" s="144"/>
      <c r="BA485" s="144"/>
      <c r="BB485" s="144"/>
      <c r="BC485" s="144"/>
      <c r="BD485" s="144"/>
      <c r="BE485" s="144"/>
      <c r="BF485" s="144"/>
      <c r="BG485" s="144"/>
      <c r="BH485" s="144"/>
      <c r="BI485" s="144"/>
      <c r="BJ485" s="144"/>
      <c r="BK485" s="144"/>
      <c r="BL485" s="144"/>
      <c r="BM485" s="144"/>
      <c r="BN485" s="144"/>
      <c r="BO485" s="144"/>
      <c r="BP485" s="144"/>
      <c r="BQ485" s="144"/>
      <c r="BR485" s="144"/>
      <c r="BS485" s="144"/>
      <c r="BT485" s="144"/>
      <c r="BU485" s="144"/>
      <c r="BV485" s="144"/>
      <c r="BW485" s="144"/>
      <c r="BX485" s="144"/>
      <c r="BY485" s="144"/>
      <c r="BZ485" s="144"/>
      <c r="CA485" s="144"/>
      <c r="CB485" s="144"/>
      <c r="CC485" s="144"/>
      <c r="CD485" s="144"/>
      <c r="CE485" s="144"/>
      <c r="CF485" s="144"/>
      <c r="CG485" s="144"/>
      <c r="CH485" s="144"/>
      <c r="CI485" s="144"/>
      <c r="CJ485" s="144"/>
      <c r="CK485" s="144"/>
      <c r="CL485" s="144"/>
      <c r="CM485" s="144"/>
      <c r="CN485" s="144"/>
      <c r="CO485" s="144"/>
      <c r="CP485" s="144"/>
      <c r="CQ485" s="144"/>
      <c r="CR485" s="144"/>
      <c r="CS485" s="144"/>
      <c r="CT485" s="144"/>
      <c r="CU485" s="144"/>
      <c r="CV485" s="144"/>
      <c r="CW485" s="144"/>
      <c r="CX485" s="144"/>
      <c r="CY485" s="144"/>
      <c r="CZ485" s="144"/>
      <c r="DA485" s="144"/>
      <c r="DB485" s="144"/>
      <c r="DC485" s="144"/>
      <c r="DD485" s="144"/>
      <c r="DE485" s="144"/>
      <c r="DF485" s="144"/>
      <c r="DG485" s="144"/>
      <c r="DH485" s="144"/>
      <c r="DI485" s="144"/>
      <c r="DJ485" s="144"/>
      <c r="DK485" s="144"/>
      <c r="DL485" s="144"/>
      <c r="DM485" s="144"/>
      <c r="DN485" s="144"/>
      <c r="DO485" s="144"/>
      <c r="DP485" s="144"/>
      <c r="DQ485" s="144"/>
      <c r="DR485" s="144"/>
      <c r="DS485" s="144"/>
      <c r="DT485" s="144"/>
      <c r="DU485" s="144"/>
      <c r="DV485" s="144"/>
      <c r="DW485" s="144"/>
      <c r="DX485" s="144"/>
      <c r="DY485" s="144"/>
      <c r="DZ485" s="144"/>
      <c r="EA485" s="144"/>
      <c r="EB485" s="144"/>
      <c r="EC485" s="144"/>
      <c r="ED485" s="144"/>
      <c r="EE485" s="144"/>
      <c r="EF485" s="144"/>
      <c r="EG485" s="144"/>
      <c r="EH485" s="144"/>
      <c r="EI485" s="144"/>
      <c r="EJ485" s="144"/>
      <c r="EK485" s="144"/>
      <c r="EL485" s="144"/>
      <c r="EM485" s="144"/>
      <c r="EN485" s="144"/>
      <c r="EO485" s="144"/>
      <c r="EP485" s="144"/>
      <c r="EQ485" s="144"/>
      <c r="ER485" s="144"/>
      <c r="ES485" s="144"/>
      <c r="ET485" s="144"/>
      <c r="EU485" s="144"/>
      <c r="EV485" s="144"/>
      <c r="EW485" s="144"/>
      <c r="EX485" s="144"/>
      <c r="EY485" s="144"/>
      <c r="EZ485" s="144"/>
      <c r="FA485" s="144"/>
      <c r="FB485" s="144"/>
      <c r="FC485" s="144"/>
      <c r="FD485" s="144"/>
      <c r="FE485" s="144"/>
      <c r="FF485" s="144"/>
      <c r="FG485" s="144"/>
      <c r="FH485" s="144"/>
      <c r="FI485" s="144"/>
      <c r="FJ485" s="144"/>
      <c r="FK485" s="144"/>
      <c r="FL485" s="144"/>
      <c r="FM485" s="144"/>
      <c r="FN485" s="144"/>
      <c r="FO485" s="144"/>
      <c r="FP485" s="144"/>
      <c r="FQ485" s="144"/>
      <c r="FR485" s="144"/>
      <c r="FS485" s="144"/>
      <c r="FT485" s="144"/>
      <c r="FU485" s="144"/>
      <c r="FV485" s="144"/>
      <c r="FW485" s="144"/>
      <c r="FX485" s="144"/>
      <c r="FY485" s="144"/>
      <c r="FZ485" s="144"/>
      <c r="GA485" s="144"/>
      <c r="GB485" s="144"/>
      <c r="GC485" s="144"/>
      <c r="GD485" s="144"/>
      <c r="GE485" s="144"/>
      <c r="GF485" s="144"/>
      <c r="GG485" s="144"/>
      <c r="GH485" s="144"/>
      <c r="GI485" s="144"/>
      <c r="GJ485" s="144"/>
      <c r="GK485" s="144"/>
      <c r="GL485" s="144"/>
      <c r="GM485" s="144"/>
      <c r="GN485" s="144"/>
      <c r="GO485" s="144"/>
      <c r="GP485" s="144"/>
      <c r="GQ485" s="144"/>
      <c r="GR485" s="144"/>
      <c r="GS485" s="144"/>
      <c r="GT485" s="144"/>
      <c r="GU485" s="144"/>
      <c r="GV485" s="144"/>
      <c r="GW485" s="144"/>
      <c r="GX485" s="144"/>
      <c r="GY485" s="144"/>
      <c r="GZ485" s="144"/>
      <c r="HA485" s="144"/>
      <c r="HB485" s="144"/>
      <c r="HC485" s="144"/>
      <c r="HD485" s="144"/>
      <c r="HE485" s="144"/>
      <c r="HF485" s="144"/>
      <c r="HG485" s="144"/>
      <c r="HH485" s="144"/>
    </row>
    <row r="486" spans="1:216" s="157" customFormat="1" ht="40" customHeight="1">
      <c r="A486" s="201"/>
      <c r="B486" s="175"/>
      <c r="C486" s="222"/>
      <c r="D486" s="222"/>
      <c r="E486" s="223"/>
      <c r="F486" s="201"/>
      <c r="G486" s="222"/>
      <c r="H486" s="222"/>
      <c r="I486" s="222"/>
      <c r="J486" s="222"/>
      <c r="K486" s="222"/>
      <c r="L486" s="222"/>
      <c r="M486" s="222"/>
      <c r="N486" s="222"/>
      <c r="O486" s="222"/>
      <c r="P486" s="222"/>
      <c r="Q486" s="222"/>
      <c r="R486" s="222"/>
      <c r="S486" s="222"/>
      <c r="T486" s="222"/>
      <c r="U486" s="144"/>
      <c r="V486" s="144"/>
      <c r="W486" s="144"/>
      <c r="X486" s="144"/>
      <c r="Y486" s="144"/>
      <c r="Z486" s="144"/>
      <c r="AA486" s="144"/>
      <c r="AB486" s="144"/>
      <c r="AC486" s="144"/>
      <c r="AD486" s="144"/>
      <c r="AE486" s="144"/>
      <c r="AF486" s="144"/>
      <c r="AG486" s="144"/>
      <c r="AH486" s="144"/>
      <c r="AI486" s="144"/>
      <c r="AJ486" s="144"/>
      <c r="AK486" s="144"/>
      <c r="AL486" s="144"/>
      <c r="AM486" s="144"/>
      <c r="AN486" s="144"/>
      <c r="AO486" s="144"/>
      <c r="AP486" s="144"/>
      <c r="AQ486" s="144"/>
      <c r="AR486" s="144"/>
      <c r="AS486" s="144"/>
      <c r="AT486" s="144"/>
      <c r="AU486" s="144"/>
      <c r="AV486" s="144"/>
      <c r="AW486" s="144"/>
      <c r="AX486" s="144"/>
      <c r="AY486" s="144"/>
      <c r="AZ486" s="144"/>
      <c r="BA486" s="144"/>
      <c r="BB486" s="144"/>
      <c r="BC486" s="144"/>
      <c r="BD486" s="144"/>
      <c r="BE486" s="144"/>
      <c r="BF486" s="144"/>
      <c r="BG486" s="144"/>
      <c r="BH486" s="144"/>
      <c r="BI486" s="144"/>
      <c r="BJ486" s="144"/>
      <c r="BK486" s="144"/>
      <c r="BL486" s="144"/>
      <c r="BM486" s="144"/>
      <c r="BN486" s="144"/>
      <c r="BO486" s="144"/>
      <c r="BP486" s="144"/>
      <c r="BQ486" s="144"/>
      <c r="BR486" s="144"/>
      <c r="BS486" s="144"/>
      <c r="BT486" s="144"/>
      <c r="BU486" s="144"/>
      <c r="BV486" s="144"/>
      <c r="BW486" s="144"/>
      <c r="BX486" s="144"/>
      <c r="BY486" s="144"/>
      <c r="BZ486" s="144"/>
      <c r="CA486" s="144"/>
      <c r="CB486" s="144"/>
      <c r="CC486" s="144"/>
      <c r="CD486" s="144"/>
      <c r="CE486" s="144"/>
      <c r="CF486" s="144"/>
      <c r="CG486" s="144"/>
      <c r="CH486" s="144"/>
      <c r="CI486" s="144"/>
      <c r="CJ486" s="144"/>
      <c r="CK486" s="144"/>
      <c r="CL486" s="144"/>
      <c r="CM486" s="144"/>
      <c r="CN486" s="144"/>
      <c r="CO486" s="144"/>
      <c r="CP486" s="144"/>
      <c r="CQ486" s="144"/>
      <c r="CR486" s="144"/>
      <c r="CS486" s="144"/>
      <c r="CT486" s="144"/>
      <c r="CU486" s="144"/>
      <c r="CV486" s="144"/>
      <c r="CW486" s="144"/>
      <c r="CX486" s="144"/>
      <c r="CY486" s="144"/>
      <c r="CZ486" s="144"/>
      <c r="DA486" s="144"/>
      <c r="DB486" s="144"/>
      <c r="DC486" s="144"/>
      <c r="DD486" s="144"/>
      <c r="DE486" s="144"/>
      <c r="DF486" s="144"/>
      <c r="DG486" s="144"/>
      <c r="DH486" s="144"/>
      <c r="DI486" s="144"/>
      <c r="DJ486" s="144"/>
      <c r="DK486" s="144"/>
      <c r="DL486" s="144"/>
      <c r="DM486" s="144"/>
      <c r="DN486" s="144"/>
      <c r="DO486" s="144"/>
      <c r="DP486" s="144"/>
      <c r="DQ486" s="144"/>
      <c r="DR486" s="144"/>
      <c r="DS486" s="144"/>
      <c r="DT486" s="144"/>
      <c r="DU486" s="144"/>
      <c r="DV486" s="144"/>
      <c r="DW486" s="144"/>
      <c r="DX486" s="144"/>
      <c r="DY486" s="144"/>
      <c r="DZ486" s="144"/>
      <c r="EA486" s="144"/>
      <c r="EB486" s="144"/>
      <c r="EC486" s="144"/>
      <c r="ED486" s="144"/>
      <c r="EE486" s="144"/>
      <c r="EF486" s="144"/>
      <c r="EG486" s="144"/>
      <c r="EH486" s="144"/>
      <c r="EI486" s="144"/>
      <c r="EJ486" s="144"/>
      <c r="EK486" s="144"/>
      <c r="EL486" s="144"/>
      <c r="EM486" s="144"/>
      <c r="EN486" s="144"/>
      <c r="EO486" s="144"/>
      <c r="EP486" s="144"/>
      <c r="EQ486" s="144"/>
      <c r="ER486" s="144"/>
      <c r="ES486" s="144"/>
      <c r="ET486" s="144"/>
      <c r="EU486" s="144"/>
      <c r="EV486" s="144"/>
      <c r="EW486" s="144"/>
      <c r="EX486" s="144"/>
      <c r="EY486" s="144"/>
      <c r="EZ486" s="144"/>
      <c r="FA486" s="144"/>
      <c r="FB486" s="144"/>
      <c r="FC486" s="144"/>
      <c r="FD486" s="144"/>
      <c r="FE486" s="144"/>
      <c r="FF486" s="144"/>
      <c r="FG486" s="144"/>
      <c r="FH486" s="144"/>
      <c r="FI486" s="144"/>
      <c r="FJ486" s="144"/>
      <c r="FK486" s="144"/>
      <c r="FL486" s="144"/>
      <c r="FM486" s="144"/>
      <c r="FN486" s="144"/>
      <c r="FO486" s="144"/>
      <c r="FP486" s="144"/>
      <c r="FQ486" s="144"/>
      <c r="FR486" s="144"/>
      <c r="FS486" s="144"/>
      <c r="FT486" s="144"/>
      <c r="FU486" s="144"/>
      <c r="FV486" s="144"/>
      <c r="FW486" s="144"/>
      <c r="FX486" s="144"/>
      <c r="FY486" s="144"/>
      <c r="FZ486" s="144"/>
      <c r="GA486" s="144"/>
      <c r="GB486" s="144"/>
      <c r="GC486" s="144"/>
      <c r="GD486" s="144"/>
      <c r="GE486" s="144"/>
      <c r="GF486" s="144"/>
      <c r="GG486" s="144"/>
      <c r="GH486" s="144"/>
      <c r="GI486" s="144"/>
      <c r="GJ486" s="144"/>
      <c r="GK486" s="144"/>
      <c r="GL486" s="144"/>
      <c r="GM486" s="144"/>
      <c r="GN486" s="144"/>
      <c r="GO486" s="144"/>
      <c r="GP486" s="144"/>
      <c r="GQ486" s="144"/>
      <c r="GR486" s="144"/>
      <c r="GS486" s="144"/>
      <c r="GT486" s="144"/>
      <c r="GU486" s="144"/>
      <c r="GV486" s="144"/>
      <c r="GW486" s="144"/>
      <c r="GX486" s="144"/>
      <c r="GY486" s="144"/>
      <c r="GZ486" s="144"/>
      <c r="HA486" s="144"/>
      <c r="HB486" s="144"/>
      <c r="HC486" s="144"/>
      <c r="HD486" s="144"/>
      <c r="HE486" s="144"/>
      <c r="HF486" s="144"/>
      <c r="HG486" s="144"/>
      <c r="HH486" s="144"/>
    </row>
    <row r="487" spans="1:216" s="157" customFormat="1" ht="40" customHeight="1">
      <c r="A487" s="201"/>
      <c r="B487" s="175"/>
      <c r="C487" s="222"/>
      <c r="D487" s="222"/>
      <c r="E487" s="223"/>
      <c r="F487" s="201"/>
      <c r="G487" s="222"/>
      <c r="H487" s="222"/>
      <c r="I487" s="222"/>
      <c r="J487" s="222"/>
      <c r="K487" s="222"/>
      <c r="L487" s="222"/>
      <c r="M487" s="222"/>
      <c r="N487" s="222"/>
      <c r="O487" s="222"/>
      <c r="P487" s="222"/>
      <c r="Q487" s="222"/>
      <c r="R487" s="222"/>
      <c r="S487" s="222"/>
      <c r="T487" s="222"/>
      <c r="U487" s="144"/>
      <c r="V487" s="144"/>
      <c r="W487" s="144"/>
      <c r="X487" s="144"/>
      <c r="Y487" s="144"/>
      <c r="Z487" s="144"/>
      <c r="AA487" s="144"/>
      <c r="AB487" s="144"/>
      <c r="AC487" s="144"/>
      <c r="AD487" s="144"/>
      <c r="AE487" s="144"/>
      <c r="AF487" s="144"/>
      <c r="AG487" s="144"/>
      <c r="AH487" s="144"/>
      <c r="AI487" s="144"/>
      <c r="AJ487" s="144"/>
      <c r="AK487" s="144"/>
      <c r="AL487" s="144"/>
      <c r="AM487" s="144"/>
      <c r="AN487" s="144"/>
      <c r="AO487" s="144"/>
      <c r="AP487" s="144"/>
      <c r="AQ487" s="144"/>
      <c r="AR487" s="144"/>
      <c r="AS487" s="144"/>
      <c r="AT487" s="144"/>
      <c r="AU487" s="144"/>
      <c r="AV487" s="144"/>
      <c r="AW487" s="144"/>
      <c r="AX487" s="144"/>
      <c r="AY487" s="144"/>
      <c r="AZ487" s="144"/>
      <c r="BA487" s="144"/>
      <c r="BB487" s="144"/>
      <c r="BC487" s="144"/>
      <c r="BD487" s="144"/>
      <c r="BE487" s="144"/>
      <c r="BF487" s="144"/>
      <c r="BG487" s="144"/>
      <c r="BH487" s="144"/>
      <c r="BI487" s="144"/>
      <c r="BJ487" s="144"/>
      <c r="BK487" s="144"/>
      <c r="BL487" s="144"/>
      <c r="BM487" s="144"/>
      <c r="BN487" s="144"/>
      <c r="BO487" s="144"/>
      <c r="BP487" s="144"/>
      <c r="BQ487" s="144"/>
      <c r="BR487" s="144"/>
      <c r="BS487" s="144"/>
      <c r="BT487" s="144"/>
      <c r="BU487" s="144"/>
      <c r="BV487" s="144"/>
      <c r="BW487" s="144"/>
      <c r="BX487" s="144"/>
      <c r="BY487" s="144"/>
      <c r="BZ487" s="144"/>
      <c r="CA487" s="144"/>
      <c r="CB487" s="144"/>
      <c r="CC487" s="144"/>
      <c r="CD487" s="144"/>
      <c r="CE487" s="144"/>
      <c r="CF487" s="144"/>
      <c r="CG487" s="144"/>
      <c r="CH487" s="144"/>
      <c r="CI487" s="144"/>
      <c r="CJ487" s="144"/>
      <c r="CK487" s="144"/>
      <c r="CL487" s="144"/>
      <c r="CM487" s="144"/>
      <c r="CN487" s="144"/>
      <c r="CO487" s="144"/>
      <c r="CP487" s="144"/>
      <c r="CQ487" s="144"/>
      <c r="CR487" s="144"/>
      <c r="CS487" s="144"/>
      <c r="CT487" s="144"/>
      <c r="CU487" s="144"/>
      <c r="CV487" s="144"/>
      <c r="CW487" s="144"/>
      <c r="CX487" s="144"/>
      <c r="CY487" s="144"/>
      <c r="CZ487" s="144"/>
      <c r="DA487" s="144"/>
      <c r="DB487" s="144"/>
      <c r="DC487" s="144"/>
      <c r="DD487" s="144"/>
      <c r="DE487" s="144"/>
      <c r="DF487" s="144"/>
      <c r="DG487" s="144"/>
      <c r="DH487" s="144"/>
      <c r="DI487" s="144"/>
      <c r="DJ487" s="144"/>
      <c r="DK487" s="144"/>
      <c r="DL487" s="144"/>
      <c r="DM487" s="144"/>
      <c r="DN487" s="144"/>
      <c r="DO487" s="144"/>
      <c r="DP487" s="144"/>
      <c r="DQ487" s="144"/>
      <c r="DR487" s="144"/>
      <c r="DS487" s="144"/>
      <c r="DT487" s="144"/>
      <c r="DU487" s="144"/>
      <c r="DV487" s="144"/>
      <c r="DW487" s="144"/>
      <c r="DX487" s="144"/>
      <c r="DY487" s="144"/>
      <c r="DZ487" s="144"/>
      <c r="EA487" s="144"/>
      <c r="EB487" s="144"/>
      <c r="EC487" s="144"/>
      <c r="ED487" s="144"/>
      <c r="EE487" s="144"/>
      <c r="EF487" s="144"/>
      <c r="EG487" s="144"/>
      <c r="EH487" s="144"/>
      <c r="EI487" s="144"/>
      <c r="EJ487" s="144"/>
      <c r="EK487" s="144"/>
      <c r="EL487" s="144"/>
      <c r="EM487" s="144"/>
      <c r="EN487" s="144"/>
      <c r="EO487" s="144"/>
      <c r="EP487" s="144"/>
      <c r="EQ487" s="144"/>
      <c r="ER487" s="144"/>
      <c r="ES487" s="144"/>
      <c r="ET487" s="144"/>
      <c r="EU487" s="144"/>
      <c r="EV487" s="144"/>
      <c r="EW487" s="144"/>
      <c r="EX487" s="144"/>
      <c r="EY487" s="144"/>
      <c r="EZ487" s="144"/>
      <c r="FA487" s="144"/>
      <c r="FB487" s="144"/>
      <c r="FC487" s="144"/>
      <c r="FD487" s="144"/>
      <c r="FE487" s="144"/>
      <c r="FF487" s="144"/>
      <c r="FG487" s="144"/>
      <c r="FH487" s="144"/>
      <c r="FI487" s="144"/>
      <c r="FJ487" s="144"/>
      <c r="FK487" s="144"/>
      <c r="FL487" s="144"/>
      <c r="FM487" s="144"/>
      <c r="FN487" s="144"/>
      <c r="FO487" s="144"/>
      <c r="FP487" s="144"/>
      <c r="FQ487" s="144"/>
      <c r="FR487" s="144"/>
      <c r="FS487" s="144"/>
      <c r="FT487" s="144"/>
      <c r="FU487" s="144"/>
      <c r="FV487" s="144"/>
      <c r="FW487" s="144"/>
      <c r="FX487" s="144"/>
      <c r="FY487" s="144"/>
      <c r="FZ487" s="144"/>
      <c r="GA487" s="144"/>
      <c r="GB487" s="144"/>
      <c r="GC487" s="144"/>
      <c r="GD487" s="144"/>
      <c r="GE487" s="144"/>
      <c r="GF487" s="144"/>
      <c r="GG487" s="144"/>
      <c r="GH487" s="144"/>
      <c r="GI487" s="144"/>
      <c r="GJ487" s="144"/>
      <c r="GK487" s="144"/>
      <c r="GL487" s="144"/>
      <c r="GM487" s="144"/>
      <c r="GN487" s="144"/>
      <c r="GO487" s="144"/>
      <c r="GP487" s="144"/>
      <c r="GQ487" s="144"/>
      <c r="GR487" s="144"/>
      <c r="GS487" s="144"/>
      <c r="GT487" s="144"/>
      <c r="GU487" s="144"/>
      <c r="GV487" s="144"/>
      <c r="GW487" s="144"/>
      <c r="GX487" s="144"/>
      <c r="GY487" s="144"/>
      <c r="GZ487" s="144"/>
      <c r="HA487" s="144"/>
      <c r="HB487" s="144"/>
      <c r="HC487" s="144"/>
      <c r="HD487" s="144"/>
      <c r="HE487" s="144"/>
      <c r="HF487" s="144"/>
      <c r="HG487" s="144"/>
      <c r="HH487" s="144"/>
    </row>
    <row r="488" spans="1:216" s="157" customFormat="1" ht="40" customHeight="1">
      <c r="A488" s="201"/>
      <c r="B488" s="175"/>
      <c r="C488" s="222"/>
      <c r="D488" s="222"/>
      <c r="E488" s="223"/>
      <c r="F488" s="201"/>
      <c r="G488" s="222"/>
      <c r="H488" s="222"/>
      <c r="I488" s="222"/>
      <c r="J488" s="222"/>
      <c r="K488" s="222"/>
      <c r="L488" s="222"/>
      <c r="M488" s="222"/>
      <c r="N488" s="222"/>
      <c r="O488" s="222"/>
      <c r="P488" s="222"/>
      <c r="Q488" s="222"/>
      <c r="R488" s="222"/>
      <c r="S488" s="222"/>
      <c r="T488" s="222"/>
      <c r="U488" s="144"/>
      <c r="V488" s="144"/>
      <c r="W488" s="144"/>
      <c r="X488" s="144"/>
      <c r="Y488" s="144"/>
      <c r="Z488" s="144"/>
      <c r="AA488" s="144"/>
      <c r="AB488" s="144"/>
      <c r="AC488" s="144"/>
      <c r="AD488" s="144"/>
      <c r="AE488" s="144"/>
      <c r="AF488" s="144"/>
      <c r="AG488" s="144"/>
      <c r="AH488" s="144"/>
      <c r="AI488" s="144"/>
      <c r="AJ488" s="144"/>
      <c r="AK488" s="144"/>
      <c r="AL488" s="144"/>
      <c r="AM488" s="144"/>
      <c r="AN488" s="144"/>
      <c r="AO488" s="144"/>
      <c r="AP488" s="144"/>
      <c r="AQ488" s="144"/>
      <c r="AR488" s="144"/>
      <c r="AS488" s="144"/>
      <c r="AT488" s="144"/>
      <c r="AU488" s="144"/>
      <c r="AV488" s="144"/>
      <c r="AW488" s="144"/>
      <c r="AX488" s="144"/>
      <c r="AY488" s="144"/>
      <c r="AZ488" s="144"/>
      <c r="BA488" s="144"/>
      <c r="BB488" s="144"/>
      <c r="BC488" s="144"/>
      <c r="BD488" s="144"/>
      <c r="BE488" s="144"/>
      <c r="BF488" s="144"/>
      <c r="BG488" s="144"/>
      <c r="BH488" s="144"/>
      <c r="BI488" s="144"/>
      <c r="BJ488" s="144"/>
      <c r="BK488" s="144"/>
      <c r="BL488" s="144"/>
      <c r="BM488" s="144"/>
      <c r="BN488" s="144"/>
      <c r="BO488" s="144"/>
      <c r="BP488" s="144"/>
      <c r="BQ488" s="144"/>
      <c r="BR488" s="144"/>
      <c r="BS488" s="144"/>
      <c r="BT488" s="144"/>
      <c r="BU488" s="144"/>
      <c r="BV488" s="144"/>
      <c r="BW488" s="144"/>
      <c r="BX488" s="144"/>
      <c r="BY488" s="144"/>
      <c r="BZ488" s="144"/>
      <c r="CA488" s="144"/>
      <c r="CB488" s="144"/>
      <c r="CC488" s="144"/>
      <c r="CD488" s="144"/>
      <c r="CE488" s="144"/>
      <c r="CF488" s="144"/>
      <c r="CG488" s="144"/>
      <c r="CH488" s="144"/>
      <c r="CI488" s="144"/>
      <c r="CJ488" s="144"/>
      <c r="CK488" s="144"/>
      <c r="CL488" s="144"/>
      <c r="CM488" s="144"/>
      <c r="CN488" s="144"/>
      <c r="CO488" s="144"/>
      <c r="CP488" s="144"/>
      <c r="CQ488" s="144"/>
      <c r="CR488" s="144"/>
      <c r="CS488" s="144"/>
      <c r="CT488" s="144"/>
      <c r="CU488" s="144"/>
      <c r="CV488" s="144"/>
      <c r="CW488" s="144"/>
      <c r="CX488" s="144"/>
      <c r="CY488" s="144"/>
      <c r="CZ488" s="144"/>
      <c r="DA488" s="144"/>
      <c r="DB488" s="144"/>
      <c r="DC488" s="144"/>
      <c r="DD488" s="144"/>
      <c r="DE488" s="144"/>
      <c r="DF488" s="144"/>
      <c r="DG488" s="144"/>
      <c r="DH488" s="144"/>
      <c r="DI488" s="144"/>
      <c r="DJ488" s="144"/>
      <c r="DK488" s="144"/>
      <c r="DL488" s="144"/>
      <c r="DM488" s="144"/>
      <c r="DN488" s="144"/>
      <c r="DO488" s="144"/>
      <c r="DP488" s="144"/>
      <c r="DQ488" s="144"/>
      <c r="DR488" s="144"/>
      <c r="DS488" s="144"/>
      <c r="DT488" s="144"/>
      <c r="DU488" s="144"/>
      <c r="DV488" s="144"/>
      <c r="DW488" s="144"/>
      <c r="DX488" s="144"/>
      <c r="DY488" s="144"/>
      <c r="DZ488" s="144"/>
      <c r="EA488" s="144"/>
      <c r="EB488" s="144"/>
      <c r="EC488" s="144"/>
      <c r="ED488" s="144"/>
      <c r="EE488" s="144"/>
      <c r="EF488" s="144"/>
      <c r="EG488" s="144"/>
      <c r="EH488" s="144"/>
      <c r="EI488" s="144"/>
      <c r="EJ488" s="144"/>
      <c r="EK488" s="144"/>
      <c r="EL488" s="144"/>
      <c r="EM488" s="144"/>
      <c r="EN488" s="144"/>
      <c r="EO488" s="144"/>
      <c r="EP488" s="144"/>
      <c r="EQ488" s="144"/>
      <c r="ER488" s="144"/>
      <c r="ES488" s="144"/>
      <c r="ET488" s="144"/>
      <c r="EU488" s="144"/>
      <c r="EV488" s="144"/>
      <c r="EW488" s="144"/>
      <c r="EX488" s="144"/>
      <c r="EY488" s="144"/>
      <c r="EZ488" s="144"/>
      <c r="FA488" s="144"/>
      <c r="FB488" s="144"/>
      <c r="FC488" s="144"/>
      <c r="FD488" s="144"/>
      <c r="FE488" s="144"/>
      <c r="FF488" s="144"/>
      <c r="FG488" s="144"/>
      <c r="FH488" s="144"/>
      <c r="FI488" s="144"/>
      <c r="FJ488" s="144"/>
      <c r="FK488" s="144"/>
      <c r="FL488" s="144"/>
      <c r="FM488" s="144"/>
      <c r="FN488" s="144"/>
      <c r="FO488" s="144"/>
      <c r="FP488" s="144"/>
      <c r="FQ488" s="144"/>
      <c r="FR488" s="144"/>
      <c r="FS488" s="144"/>
      <c r="FT488" s="144"/>
      <c r="FU488" s="144"/>
      <c r="FV488" s="144"/>
      <c r="FW488" s="144"/>
      <c r="FX488" s="144"/>
      <c r="FY488" s="144"/>
      <c r="FZ488" s="144"/>
      <c r="GA488" s="144"/>
      <c r="GB488" s="144"/>
      <c r="GC488" s="144"/>
      <c r="GD488" s="144"/>
      <c r="GE488" s="144"/>
      <c r="GF488" s="144"/>
      <c r="GG488" s="144"/>
      <c r="GH488" s="144"/>
      <c r="GI488" s="144"/>
      <c r="GJ488" s="144"/>
      <c r="GK488" s="144"/>
      <c r="GL488" s="144"/>
      <c r="GM488" s="144"/>
      <c r="GN488" s="144"/>
      <c r="GO488" s="144"/>
      <c r="GP488" s="144"/>
      <c r="GQ488" s="144"/>
      <c r="GR488" s="144"/>
      <c r="GS488" s="144"/>
      <c r="GT488" s="144"/>
      <c r="GU488" s="144"/>
      <c r="GV488" s="144"/>
      <c r="GW488" s="144"/>
      <c r="GX488" s="144"/>
      <c r="GY488" s="144"/>
      <c r="GZ488" s="144"/>
      <c r="HA488" s="144"/>
      <c r="HB488" s="144"/>
      <c r="HC488" s="144"/>
      <c r="HD488" s="144"/>
      <c r="HE488" s="144"/>
      <c r="HF488" s="144"/>
      <c r="HG488" s="144"/>
      <c r="HH488" s="144"/>
    </row>
    <row r="489" spans="1:216" s="157" customFormat="1" ht="40" customHeight="1">
      <c r="A489" s="201"/>
      <c r="B489" s="175"/>
      <c r="C489" s="222"/>
      <c r="D489" s="222"/>
      <c r="E489" s="223"/>
      <c r="F489" s="201"/>
      <c r="G489" s="222"/>
      <c r="H489" s="222"/>
      <c r="I489" s="222"/>
      <c r="J489" s="222"/>
      <c r="K489" s="222"/>
      <c r="L489" s="222"/>
      <c r="M489" s="222"/>
      <c r="N489" s="222"/>
      <c r="O489" s="222"/>
      <c r="P489" s="222"/>
      <c r="Q489" s="222"/>
      <c r="R489" s="222"/>
      <c r="S489" s="222"/>
      <c r="T489" s="222"/>
      <c r="U489" s="144"/>
      <c r="V489" s="144"/>
      <c r="W489" s="144"/>
      <c r="X489" s="144"/>
      <c r="Y489" s="144"/>
      <c r="Z489" s="144"/>
      <c r="AA489" s="144"/>
      <c r="AB489" s="144"/>
      <c r="AC489" s="144"/>
      <c r="AD489" s="144"/>
      <c r="AE489" s="144"/>
      <c r="AF489" s="144"/>
      <c r="AG489" s="144"/>
      <c r="AH489" s="144"/>
      <c r="AI489" s="144"/>
      <c r="AJ489" s="144"/>
      <c r="AK489" s="144"/>
      <c r="AL489" s="144"/>
      <c r="AM489" s="144"/>
      <c r="AN489" s="144"/>
      <c r="AO489" s="144"/>
      <c r="AP489" s="144"/>
      <c r="AQ489" s="144"/>
      <c r="AR489" s="144"/>
      <c r="AS489" s="144"/>
      <c r="AT489" s="144"/>
      <c r="AU489" s="144"/>
      <c r="AV489" s="144"/>
      <c r="AW489" s="144"/>
      <c r="AX489" s="144"/>
      <c r="AY489" s="144"/>
      <c r="AZ489" s="144"/>
      <c r="BA489" s="144"/>
      <c r="BB489" s="144"/>
      <c r="BC489" s="144"/>
      <c r="BD489" s="144"/>
      <c r="BE489" s="144"/>
      <c r="BF489" s="144"/>
      <c r="BG489" s="144"/>
      <c r="BH489" s="144"/>
      <c r="BI489" s="144"/>
      <c r="BJ489" s="144"/>
      <c r="BK489" s="144"/>
      <c r="BL489" s="144"/>
      <c r="BM489" s="144"/>
      <c r="BN489" s="144"/>
      <c r="BO489" s="144"/>
      <c r="BP489" s="144"/>
      <c r="BQ489" s="144"/>
      <c r="BR489" s="144"/>
      <c r="BS489" s="144"/>
      <c r="BT489" s="144"/>
      <c r="BU489" s="144"/>
      <c r="BV489" s="144"/>
      <c r="BW489" s="144"/>
      <c r="BX489" s="144"/>
      <c r="BY489" s="144"/>
      <c r="BZ489" s="144"/>
      <c r="CA489" s="144"/>
      <c r="CB489" s="144"/>
      <c r="CC489" s="144"/>
      <c r="CD489" s="144"/>
      <c r="CE489" s="144"/>
      <c r="CF489" s="144"/>
      <c r="CG489" s="144"/>
      <c r="CH489" s="144"/>
      <c r="CI489" s="144"/>
      <c r="CJ489" s="144"/>
      <c r="CK489" s="144"/>
      <c r="CL489" s="144"/>
      <c r="CM489" s="144"/>
      <c r="CN489" s="144"/>
      <c r="CO489" s="144"/>
      <c r="CP489" s="144"/>
      <c r="CQ489" s="144"/>
      <c r="CR489" s="144"/>
      <c r="CS489" s="144"/>
      <c r="CT489" s="144"/>
      <c r="CU489" s="144"/>
      <c r="CV489" s="144"/>
      <c r="CW489" s="144"/>
      <c r="CX489" s="144"/>
      <c r="CY489" s="144"/>
      <c r="CZ489" s="144"/>
      <c r="DA489" s="144"/>
      <c r="DB489" s="144"/>
      <c r="DC489" s="144"/>
      <c r="DD489" s="144"/>
      <c r="DE489" s="144"/>
      <c r="DF489" s="144"/>
      <c r="DG489" s="144"/>
      <c r="DH489" s="144"/>
      <c r="DI489" s="144"/>
      <c r="DJ489" s="144"/>
      <c r="DK489" s="144"/>
      <c r="DL489" s="144"/>
      <c r="DM489" s="144"/>
      <c r="DN489" s="144"/>
      <c r="DO489" s="144"/>
      <c r="DP489" s="144"/>
      <c r="DQ489" s="144"/>
      <c r="DR489" s="144"/>
      <c r="DS489" s="144"/>
      <c r="DT489" s="144"/>
      <c r="DU489" s="144"/>
      <c r="DV489" s="144"/>
      <c r="DW489" s="144"/>
      <c r="DX489" s="144"/>
      <c r="DY489" s="144"/>
      <c r="DZ489" s="144"/>
      <c r="EA489" s="144"/>
      <c r="EB489" s="144"/>
      <c r="EC489" s="144"/>
      <c r="ED489" s="144"/>
      <c r="EE489" s="144"/>
      <c r="EF489" s="144"/>
      <c r="EG489" s="144"/>
      <c r="EH489" s="144"/>
      <c r="EI489" s="144"/>
      <c r="EJ489" s="144"/>
      <c r="EK489" s="144"/>
      <c r="EL489" s="144"/>
      <c r="EM489" s="144"/>
      <c r="EN489" s="144"/>
      <c r="EO489" s="144"/>
      <c r="EP489" s="144"/>
      <c r="EQ489" s="144"/>
      <c r="ER489" s="144"/>
      <c r="ES489" s="144"/>
      <c r="ET489" s="144"/>
      <c r="EU489" s="144"/>
      <c r="EV489" s="144"/>
      <c r="EW489" s="144"/>
      <c r="EX489" s="144"/>
      <c r="EY489" s="144"/>
      <c r="EZ489" s="144"/>
      <c r="FA489" s="144"/>
      <c r="FB489" s="144"/>
      <c r="FC489" s="144"/>
      <c r="FD489" s="144"/>
      <c r="FE489" s="144"/>
      <c r="FF489" s="144"/>
      <c r="FG489" s="144"/>
      <c r="FH489" s="144"/>
      <c r="FI489" s="144"/>
      <c r="FJ489" s="144"/>
      <c r="FK489" s="144"/>
      <c r="FL489" s="144"/>
      <c r="FM489" s="144"/>
      <c r="FN489" s="144"/>
      <c r="FO489" s="144"/>
      <c r="FP489" s="144"/>
      <c r="FQ489" s="144"/>
      <c r="FR489" s="144"/>
      <c r="FS489" s="144"/>
      <c r="FT489" s="144"/>
      <c r="FU489" s="144"/>
      <c r="FV489" s="144"/>
      <c r="FW489" s="144"/>
      <c r="FX489" s="144"/>
      <c r="FY489" s="144"/>
      <c r="FZ489" s="144"/>
      <c r="GA489" s="144"/>
      <c r="GB489" s="144"/>
      <c r="GC489" s="144"/>
      <c r="GD489" s="144"/>
      <c r="GE489" s="144"/>
      <c r="GF489" s="144"/>
      <c r="GG489" s="144"/>
      <c r="GH489" s="144"/>
      <c r="GI489" s="144"/>
      <c r="GJ489" s="144"/>
      <c r="GK489" s="144"/>
      <c r="GL489" s="144"/>
      <c r="GM489" s="144"/>
      <c r="GN489" s="144"/>
      <c r="GO489" s="144"/>
      <c r="GP489" s="144"/>
      <c r="GQ489" s="144"/>
      <c r="GR489" s="144"/>
      <c r="GS489" s="144"/>
      <c r="GT489" s="144"/>
      <c r="GU489" s="144"/>
      <c r="GV489" s="144"/>
      <c r="GW489" s="144"/>
      <c r="GX489" s="144"/>
      <c r="GY489" s="144"/>
      <c r="GZ489" s="144"/>
      <c r="HA489" s="144"/>
      <c r="HB489" s="144"/>
      <c r="HC489" s="144"/>
      <c r="HD489" s="144"/>
      <c r="HE489" s="144"/>
      <c r="HF489" s="144"/>
      <c r="HG489" s="144"/>
      <c r="HH489" s="144"/>
    </row>
    <row r="490" spans="1:216" s="157" customFormat="1" ht="40" customHeight="1">
      <c r="A490" s="201"/>
      <c r="B490" s="175"/>
      <c r="C490" s="222"/>
      <c r="D490" s="222"/>
      <c r="E490" s="223"/>
      <c r="F490" s="201"/>
      <c r="G490" s="222"/>
      <c r="H490" s="222"/>
      <c r="I490" s="222"/>
      <c r="J490" s="222"/>
      <c r="K490" s="222"/>
      <c r="L490" s="222"/>
      <c r="M490" s="222"/>
      <c r="N490" s="222"/>
      <c r="O490" s="222"/>
      <c r="P490" s="222"/>
      <c r="Q490" s="222"/>
      <c r="R490" s="222"/>
      <c r="S490" s="222"/>
      <c r="T490" s="222"/>
      <c r="U490" s="144"/>
      <c r="V490" s="144"/>
      <c r="W490" s="144"/>
      <c r="X490" s="144"/>
      <c r="Y490" s="144"/>
      <c r="Z490" s="144"/>
      <c r="AA490" s="144"/>
      <c r="AB490" s="144"/>
      <c r="AC490" s="144"/>
      <c r="AD490" s="144"/>
      <c r="AE490" s="144"/>
      <c r="AF490" s="144"/>
      <c r="AG490" s="144"/>
      <c r="AH490" s="144"/>
      <c r="AI490" s="144"/>
      <c r="AJ490" s="144"/>
      <c r="AK490" s="144"/>
      <c r="AL490" s="144"/>
      <c r="AM490" s="144"/>
      <c r="AN490" s="144"/>
      <c r="AO490" s="144"/>
      <c r="AP490" s="144"/>
      <c r="AQ490" s="144"/>
      <c r="AR490" s="144"/>
      <c r="AS490" s="144"/>
      <c r="AT490" s="144"/>
      <c r="AU490" s="144"/>
      <c r="AV490" s="144"/>
      <c r="AW490" s="144"/>
      <c r="AX490" s="144"/>
      <c r="AY490" s="144"/>
      <c r="AZ490" s="144"/>
      <c r="BA490" s="144"/>
      <c r="BB490" s="144"/>
      <c r="BC490" s="144"/>
      <c r="BD490" s="144"/>
      <c r="BE490" s="144"/>
      <c r="BF490" s="144"/>
      <c r="BG490" s="144"/>
      <c r="BH490" s="144"/>
      <c r="BI490" s="144"/>
      <c r="BJ490" s="144"/>
      <c r="BK490" s="144"/>
      <c r="BL490" s="144"/>
      <c r="BM490" s="144"/>
      <c r="BN490" s="144"/>
      <c r="BO490" s="144"/>
      <c r="BP490" s="144"/>
      <c r="BQ490" s="144"/>
      <c r="BR490" s="144"/>
      <c r="BS490" s="144"/>
      <c r="BT490" s="144"/>
      <c r="BU490" s="144"/>
      <c r="BV490" s="144"/>
      <c r="BW490" s="144"/>
      <c r="BX490" s="144"/>
      <c r="BY490" s="144"/>
      <c r="BZ490" s="144"/>
      <c r="CA490" s="144"/>
      <c r="CB490" s="144"/>
      <c r="CC490" s="144"/>
      <c r="CD490" s="144"/>
      <c r="CE490" s="144"/>
      <c r="CF490" s="144"/>
      <c r="CG490" s="144"/>
      <c r="CH490" s="144"/>
      <c r="CI490" s="144"/>
      <c r="CJ490" s="144"/>
      <c r="CK490" s="144"/>
      <c r="CL490" s="144"/>
      <c r="CM490" s="144"/>
      <c r="CN490" s="144"/>
      <c r="CO490" s="144"/>
      <c r="CP490" s="144"/>
      <c r="CQ490" s="144"/>
      <c r="CR490" s="144"/>
      <c r="CS490" s="144"/>
      <c r="CT490" s="144"/>
      <c r="CU490" s="144"/>
      <c r="CV490" s="144"/>
      <c r="CW490" s="144"/>
      <c r="CX490" s="144"/>
      <c r="CY490" s="144"/>
      <c r="CZ490" s="144"/>
      <c r="DA490" s="144"/>
      <c r="DB490" s="144"/>
      <c r="DC490" s="144"/>
      <c r="DD490" s="144"/>
      <c r="DE490" s="144"/>
      <c r="DF490" s="144"/>
      <c r="DG490" s="144"/>
      <c r="DH490" s="144"/>
      <c r="DI490" s="144"/>
      <c r="DJ490" s="144"/>
      <c r="DK490" s="144"/>
      <c r="DL490" s="144"/>
      <c r="DM490" s="144"/>
      <c r="DN490" s="144"/>
      <c r="DO490" s="144"/>
      <c r="DP490" s="144"/>
      <c r="DQ490" s="144"/>
      <c r="DR490" s="144"/>
      <c r="DS490" s="144"/>
      <c r="DT490" s="144"/>
      <c r="DU490" s="144"/>
      <c r="DV490" s="144"/>
      <c r="DW490" s="144"/>
      <c r="DX490" s="144"/>
      <c r="DY490" s="144"/>
      <c r="DZ490" s="144"/>
      <c r="EA490" s="144"/>
      <c r="EB490" s="144"/>
      <c r="EC490" s="144"/>
      <c r="ED490" s="144"/>
      <c r="EE490" s="144"/>
      <c r="EF490" s="144"/>
      <c r="EG490" s="144"/>
      <c r="EH490" s="144"/>
      <c r="EI490" s="144"/>
      <c r="EJ490" s="144"/>
      <c r="EK490" s="144"/>
      <c r="EL490" s="144"/>
      <c r="EM490" s="144"/>
      <c r="EN490" s="144"/>
      <c r="EO490" s="144"/>
      <c r="EP490" s="144"/>
      <c r="EQ490" s="144"/>
      <c r="ER490" s="144"/>
      <c r="ES490" s="144"/>
      <c r="ET490" s="144"/>
      <c r="EU490" s="144"/>
      <c r="EV490" s="144"/>
      <c r="EW490" s="144"/>
      <c r="EX490" s="144"/>
      <c r="EY490" s="144"/>
      <c r="EZ490" s="144"/>
      <c r="FA490" s="144"/>
      <c r="FB490" s="144"/>
      <c r="FC490" s="144"/>
      <c r="FD490" s="144"/>
      <c r="FE490" s="144"/>
      <c r="FF490" s="144"/>
      <c r="FG490" s="144"/>
      <c r="FH490" s="144"/>
      <c r="FI490" s="144"/>
      <c r="FJ490" s="144"/>
      <c r="FK490" s="144"/>
      <c r="FL490" s="144"/>
      <c r="FM490" s="144"/>
      <c r="FN490" s="144"/>
      <c r="FO490" s="144"/>
      <c r="FP490" s="144"/>
      <c r="FQ490" s="144"/>
      <c r="FR490" s="144"/>
      <c r="FS490" s="144"/>
      <c r="FT490" s="144"/>
      <c r="FU490" s="144"/>
      <c r="FV490" s="144"/>
      <c r="FW490" s="144"/>
      <c r="FX490" s="144"/>
      <c r="FY490" s="144"/>
      <c r="FZ490" s="144"/>
      <c r="GA490" s="144"/>
      <c r="GB490" s="144"/>
      <c r="GC490" s="144"/>
      <c r="GD490" s="144"/>
      <c r="GE490" s="144"/>
      <c r="GF490" s="144"/>
      <c r="GG490" s="144"/>
      <c r="GH490" s="144"/>
      <c r="GI490" s="144"/>
      <c r="GJ490" s="144"/>
      <c r="GK490" s="144"/>
      <c r="GL490" s="144"/>
      <c r="GM490" s="144"/>
      <c r="GN490" s="144"/>
      <c r="GO490" s="144"/>
      <c r="GP490" s="144"/>
      <c r="GQ490" s="144"/>
      <c r="GR490" s="144"/>
      <c r="GS490" s="144"/>
      <c r="GT490" s="144"/>
      <c r="GU490" s="144"/>
      <c r="GV490" s="144"/>
      <c r="GW490" s="144"/>
      <c r="GX490" s="144"/>
      <c r="GY490" s="144"/>
      <c r="GZ490" s="144"/>
      <c r="HA490" s="144"/>
      <c r="HB490" s="144"/>
      <c r="HC490" s="144"/>
      <c r="HD490" s="144"/>
      <c r="HE490" s="144"/>
      <c r="HF490" s="144"/>
      <c r="HG490" s="144"/>
      <c r="HH490" s="144"/>
    </row>
    <row r="491" spans="1:216" s="157" customFormat="1" ht="40" customHeight="1">
      <c r="A491" s="201"/>
      <c r="B491" s="175"/>
      <c r="C491" s="222"/>
      <c r="D491" s="222"/>
      <c r="E491" s="223"/>
      <c r="F491" s="201"/>
      <c r="G491" s="222"/>
      <c r="H491" s="222"/>
      <c r="I491" s="222"/>
      <c r="J491" s="222"/>
      <c r="K491" s="222"/>
      <c r="L491" s="222"/>
      <c r="M491" s="222"/>
      <c r="N491" s="222"/>
      <c r="O491" s="222"/>
      <c r="P491" s="222"/>
      <c r="Q491" s="222"/>
      <c r="R491" s="222"/>
      <c r="S491" s="222"/>
      <c r="T491" s="222"/>
      <c r="U491" s="144"/>
      <c r="V491" s="144"/>
      <c r="W491" s="144"/>
      <c r="X491" s="144"/>
      <c r="Y491" s="144"/>
      <c r="Z491" s="144"/>
      <c r="AA491" s="144"/>
      <c r="AB491" s="144"/>
      <c r="AC491" s="144"/>
      <c r="AD491" s="144"/>
      <c r="AE491" s="144"/>
      <c r="AF491" s="144"/>
      <c r="AG491" s="144"/>
      <c r="AH491" s="144"/>
      <c r="AI491" s="144"/>
      <c r="AJ491" s="144"/>
      <c r="AK491" s="144"/>
      <c r="AL491" s="144"/>
      <c r="AM491" s="144"/>
      <c r="AN491" s="144"/>
      <c r="AO491" s="144"/>
      <c r="AP491" s="144"/>
      <c r="AQ491" s="144"/>
      <c r="AR491" s="144"/>
      <c r="AS491" s="144"/>
      <c r="AT491" s="144"/>
      <c r="AU491" s="144"/>
      <c r="AV491" s="144"/>
      <c r="AW491" s="144"/>
      <c r="AX491" s="144"/>
      <c r="AY491" s="144"/>
      <c r="AZ491" s="144"/>
      <c r="BA491" s="144"/>
      <c r="BB491" s="144"/>
      <c r="BC491" s="144"/>
      <c r="BD491" s="144"/>
      <c r="BE491" s="144"/>
      <c r="BF491" s="144"/>
      <c r="BG491" s="144"/>
      <c r="BH491" s="144"/>
      <c r="BI491" s="144"/>
      <c r="BJ491" s="144"/>
      <c r="BK491" s="144"/>
      <c r="BL491" s="144"/>
      <c r="BM491" s="144"/>
      <c r="BN491" s="144"/>
      <c r="BO491" s="144"/>
      <c r="BP491" s="144"/>
      <c r="BQ491" s="144"/>
      <c r="BR491" s="144"/>
      <c r="BS491" s="144"/>
      <c r="BT491" s="144"/>
      <c r="BU491" s="144"/>
      <c r="BV491" s="144"/>
      <c r="BW491" s="144"/>
      <c r="BX491" s="144"/>
      <c r="BY491" s="144"/>
      <c r="BZ491" s="144"/>
      <c r="CA491" s="144"/>
      <c r="CB491" s="144"/>
      <c r="CC491" s="144"/>
      <c r="CD491" s="144"/>
      <c r="CE491" s="144"/>
      <c r="CF491" s="144"/>
      <c r="CG491" s="144"/>
      <c r="CH491" s="144"/>
      <c r="CI491" s="144"/>
      <c r="CJ491" s="144"/>
      <c r="CK491" s="144"/>
      <c r="CL491" s="144"/>
      <c r="CM491" s="144"/>
      <c r="CN491" s="144"/>
      <c r="CO491" s="144"/>
      <c r="CP491" s="144"/>
      <c r="CQ491" s="144"/>
      <c r="CR491" s="144"/>
      <c r="CS491" s="144"/>
      <c r="CT491" s="144"/>
      <c r="CU491" s="144"/>
      <c r="CV491" s="144"/>
      <c r="CW491" s="144"/>
      <c r="CX491" s="144"/>
      <c r="CY491" s="144"/>
      <c r="CZ491" s="144"/>
      <c r="DA491" s="144"/>
      <c r="DB491" s="144"/>
      <c r="DC491" s="144"/>
      <c r="DD491" s="144"/>
      <c r="DE491" s="144"/>
      <c r="DF491" s="144"/>
      <c r="DG491" s="144"/>
      <c r="DH491" s="144"/>
      <c r="DI491" s="144"/>
      <c r="DJ491" s="144"/>
      <c r="DK491" s="144"/>
      <c r="DL491" s="144"/>
      <c r="DM491" s="144"/>
      <c r="DN491" s="144"/>
      <c r="DO491" s="144"/>
      <c r="DP491" s="144"/>
      <c r="DQ491" s="144"/>
      <c r="DR491" s="144"/>
      <c r="DS491" s="144"/>
      <c r="DT491" s="144"/>
      <c r="DU491" s="144"/>
      <c r="DV491" s="144"/>
      <c r="DW491" s="144"/>
      <c r="DX491" s="144"/>
      <c r="DY491" s="144"/>
      <c r="DZ491" s="144"/>
      <c r="EA491" s="144"/>
      <c r="EB491" s="144"/>
      <c r="EC491" s="144"/>
      <c r="ED491" s="144"/>
      <c r="EE491" s="144"/>
      <c r="EF491" s="144"/>
      <c r="EG491" s="144"/>
      <c r="EH491" s="144"/>
      <c r="EI491" s="144"/>
      <c r="EJ491" s="144"/>
      <c r="EK491" s="144"/>
      <c r="EL491" s="144"/>
      <c r="EM491" s="144"/>
      <c r="EN491" s="144"/>
      <c r="EO491" s="144"/>
      <c r="EP491" s="144"/>
      <c r="EQ491" s="144"/>
      <c r="ER491" s="144"/>
      <c r="ES491" s="144"/>
      <c r="ET491" s="144"/>
      <c r="EU491" s="144"/>
      <c r="EV491" s="144"/>
      <c r="EW491" s="144"/>
      <c r="EX491" s="144"/>
      <c r="EY491" s="144"/>
      <c r="EZ491" s="144"/>
      <c r="FA491" s="144"/>
      <c r="FB491" s="144"/>
      <c r="FC491" s="144"/>
      <c r="FD491" s="144"/>
      <c r="FE491" s="144"/>
      <c r="FF491" s="144"/>
      <c r="FG491" s="144"/>
      <c r="FH491" s="144"/>
      <c r="FI491" s="144"/>
      <c r="FJ491" s="144"/>
      <c r="FK491" s="144"/>
      <c r="FL491" s="144"/>
      <c r="FM491" s="144"/>
      <c r="FN491" s="144"/>
      <c r="FO491" s="144"/>
      <c r="FP491" s="144"/>
      <c r="FQ491" s="144"/>
      <c r="FR491" s="144"/>
      <c r="FS491" s="144"/>
      <c r="FT491" s="144"/>
      <c r="FU491" s="144"/>
      <c r="FV491" s="144"/>
      <c r="FW491" s="144"/>
      <c r="FX491" s="144"/>
      <c r="FY491" s="144"/>
      <c r="FZ491" s="144"/>
      <c r="GA491" s="144"/>
      <c r="GB491" s="144"/>
      <c r="GC491" s="144"/>
      <c r="GD491" s="144"/>
      <c r="GE491" s="144"/>
      <c r="GF491" s="144"/>
      <c r="GG491" s="144"/>
      <c r="GH491" s="144"/>
      <c r="GI491" s="144"/>
      <c r="GJ491" s="144"/>
      <c r="GK491" s="144"/>
      <c r="GL491" s="144"/>
      <c r="GM491" s="144"/>
      <c r="GN491" s="144"/>
      <c r="GO491" s="144"/>
      <c r="GP491" s="144"/>
      <c r="GQ491" s="144"/>
      <c r="GR491" s="144"/>
      <c r="GS491" s="144"/>
      <c r="GT491" s="144"/>
      <c r="GU491" s="144"/>
      <c r="GV491" s="144"/>
      <c r="GW491" s="144"/>
      <c r="GX491" s="144"/>
      <c r="GY491" s="144"/>
      <c r="GZ491" s="144"/>
      <c r="HA491" s="144"/>
      <c r="HB491" s="144"/>
      <c r="HC491" s="144"/>
      <c r="HD491" s="144"/>
      <c r="HE491" s="144"/>
      <c r="HF491" s="144"/>
      <c r="HG491" s="144"/>
      <c r="HH491" s="144"/>
    </row>
    <row r="492" spans="1:216" s="157" customFormat="1" ht="40" customHeight="1">
      <c r="A492" s="201"/>
      <c r="B492" s="175"/>
      <c r="C492" s="222"/>
      <c r="D492" s="222"/>
      <c r="E492" s="223"/>
      <c r="F492" s="201"/>
      <c r="G492" s="222"/>
      <c r="H492" s="222"/>
      <c r="I492" s="222"/>
      <c r="J492" s="222"/>
      <c r="K492" s="222"/>
      <c r="L492" s="222"/>
      <c r="M492" s="222"/>
      <c r="N492" s="222"/>
      <c r="O492" s="222"/>
      <c r="P492" s="222"/>
      <c r="Q492" s="222"/>
      <c r="R492" s="222"/>
      <c r="S492" s="222"/>
      <c r="T492" s="222"/>
      <c r="U492" s="144"/>
      <c r="V492" s="144"/>
      <c r="W492" s="144"/>
      <c r="X492" s="144"/>
      <c r="Y492" s="144"/>
      <c r="Z492" s="144"/>
      <c r="AA492" s="144"/>
      <c r="AB492" s="144"/>
      <c r="AC492" s="144"/>
      <c r="AD492" s="144"/>
      <c r="AE492" s="144"/>
      <c r="AF492" s="144"/>
      <c r="AG492" s="144"/>
      <c r="AH492" s="144"/>
      <c r="AI492" s="144"/>
      <c r="AJ492" s="144"/>
      <c r="AK492" s="144"/>
      <c r="AL492" s="144"/>
      <c r="AM492" s="144"/>
      <c r="AN492" s="144"/>
      <c r="AO492" s="144"/>
      <c r="AP492" s="144"/>
      <c r="AQ492" s="144"/>
      <c r="AR492" s="144"/>
      <c r="AS492" s="144"/>
      <c r="AT492" s="144"/>
      <c r="AU492" s="144"/>
      <c r="AV492" s="144"/>
      <c r="AW492" s="144"/>
      <c r="AX492" s="144"/>
      <c r="AY492" s="144"/>
      <c r="AZ492" s="144"/>
      <c r="BA492" s="144"/>
      <c r="BB492" s="144"/>
      <c r="BC492" s="144"/>
      <c r="BD492" s="144"/>
      <c r="BE492" s="144"/>
      <c r="BF492" s="144"/>
      <c r="BG492" s="144"/>
      <c r="BH492" s="144"/>
      <c r="BI492" s="144"/>
      <c r="BJ492" s="144"/>
      <c r="BK492" s="144"/>
      <c r="BL492" s="144"/>
      <c r="BM492" s="144"/>
      <c r="BN492" s="144"/>
      <c r="BO492" s="144"/>
      <c r="BP492" s="144"/>
      <c r="BQ492" s="144"/>
      <c r="BR492" s="144"/>
      <c r="BS492" s="144"/>
      <c r="BT492" s="144"/>
      <c r="BU492" s="144"/>
      <c r="BV492" s="144"/>
      <c r="BW492" s="144"/>
      <c r="BX492" s="144"/>
      <c r="BY492" s="144"/>
      <c r="BZ492" s="144"/>
      <c r="CA492" s="144"/>
      <c r="CB492" s="144"/>
      <c r="CC492" s="144"/>
      <c r="CD492" s="144"/>
      <c r="CE492" s="144"/>
      <c r="CF492" s="144"/>
      <c r="CG492" s="144"/>
      <c r="CH492" s="144"/>
      <c r="CI492" s="144"/>
      <c r="CJ492" s="144"/>
      <c r="CK492" s="144"/>
      <c r="CL492" s="144"/>
      <c r="CM492" s="144"/>
      <c r="CN492" s="144"/>
      <c r="CO492" s="144"/>
      <c r="CP492" s="144"/>
      <c r="CQ492" s="144"/>
      <c r="CR492" s="144"/>
      <c r="CS492" s="144"/>
      <c r="CT492" s="144"/>
      <c r="CU492" s="144"/>
      <c r="CV492" s="144"/>
      <c r="CW492" s="144"/>
      <c r="CX492" s="144"/>
      <c r="CY492" s="144"/>
      <c r="CZ492" s="144"/>
      <c r="DA492" s="144"/>
      <c r="DB492" s="144"/>
      <c r="DC492" s="144"/>
      <c r="DD492" s="144"/>
      <c r="DE492" s="144"/>
      <c r="DF492" s="144"/>
      <c r="DG492" s="144"/>
      <c r="DH492" s="144"/>
      <c r="DI492" s="144"/>
      <c r="DJ492" s="144"/>
      <c r="DK492" s="144"/>
      <c r="DL492" s="144"/>
      <c r="DM492" s="144"/>
      <c r="DN492" s="144"/>
      <c r="DO492" s="144"/>
      <c r="DP492" s="144"/>
      <c r="DQ492" s="144"/>
      <c r="DR492" s="144"/>
      <c r="DS492" s="144"/>
      <c r="DT492" s="144"/>
      <c r="DU492" s="144"/>
      <c r="DV492" s="144"/>
      <c r="DW492" s="144"/>
      <c r="DX492" s="144"/>
      <c r="DY492" s="144"/>
      <c r="DZ492" s="144"/>
      <c r="EA492" s="144"/>
      <c r="EB492" s="144"/>
      <c r="EC492" s="144"/>
      <c r="ED492" s="144"/>
      <c r="EE492" s="144"/>
      <c r="EF492" s="144"/>
      <c r="EG492" s="144"/>
      <c r="EH492" s="144"/>
      <c r="EI492" s="144"/>
      <c r="EJ492" s="144"/>
      <c r="EK492" s="144"/>
      <c r="EL492" s="144"/>
      <c r="EM492" s="144"/>
      <c r="EN492" s="144"/>
      <c r="EO492" s="144"/>
      <c r="EP492" s="144"/>
      <c r="EQ492" s="144"/>
      <c r="ER492" s="144"/>
      <c r="ES492" s="144"/>
      <c r="ET492" s="144"/>
      <c r="EU492" s="144"/>
      <c r="EV492" s="144"/>
      <c r="EW492" s="144"/>
      <c r="EX492" s="144"/>
      <c r="EY492" s="144"/>
      <c r="EZ492" s="144"/>
      <c r="FA492" s="144"/>
      <c r="FB492" s="144"/>
      <c r="FC492" s="144"/>
      <c r="FD492" s="144"/>
      <c r="FE492" s="144"/>
      <c r="FF492" s="144"/>
      <c r="FG492" s="144"/>
      <c r="FH492" s="144"/>
      <c r="FI492" s="144"/>
      <c r="FJ492" s="144"/>
      <c r="FK492" s="144"/>
      <c r="FL492" s="144"/>
      <c r="FM492" s="144"/>
      <c r="FN492" s="144"/>
      <c r="FO492" s="144"/>
      <c r="FP492" s="144"/>
      <c r="FQ492" s="144"/>
      <c r="FR492" s="144"/>
      <c r="FS492" s="144"/>
      <c r="FT492" s="144"/>
      <c r="FU492" s="144"/>
      <c r="FV492" s="144"/>
      <c r="FW492" s="144"/>
      <c r="FX492" s="144"/>
      <c r="FY492" s="144"/>
      <c r="FZ492" s="144"/>
      <c r="GA492" s="144"/>
      <c r="GB492" s="144"/>
      <c r="GC492" s="144"/>
      <c r="GD492" s="144"/>
      <c r="GE492" s="144"/>
      <c r="GF492" s="144"/>
      <c r="GG492" s="144"/>
      <c r="GH492" s="144"/>
      <c r="GI492" s="144"/>
      <c r="GJ492" s="144"/>
      <c r="GK492" s="144"/>
      <c r="GL492" s="144"/>
      <c r="GM492" s="144"/>
      <c r="GN492" s="144"/>
      <c r="GO492" s="144"/>
      <c r="GP492" s="144"/>
      <c r="GQ492" s="144"/>
      <c r="GR492" s="144"/>
      <c r="GS492" s="144"/>
      <c r="GT492" s="144"/>
      <c r="GU492" s="144"/>
      <c r="GV492" s="144"/>
      <c r="GW492" s="144"/>
      <c r="GX492" s="144"/>
      <c r="GY492" s="144"/>
      <c r="GZ492" s="144"/>
      <c r="HA492" s="144"/>
      <c r="HB492" s="144"/>
      <c r="HC492" s="144"/>
      <c r="HD492" s="144"/>
      <c r="HE492" s="144"/>
      <c r="HF492" s="144"/>
      <c r="HG492" s="144"/>
      <c r="HH492" s="144"/>
    </row>
    <row r="493" spans="1:216" ht="40" customHeight="1">
      <c r="B493" s="175"/>
    </row>
    <row r="494" spans="1:216" ht="40" customHeight="1">
      <c r="B494" s="175"/>
    </row>
    <row r="495" spans="1:216" ht="40" customHeight="1">
      <c r="B495" s="175"/>
    </row>
    <row r="496" spans="1:216" ht="40" customHeight="1">
      <c r="B496" s="175"/>
    </row>
    <row r="497" spans="1:216" ht="40" customHeight="1">
      <c r="B497" s="175"/>
    </row>
    <row r="498" spans="1:216" ht="40" customHeight="1">
      <c r="B498" s="175"/>
    </row>
    <row r="499" spans="1:216" ht="40" customHeight="1">
      <c r="B499" s="175"/>
    </row>
    <row r="500" spans="1:216" ht="40" customHeight="1">
      <c r="B500" s="175"/>
    </row>
    <row r="501" spans="1:216" ht="40" customHeight="1">
      <c r="B501" s="175"/>
    </row>
    <row r="502" spans="1:216" ht="40" customHeight="1">
      <c r="B502" s="175"/>
    </row>
    <row r="503" spans="1:216" s="157" customFormat="1" ht="40" customHeight="1">
      <c r="A503" s="201"/>
      <c r="B503" s="175"/>
      <c r="C503" s="222"/>
      <c r="D503" s="222"/>
      <c r="E503" s="223"/>
      <c r="F503" s="201"/>
      <c r="G503" s="222"/>
      <c r="H503" s="222"/>
      <c r="I503" s="222"/>
      <c r="J503" s="222"/>
      <c r="K503" s="222"/>
      <c r="L503" s="222"/>
      <c r="M503" s="222"/>
      <c r="N503" s="222"/>
      <c r="O503" s="222"/>
      <c r="P503" s="222"/>
      <c r="Q503" s="222"/>
      <c r="R503" s="222"/>
      <c r="S503" s="222"/>
      <c r="T503" s="222"/>
      <c r="U503" s="144"/>
      <c r="V503" s="144"/>
      <c r="W503" s="144"/>
      <c r="X503" s="144"/>
      <c r="Y503" s="144"/>
      <c r="Z503" s="144"/>
      <c r="AA503" s="144"/>
      <c r="AB503" s="144"/>
      <c r="AC503" s="144"/>
      <c r="AD503" s="144"/>
      <c r="AE503" s="144"/>
      <c r="AF503" s="144"/>
      <c r="AG503" s="144"/>
      <c r="AH503" s="144"/>
      <c r="AI503" s="144"/>
      <c r="AJ503" s="144"/>
      <c r="AK503" s="144"/>
      <c r="AL503" s="144"/>
      <c r="AM503" s="144"/>
      <c r="AN503" s="144"/>
      <c r="AO503" s="144"/>
      <c r="AP503" s="144"/>
      <c r="AQ503" s="144"/>
      <c r="AR503" s="144"/>
      <c r="AS503" s="144"/>
      <c r="AT503" s="144"/>
      <c r="AU503" s="144"/>
      <c r="AV503" s="144"/>
      <c r="AW503" s="144"/>
      <c r="AX503" s="144"/>
      <c r="AY503" s="144"/>
      <c r="AZ503" s="144"/>
      <c r="BA503" s="144"/>
      <c r="BB503" s="144"/>
      <c r="BC503" s="144"/>
      <c r="BD503" s="144"/>
      <c r="BE503" s="144"/>
      <c r="BF503" s="144"/>
      <c r="BG503" s="144"/>
      <c r="BH503" s="144"/>
      <c r="BI503" s="144"/>
      <c r="BJ503" s="144"/>
      <c r="BK503" s="144"/>
      <c r="BL503" s="144"/>
      <c r="BM503" s="144"/>
      <c r="BN503" s="144"/>
      <c r="BO503" s="144"/>
      <c r="BP503" s="144"/>
      <c r="BQ503" s="144"/>
      <c r="BR503" s="144"/>
      <c r="BS503" s="144"/>
      <c r="BT503" s="144"/>
      <c r="BU503" s="144"/>
      <c r="BV503" s="144"/>
      <c r="BW503" s="144"/>
      <c r="BX503" s="144"/>
      <c r="BY503" s="144"/>
      <c r="BZ503" s="144"/>
      <c r="CA503" s="144"/>
      <c r="CB503" s="144"/>
      <c r="CC503" s="144"/>
      <c r="CD503" s="144"/>
      <c r="CE503" s="144"/>
      <c r="CF503" s="144"/>
      <c r="CG503" s="144"/>
      <c r="CH503" s="144"/>
      <c r="CI503" s="144"/>
      <c r="CJ503" s="144"/>
      <c r="CK503" s="144"/>
      <c r="CL503" s="144"/>
      <c r="CM503" s="144"/>
      <c r="CN503" s="144"/>
      <c r="CO503" s="144"/>
      <c r="CP503" s="144"/>
      <c r="CQ503" s="144"/>
      <c r="CR503" s="144"/>
      <c r="CS503" s="144"/>
      <c r="CT503" s="144"/>
      <c r="CU503" s="144"/>
      <c r="CV503" s="144"/>
      <c r="CW503" s="144"/>
      <c r="CX503" s="144"/>
      <c r="CY503" s="144"/>
      <c r="CZ503" s="144"/>
      <c r="DA503" s="144"/>
      <c r="DB503" s="144"/>
      <c r="DC503" s="144"/>
      <c r="DD503" s="144"/>
      <c r="DE503" s="144"/>
      <c r="DF503" s="144"/>
      <c r="DG503" s="144"/>
      <c r="DH503" s="144"/>
      <c r="DI503" s="144"/>
      <c r="DJ503" s="144"/>
      <c r="DK503" s="144"/>
      <c r="DL503" s="144"/>
      <c r="DM503" s="144"/>
      <c r="DN503" s="144"/>
      <c r="DO503" s="144"/>
      <c r="DP503" s="144"/>
      <c r="DQ503" s="144"/>
      <c r="DR503" s="144"/>
      <c r="DS503" s="144"/>
      <c r="DT503" s="144"/>
      <c r="DU503" s="144"/>
      <c r="DV503" s="144"/>
      <c r="DW503" s="144"/>
      <c r="DX503" s="144"/>
      <c r="DY503" s="144"/>
      <c r="DZ503" s="144"/>
      <c r="EA503" s="144"/>
      <c r="EB503" s="144"/>
      <c r="EC503" s="144"/>
      <c r="ED503" s="144"/>
      <c r="EE503" s="144"/>
      <c r="EF503" s="144"/>
      <c r="EG503" s="144"/>
      <c r="EH503" s="144"/>
      <c r="EI503" s="144"/>
      <c r="EJ503" s="144"/>
      <c r="EK503" s="144"/>
      <c r="EL503" s="144"/>
      <c r="EM503" s="144"/>
      <c r="EN503" s="144"/>
      <c r="EO503" s="144"/>
      <c r="EP503" s="144"/>
      <c r="EQ503" s="144"/>
      <c r="ER503" s="144"/>
      <c r="ES503" s="144"/>
      <c r="ET503" s="144"/>
      <c r="EU503" s="144"/>
      <c r="EV503" s="144"/>
      <c r="EW503" s="144"/>
      <c r="EX503" s="144"/>
      <c r="EY503" s="144"/>
      <c r="EZ503" s="144"/>
      <c r="FA503" s="144"/>
      <c r="FB503" s="144"/>
      <c r="FC503" s="144"/>
      <c r="FD503" s="144"/>
      <c r="FE503" s="144"/>
      <c r="FF503" s="144"/>
      <c r="FG503" s="144"/>
      <c r="FH503" s="144"/>
      <c r="FI503" s="144"/>
      <c r="FJ503" s="144"/>
      <c r="FK503" s="144"/>
      <c r="FL503" s="144"/>
      <c r="FM503" s="144"/>
      <c r="FN503" s="144"/>
      <c r="FO503" s="144"/>
      <c r="FP503" s="144"/>
      <c r="FQ503" s="144"/>
      <c r="FR503" s="144"/>
      <c r="FS503" s="144"/>
      <c r="FT503" s="144"/>
      <c r="FU503" s="144"/>
      <c r="FV503" s="144"/>
      <c r="FW503" s="144"/>
      <c r="FX503" s="144"/>
      <c r="FY503" s="144"/>
      <c r="FZ503" s="144"/>
      <c r="GA503" s="144"/>
      <c r="GB503" s="144"/>
      <c r="GC503" s="144"/>
      <c r="GD503" s="144"/>
      <c r="GE503" s="144"/>
      <c r="GF503" s="144"/>
      <c r="GG503" s="144"/>
      <c r="GH503" s="144"/>
      <c r="GI503" s="144"/>
      <c r="GJ503" s="144"/>
      <c r="GK503" s="144"/>
      <c r="GL503" s="144"/>
      <c r="GM503" s="144"/>
      <c r="GN503" s="144"/>
      <c r="GO503" s="144"/>
      <c r="GP503" s="144"/>
      <c r="GQ503" s="144"/>
      <c r="GR503" s="144"/>
      <c r="GS503" s="144"/>
      <c r="GT503" s="144"/>
      <c r="GU503" s="144"/>
      <c r="GV503" s="144"/>
      <c r="GW503" s="144"/>
      <c r="GX503" s="144"/>
      <c r="GY503" s="144"/>
      <c r="GZ503" s="144"/>
      <c r="HA503" s="144"/>
      <c r="HB503" s="144"/>
      <c r="HC503" s="144"/>
      <c r="HD503" s="144"/>
      <c r="HE503" s="144"/>
      <c r="HF503" s="144"/>
      <c r="HG503" s="144"/>
      <c r="HH503" s="144"/>
    </row>
    <row r="504" spans="1:216" s="157" customFormat="1" ht="40" customHeight="1">
      <c r="A504" s="201"/>
      <c r="B504" s="175"/>
      <c r="C504" s="222"/>
      <c r="D504" s="222"/>
      <c r="E504" s="223"/>
      <c r="F504" s="201"/>
      <c r="G504" s="222"/>
      <c r="H504" s="222"/>
      <c r="I504" s="222"/>
      <c r="J504" s="222"/>
      <c r="K504" s="222"/>
      <c r="L504" s="222"/>
      <c r="M504" s="222"/>
      <c r="N504" s="222"/>
      <c r="O504" s="222"/>
      <c r="P504" s="222"/>
      <c r="Q504" s="222"/>
      <c r="R504" s="222"/>
      <c r="S504" s="222"/>
      <c r="T504" s="222"/>
      <c r="U504" s="144"/>
      <c r="V504" s="144"/>
      <c r="W504" s="144"/>
      <c r="X504" s="144"/>
      <c r="Y504" s="144"/>
      <c r="Z504" s="144"/>
      <c r="AA504" s="144"/>
      <c r="AB504" s="144"/>
      <c r="AC504" s="144"/>
      <c r="AD504" s="144"/>
      <c r="AE504" s="144"/>
      <c r="AF504" s="144"/>
      <c r="AG504" s="144"/>
      <c r="AH504" s="144"/>
      <c r="AI504" s="144"/>
      <c r="AJ504" s="144"/>
      <c r="AK504" s="144"/>
      <c r="AL504" s="144"/>
      <c r="AM504" s="144"/>
      <c r="AN504" s="144"/>
      <c r="AO504" s="144"/>
      <c r="AP504" s="144"/>
      <c r="AQ504" s="144"/>
      <c r="AR504" s="144"/>
      <c r="AS504" s="144"/>
      <c r="AT504" s="144"/>
      <c r="AU504" s="144"/>
      <c r="AV504" s="144"/>
      <c r="AW504" s="144"/>
      <c r="AX504" s="144"/>
      <c r="AY504" s="144"/>
      <c r="AZ504" s="144"/>
      <c r="BA504" s="144"/>
      <c r="BB504" s="144"/>
      <c r="BC504" s="144"/>
      <c r="BD504" s="144"/>
      <c r="BE504" s="144"/>
      <c r="BF504" s="144"/>
      <c r="BG504" s="144"/>
      <c r="BH504" s="144"/>
      <c r="BI504" s="144"/>
      <c r="BJ504" s="144"/>
      <c r="BK504" s="144"/>
      <c r="BL504" s="144"/>
      <c r="BM504" s="144"/>
      <c r="BN504" s="144"/>
      <c r="BO504" s="144"/>
      <c r="BP504" s="144"/>
      <c r="BQ504" s="144"/>
      <c r="BR504" s="144"/>
      <c r="BS504" s="144"/>
      <c r="BT504" s="144"/>
      <c r="BU504" s="144"/>
      <c r="BV504" s="144"/>
      <c r="BW504" s="144"/>
      <c r="BX504" s="144"/>
      <c r="BY504" s="144"/>
      <c r="BZ504" s="144"/>
      <c r="CA504" s="144"/>
      <c r="CB504" s="144"/>
      <c r="CC504" s="144"/>
      <c r="CD504" s="144"/>
      <c r="CE504" s="144"/>
      <c r="CF504" s="144"/>
      <c r="CG504" s="144"/>
      <c r="CH504" s="144"/>
      <c r="CI504" s="144"/>
      <c r="CJ504" s="144"/>
      <c r="CK504" s="144"/>
      <c r="CL504" s="144"/>
      <c r="CM504" s="144"/>
      <c r="CN504" s="144"/>
      <c r="CO504" s="144"/>
      <c r="CP504" s="144"/>
      <c r="CQ504" s="144"/>
      <c r="CR504" s="144"/>
      <c r="CS504" s="144"/>
      <c r="CT504" s="144"/>
      <c r="CU504" s="144"/>
      <c r="CV504" s="144"/>
      <c r="CW504" s="144"/>
      <c r="CX504" s="144"/>
      <c r="CY504" s="144"/>
      <c r="CZ504" s="144"/>
      <c r="DA504" s="144"/>
      <c r="DB504" s="144"/>
      <c r="DC504" s="144"/>
      <c r="DD504" s="144"/>
      <c r="DE504" s="144"/>
      <c r="DF504" s="144"/>
      <c r="DG504" s="144"/>
      <c r="DH504" s="144"/>
      <c r="DI504" s="144"/>
      <c r="DJ504" s="144"/>
      <c r="DK504" s="144"/>
      <c r="DL504" s="144"/>
      <c r="DM504" s="144"/>
      <c r="DN504" s="144"/>
      <c r="DO504" s="144"/>
      <c r="DP504" s="144"/>
      <c r="DQ504" s="144"/>
      <c r="DR504" s="144"/>
      <c r="DS504" s="144"/>
      <c r="DT504" s="144"/>
      <c r="DU504" s="144"/>
      <c r="DV504" s="144"/>
      <c r="DW504" s="144"/>
      <c r="DX504" s="144"/>
      <c r="DY504" s="144"/>
      <c r="DZ504" s="144"/>
      <c r="EA504" s="144"/>
      <c r="EB504" s="144"/>
      <c r="EC504" s="144"/>
      <c r="ED504" s="144"/>
      <c r="EE504" s="144"/>
      <c r="EF504" s="144"/>
      <c r="EG504" s="144"/>
      <c r="EH504" s="144"/>
      <c r="EI504" s="144"/>
      <c r="EJ504" s="144"/>
      <c r="EK504" s="144"/>
      <c r="EL504" s="144"/>
      <c r="EM504" s="144"/>
      <c r="EN504" s="144"/>
      <c r="EO504" s="144"/>
      <c r="EP504" s="144"/>
      <c r="EQ504" s="144"/>
      <c r="ER504" s="144"/>
      <c r="ES504" s="144"/>
      <c r="ET504" s="144"/>
      <c r="EU504" s="144"/>
      <c r="EV504" s="144"/>
      <c r="EW504" s="144"/>
      <c r="EX504" s="144"/>
      <c r="EY504" s="144"/>
      <c r="EZ504" s="144"/>
      <c r="FA504" s="144"/>
      <c r="FB504" s="144"/>
      <c r="FC504" s="144"/>
      <c r="FD504" s="144"/>
      <c r="FE504" s="144"/>
      <c r="FF504" s="144"/>
      <c r="FG504" s="144"/>
      <c r="FH504" s="144"/>
      <c r="FI504" s="144"/>
      <c r="FJ504" s="144"/>
      <c r="FK504" s="144"/>
      <c r="FL504" s="144"/>
      <c r="FM504" s="144"/>
      <c r="FN504" s="144"/>
      <c r="FO504" s="144"/>
      <c r="FP504" s="144"/>
      <c r="FQ504" s="144"/>
      <c r="FR504" s="144"/>
      <c r="FS504" s="144"/>
      <c r="FT504" s="144"/>
      <c r="FU504" s="144"/>
      <c r="FV504" s="144"/>
      <c r="FW504" s="144"/>
      <c r="FX504" s="144"/>
      <c r="FY504" s="144"/>
      <c r="FZ504" s="144"/>
      <c r="GA504" s="144"/>
      <c r="GB504" s="144"/>
      <c r="GC504" s="144"/>
      <c r="GD504" s="144"/>
      <c r="GE504" s="144"/>
      <c r="GF504" s="144"/>
      <c r="GG504" s="144"/>
      <c r="GH504" s="144"/>
      <c r="GI504" s="144"/>
      <c r="GJ504" s="144"/>
      <c r="GK504" s="144"/>
      <c r="GL504" s="144"/>
      <c r="GM504" s="144"/>
      <c r="GN504" s="144"/>
      <c r="GO504" s="144"/>
      <c r="GP504" s="144"/>
      <c r="GQ504" s="144"/>
      <c r="GR504" s="144"/>
      <c r="GS504" s="144"/>
      <c r="GT504" s="144"/>
      <c r="GU504" s="144"/>
      <c r="GV504" s="144"/>
      <c r="GW504" s="144"/>
      <c r="GX504" s="144"/>
      <c r="GY504" s="144"/>
      <c r="GZ504" s="144"/>
      <c r="HA504" s="144"/>
      <c r="HB504" s="144"/>
      <c r="HC504" s="144"/>
      <c r="HD504" s="144"/>
      <c r="HE504" s="144"/>
      <c r="HF504" s="144"/>
      <c r="HG504" s="144"/>
      <c r="HH504" s="144"/>
    </row>
    <row r="505" spans="1:216" ht="40" customHeight="1">
      <c r="B505" s="175"/>
    </row>
    <row r="506" spans="1:216" ht="40" customHeight="1">
      <c r="B506" s="175"/>
    </row>
    <row r="507" spans="1:216" ht="40" customHeight="1">
      <c r="B507" s="175"/>
    </row>
    <row r="508" spans="1:216" ht="40" customHeight="1">
      <c r="B508" s="175"/>
    </row>
    <row r="509" spans="1:216" ht="40" customHeight="1">
      <c r="B509" s="175"/>
    </row>
    <row r="510" spans="1:216" ht="40" customHeight="1">
      <c r="B510" s="175"/>
    </row>
    <row r="511" spans="1:216" ht="40" customHeight="1">
      <c r="B511" s="175"/>
    </row>
    <row r="512" spans="1:216" ht="40" customHeight="1">
      <c r="B512" s="175"/>
    </row>
    <row r="513" spans="2:2" ht="40" customHeight="1">
      <c r="B513" s="175"/>
    </row>
    <row r="514" spans="2:2" ht="40" customHeight="1">
      <c r="B514" s="175"/>
    </row>
    <row r="515" spans="2:2" ht="40" customHeight="1">
      <c r="B515" s="175"/>
    </row>
    <row r="516" spans="2:2" ht="40" customHeight="1">
      <c r="B516" s="175"/>
    </row>
    <row r="517" spans="2:2" ht="40" customHeight="1">
      <c r="B517" s="175"/>
    </row>
    <row r="518" spans="2:2" ht="40" customHeight="1">
      <c r="B518" s="175"/>
    </row>
    <row r="519" spans="2:2" ht="40" customHeight="1">
      <c r="B519" s="175"/>
    </row>
    <row r="520" spans="2:2" ht="40" customHeight="1">
      <c r="B520" s="175"/>
    </row>
    <row r="521" spans="2:2" ht="40" customHeight="1">
      <c r="B521" s="175"/>
    </row>
    <row r="522" spans="2:2" ht="40" customHeight="1">
      <c r="B522" s="175"/>
    </row>
    <row r="523" spans="2:2" ht="40" customHeight="1">
      <c r="B523" s="175"/>
    </row>
    <row r="524" spans="2:2" ht="40" customHeight="1">
      <c r="B524" s="175"/>
    </row>
    <row r="525" spans="2:2" ht="40" customHeight="1">
      <c r="B525" s="175"/>
    </row>
    <row r="526" spans="2:2" ht="40" customHeight="1">
      <c r="B526" s="175"/>
    </row>
    <row r="527" spans="2:2" ht="40" customHeight="1">
      <c r="B527" s="175"/>
    </row>
    <row r="528" spans="2:2" ht="40" customHeight="1">
      <c r="B528" s="175"/>
    </row>
    <row r="529" spans="1:216" ht="40" customHeight="1">
      <c r="B529" s="175"/>
    </row>
    <row r="530" spans="1:216" s="157" customFormat="1" ht="40" customHeight="1">
      <c r="A530" s="201"/>
      <c r="B530" s="175"/>
      <c r="C530" s="222"/>
      <c r="D530" s="222"/>
      <c r="E530" s="223"/>
      <c r="F530" s="201"/>
      <c r="G530" s="222"/>
      <c r="H530" s="222"/>
      <c r="I530" s="222"/>
      <c r="J530" s="222"/>
      <c r="K530" s="222"/>
      <c r="L530" s="222"/>
      <c r="M530" s="222"/>
      <c r="N530" s="222"/>
      <c r="O530" s="222"/>
      <c r="P530" s="222"/>
      <c r="Q530" s="222"/>
      <c r="R530" s="222"/>
      <c r="S530" s="222"/>
      <c r="T530" s="222"/>
      <c r="U530" s="144"/>
      <c r="V530" s="144"/>
      <c r="W530" s="144"/>
      <c r="X530" s="144"/>
      <c r="Y530" s="144"/>
      <c r="Z530" s="144"/>
      <c r="AA530" s="144"/>
      <c r="AB530" s="144"/>
      <c r="AC530" s="144"/>
      <c r="AD530" s="144"/>
      <c r="AE530" s="144"/>
      <c r="AF530" s="144"/>
      <c r="AG530" s="144"/>
      <c r="AH530" s="144"/>
      <c r="AI530" s="144"/>
      <c r="AJ530" s="144"/>
      <c r="AK530" s="144"/>
      <c r="AL530" s="144"/>
      <c r="AM530" s="144"/>
      <c r="AN530" s="144"/>
      <c r="AO530" s="144"/>
      <c r="AP530" s="144"/>
      <c r="AQ530" s="144"/>
      <c r="AR530" s="144"/>
      <c r="AS530" s="144"/>
      <c r="AT530" s="144"/>
      <c r="AU530" s="144"/>
      <c r="AV530" s="144"/>
      <c r="AW530" s="144"/>
      <c r="AX530" s="144"/>
      <c r="AY530" s="144"/>
      <c r="AZ530" s="144"/>
      <c r="BA530" s="144"/>
      <c r="BB530" s="144"/>
      <c r="BC530" s="144"/>
      <c r="BD530" s="144"/>
      <c r="BE530" s="144"/>
      <c r="BF530" s="144"/>
      <c r="BG530" s="144"/>
      <c r="BH530" s="144"/>
      <c r="BI530" s="144"/>
      <c r="BJ530" s="144"/>
      <c r="BK530" s="144"/>
      <c r="BL530" s="144"/>
      <c r="BM530" s="144"/>
      <c r="BN530" s="144"/>
      <c r="BO530" s="144"/>
      <c r="BP530" s="144"/>
      <c r="BQ530" s="144"/>
      <c r="BR530" s="144"/>
      <c r="BS530" s="144"/>
      <c r="BT530" s="144"/>
      <c r="BU530" s="144"/>
      <c r="BV530" s="144"/>
      <c r="BW530" s="144"/>
      <c r="BX530" s="144"/>
      <c r="BY530" s="144"/>
      <c r="BZ530" s="144"/>
      <c r="CA530" s="144"/>
      <c r="CB530" s="144"/>
      <c r="CC530" s="144"/>
      <c r="CD530" s="144"/>
      <c r="CE530" s="144"/>
      <c r="CF530" s="144"/>
      <c r="CG530" s="144"/>
      <c r="CH530" s="144"/>
      <c r="CI530" s="144"/>
      <c r="CJ530" s="144"/>
      <c r="CK530" s="144"/>
      <c r="CL530" s="144"/>
      <c r="CM530" s="144"/>
      <c r="CN530" s="144"/>
      <c r="CO530" s="144"/>
      <c r="CP530" s="144"/>
      <c r="CQ530" s="144"/>
      <c r="CR530" s="144"/>
      <c r="CS530" s="144"/>
      <c r="CT530" s="144"/>
      <c r="CU530" s="144"/>
      <c r="CV530" s="144"/>
      <c r="CW530" s="144"/>
      <c r="CX530" s="144"/>
      <c r="CY530" s="144"/>
      <c r="CZ530" s="144"/>
      <c r="DA530" s="144"/>
      <c r="DB530" s="144"/>
      <c r="DC530" s="144"/>
      <c r="DD530" s="144"/>
      <c r="DE530" s="144"/>
      <c r="DF530" s="144"/>
      <c r="DG530" s="144"/>
      <c r="DH530" s="144"/>
      <c r="DI530" s="144"/>
      <c r="DJ530" s="144"/>
      <c r="DK530" s="144"/>
      <c r="DL530" s="144"/>
      <c r="DM530" s="144"/>
      <c r="DN530" s="144"/>
      <c r="DO530" s="144"/>
      <c r="DP530" s="144"/>
      <c r="DQ530" s="144"/>
      <c r="DR530" s="144"/>
      <c r="DS530" s="144"/>
      <c r="DT530" s="144"/>
      <c r="DU530" s="144"/>
      <c r="DV530" s="144"/>
      <c r="DW530" s="144"/>
      <c r="DX530" s="144"/>
      <c r="DY530" s="144"/>
      <c r="DZ530" s="144"/>
      <c r="EA530" s="144"/>
      <c r="EB530" s="144"/>
      <c r="EC530" s="144"/>
      <c r="ED530" s="144"/>
      <c r="EE530" s="144"/>
      <c r="EF530" s="144"/>
      <c r="EG530" s="144"/>
      <c r="EH530" s="144"/>
      <c r="EI530" s="144"/>
      <c r="EJ530" s="144"/>
      <c r="EK530" s="144"/>
      <c r="EL530" s="144"/>
      <c r="EM530" s="144"/>
      <c r="EN530" s="144"/>
      <c r="EO530" s="144"/>
      <c r="EP530" s="144"/>
      <c r="EQ530" s="144"/>
      <c r="ER530" s="144"/>
      <c r="ES530" s="144"/>
      <c r="ET530" s="144"/>
      <c r="EU530" s="144"/>
      <c r="EV530" s="144"/>
      <c r="EW530" s="144"/>
      <c r="EX530" s="144"/>
      <c r="EY530" s="144"/>
      <c r="EZ530" s="144"/>
      <c r="FA530" s="144"/>
      <c r="FB530" s="144"/>
      <c r="FC530" s="144"/>
      <c r="FD530" s="144"/>
      <c r="FE530" s="144"/>
      <c r="FF530" s="144"/>
      <c r="FG530" s="144"/>
      <c r="FH530" s="144"/>
      <c r="FI530" s="144"/>
      <c r="FJ530" s="144"/>
      <c r="FK530" s="144"/>
      <c r="FL530" s="144"/>
      <c r="FM530" s="144"/>
      <c r="FN530" s="144"/>
      <c r="FO530" s="144"/>
      <c r="FP530" s="144"/>
      <c r="FQ530" s="144"/>
      <c r="FR530" s="144"/>
      <c r="FS530" s="144"/>
      <c r="FT530" s="144"/>
      <c r="FU530" s="144"/>
      <c r="FV530" s="144"/>
      <c r="FW530" s="144"/>
      <c r="FX530" s="144"/>
      <c r="FY530" s="144"/>
      <c r="FZ530" s="144"/>
      <c r="GA530" s="144"/>
      <c r="GB530" s="144"/>
      <c r="GC530" s="144"/>
      <c r="GD530" s="144"/>
      <c r="GE530" s="144"/>
      <c r="GF530" s="144"/>
      <c r="GG530" s="144"/>
      <c r="GH530" s="144"/>
      <c r="GI530" s="144"/>
      <c r="GJ530" s="144"/>
      <c r="GK530" s="144"/>
      <c r="GL530" s="144"/>
      <c r="GM530" s="144"/>
      <c r="GN530" s="144"/>
      <c r="GO530" s="144"/>
      <c r="GP530" s="144"/>
      <c r="GQ530" s="144"/>
      <c r="GR530" s="144"/>
      <c r="GS530" s="144"/>
      <c r="GT530" s="144"/>
      <c r="GU530" s="144"/>
      <c r="GV530" s="144"/>
      <c r="GW530" s="144"/>
      <c r="GX530" s="144"/>
      <c r="GY530" s="144"/>
      <c r="GZ530" s="144"/>
      <c r="HA530" s="144"/>
      <c r="HB530" s="144"/>
      <c r="HC530" s="144"/>
      <c r="HD530" s="144"/>
      <c r="HE530" s="144"/>
      <c r="HF530" s="144"/>
      <c r="HG530" s="144"/>
      <c r="HH530" s="144"/>
    </row>
    <row r="531" spans="1:216" s="157" customFormat="1" ht="40" customHeight="1">
      <c r="A531" s="201"/>
      <c r="B531" s="175"/>
      <c r="C531" s="222"/>
      <c r="D531" s="222"/>
      <c r="E531" s="223"/>
      <c r="F531" s="201"/>
      <c r="G531" s="222"/>
      <c r="H531" s="222"/>
      <c r="I531" s="222"/>
      <c r="J531" s="222"/>
      <c r="K531" s="222"/>
      <c r="L531" s="222"/>
      <c r="M531" s="222"/>
      <c r="N531" s="222"/>
      <c r="O531" s="222"/>
      <c r="P531" s="222"/>
      <c r="Q531" s="222"/>
      <c r="R531" s="222"/>
      <c r="S531" s="222"/>
      <c r="T531" s="222"/>
      <c r="U531" s="144"/>
      <c r="V531" s="144"/>
      <c r="W531" s="144"/>
      <c r="X531" s="144"/>
      <c r="Y531" s="144"/>
      <c r="Z531" s="144"/>
      <c r="AA531" s="144"/>
      <c r="AB531" s="144"/>
      <c r="AC531" s="144"/>
      <c r="AD531" s="144"/>
      <c r="AE531" s="144"/>
      <c r="AF531" s="144"/>
      <c r="AG531" s="144"/>
      <c r="AH531" s="144"/>
      <c r="AI531" s="144"/>
      <c r="AJ531" s="144"/>
      <c r="AK531" s="144"/>
      <c r="AL531" s="144"/>
      <c r="AM531" s="144"/>
      <c r="AN531" s="144"/>
      <c r="AO531" s="144"/>
      <c r="AP531" s="144"/>
      <c r="AQ531" s="144"/>
      <c r="AR531" s="144"/>
      <c r="AS531" s="144"/>
      <c r="AT531" s="144"/>
      <c r="AU531" s="144"/>
      <c r="AV531" s="144"/>
      <c r="AW531" s="144"/>
      <c r="AX531" s="144"/>
      <c r="AY531" s="144"/>
      <c r="AZ531" s="144"/>
      <c r="BA531" s="144"/>
      <c r="BB531" s="144"/>
      <c r="BC531" s="144"/>
      <c r="BD531" s="144"/>
      <c r="BE531" s="144"/>
      <c r="BF531" s="144"/>
      <c r="BG531" s="144"/>
      <c r="BH531" s="144"/>
      <c r="BI531" s="144"/>
      <c r="BJ531" s="144"/>
      <c r="BK531" s="144"/>
      <c r="BL531" s="144"/>
      <c r="BM531" s="144"/>
      <c r="BN531" s="144"/>
      <c r="BO531" s="144"/>
      <c r="BP531" s="144"/>
      <c r="BQ531" s="144"/>
      <c r="BR531" s="144"/>
      <c r="BS531" s="144"/>
      <c r="BT531" s="144"/>
      <c r="BU531" s="144"/>
      <c r="BV531" s="144"/>
      <c r="BW531" s="144"/>
      <c r="BX531" s="144"/>
      <c r="BY531" s="144"/>
      <c r="BZ531" s="144"/>
      <c r="CA531" s="144"/>
      <c r="CB531" s="144"/>
      <c r="CC531" s="144"/>
      <c r="CD531" s="144"/>
      <c r="CE531" s="144"/>
      <c r="CF531" s="144"/>
      <c r="CG531" s="144"/>
      <c r="CH531" s="144"/>
      <c r="CI531" s="144"/>
      <c r="CJ531" s="144"/>
      <c r="CK531" s="144"/>
      <c r="CL531" s="144"/>
      <c r="CM531" s="144"/>
      <c r="CN531" s="144"/>
      <c r="CO531" s="144"/>
      <c r="CP531" s="144"/>
      <c r="CQ531" s="144"/>
      <c r="CR531" s="144"/>
      <c r="CS531" s="144"/>
      <c r="CT531" s="144"/>
      <c r="CU531" s="144"/>
      <c r="CV531" s="144"/>
      <c r="CW531" s="144"/>
      <c r="CX531" s="144"/>
      <c r="CY531" s="144"/>
      <c r="CZ531" s="144"/>
      <c r="DA531" s="144"/>
      <c r="DB531" s="144"/>
      <c r="DC531" s="144"/>
      <c r="DD531" s="144"/>
      <c r="DE531" s="144"/>
      <c r="DF531" s="144"/>
      <c r="DG531" s="144"/>
      <c r="DH531" s="144"/>
      <c r="DI531" s="144"/>
      <c r="DJ531" s="144"/>
      <c r="DK531" s="144"/>
      <c r="DL531" s="144"/>
      <c r="DM531" s="144"/>
      <c r="DN531" s="144"/>
      <c r="DO531" s="144"/>
      <c r="DP531" s="144"/>
      <c r="DQ531" s="144"/>
      <c r="DR531" s="144"/>
      <c r="DS531" s="144"/>
      <c r="DT531" s="144"/>
      <c r="DU531" s="144"/>
      <c r="DV531" s="144"/>
      <c r="DW531" s="144"/>
      <c r="DX531" s="144"/>
      <c r="DY531" s="144"/>
      <c r="DZ531" s="144"/>
      <c r="EA531" s="144"/>
      <c r="EB531" s="144"/>
      <c r="EC531" s="144"/>
      <c r="ED531" s="144"/>
      <c r="EE531" s="144"/>
      <c r="EF531" s="144"/>
      <c r="EG531" s="144"/>
      <c r="EH531" s="144"/>
      <c r="EI531" s="144"/>
      <c r="EJ531" s="144"/>
      <c r="EK531" s="144"/>
      <c r="EL531" s="144"/>
      <c r="EM531" s="144"/>
      <c r="EN531" s="144"/>
      <c r="EO531" s="144"/>
      <c r="EP531" s="144"/>
      <c r="EQ531" s="144"/>
      <c r="ER531" s="144"/>
      <c r="ES531" s="144"/>
      <c r="ET531" s="144"/>
      <c r="EU531" s="144"/>
      <c r="EV531" s="144"/>
      <c r="EW531" s="144"/>
      <c r="EX531" s="144"/>
      <c r="EY531" s="144"/>
      <c r="EZ531" s="144"/>
      <c r="FA531" s="144"/>
      <c r="FB531" s="144"/>
      <c r="FC531" s="144"/>
      <c r="FD531" s="144"/>
      <c r="FE531" s="144"/>
      <c r="FF531" s="144"/>
      <c r="FG531" s="144"/>
      <c r="FH531" s="144"/>
      <c r="FI531" s="144"/>
      <c r="FJ531" s="144"/>
      <c r="FK531" s="144"/>
      <c r="FL531" s="144"/>
      <c r="FM531" s="144"/>
      <c r="FN531" s="144"/>
      <c r="FO531" s="144"/>
      <c r="FP531" s="144"/>
      <c r="FQ531" s="144"/>
      <c r="FR531" s="144"/>
      <c r="FS531" s="144"/>
      <c r="FT531" s="144"/>
      <c r="FU531" s="144"/>
      <c r="FV531" s="144"/>
      <c r="FW531" s="144"/>
      <c r="FX531" s="144"/>
      <c r="FY531" s="144"/>
      <c r="FZ531" s="144"/>
      <c r="GA531" s="144"/>
      <c r="GB531" s="144"/>
      <c r="GC531" s="144"/>
      <c r="GD531" s="144"/>
      <c r="GE531" s="144"/>
      <c r="GF531" s="144"/>
      <c r="GG531" s="144"/>
      <c r="GH531" s="144"/>
      <c r="GI531" s="144"/>
      <c r="GJ531" s="144"/>
      <c r="GK531" s="144"/>
      <c r="GL531" s="144"/>
      <c r="GM531" s="144"/>
      <c r="GN531" s="144"/>
      <c r="GO531" s="144"/>
      <c r="GP531" s="144"/>
      <c r="GQ531" s="144"/>
      <c r="GR531" s="144"/>
      <c r="GS531" s="144"/>
      <c r="GT531" s="144"/>
      <c r="GU531" s="144"/>
      <c r="GV531" s="144"/>
      <c r="GW531" s="144"/>
      <c r="GX531" s="144"/>
      <c r="GY531" s="144"/>
      <c r="GZ531" s="144"/>
      <c r="HA531" s="144"/>
      <c r="HB531" s="144"/>
      <c r="HC531" s="144"/>
      <c r="HD531" s="144"/>
      <c r="HE531" s="144"/>
      <c r="HF531" s="144"/>
      <c r="HG531" s="144"/>
      <c r="HH531" s="144"/>
    </row>
    <row r="532" spans="1:216" s="157" customFormat="1" ht="40" customHeight="1">
      <c r="A532" s="201"/>
      <c r="B532" s="175"/>
      <c r="C532" s="222"/>
      <c r="D532" s="222"/>
      <c r="E532" s="223"/>
      <c r="F532" s="201"/>
      <c r="G532" s="222"/>
      <c r="H532" s="222"/>
      <c r="I532" s="222"/>
      <c r="J532" s="222"/>
      <c r="K532" s="222"/>
      <c r="L532" s="222"/>
      <c r="M532" s="222"/>
      <c r="N532" s="222"/>
      <c r="O532" s="222"/>
      <c r="P532" s="222"/>
      <c r="Q532" s="222"/>
      <c r="R532" s="222"/>
      <c r="S532" s="222"/>
      <c r="T532" s="222"/>
      <c r="U532" s="144"/>
      <c r="V532" s="144"/>
      <c r="W532" s="144"/>
      <c r="X532" s="144"/>
      <c r="Y532" s="144"/>
      <c r="Z532" s="144"/>
      <c r="AA532" s="144"/>
      <c r="AB532" s="144"/>
      <c r="AC532" s="144"/>
      <c r="AD532" s="144"/>
      <c r="AE532" s="144"/>
      <c r="AF532" s="144"/>
      <c r="AG532" s="144"/>
      <c r="AH532" s="144"/>
      <c r="AI532" s="144"/>
      <c r="AJ532" s="144"/>
      <c r="AK532" s="144"/>
      <c r="AL532" s="144"/>
      <c r="AM532" s="144"/>
      <c r="AN532" s="144"/>
      <c r="AO532" s="144"/>
      <c r="AP532" s="144"/>
      <c r="AQ532" s="144"/>
      <c r="AR532" s="144"/>
      <c r="AS532" s="144"/>
      <c r="AT532" s="144"/>
      <c r="AU532" s="144"/>
      <c r="AV532" s="144"/>
      <c r="AW532" s="144"/>
      <c r="AX532" s="144"/>
      <c r="AY532" s="144"/>
      <c r="AZ532" s="144"/>
      <c r="BA532" s="144"/>
      <c r="BB532" s="144"/>
      <c r="BC532" s="144"/>
      <c r="BD532" s="144"/>
      <c r="BE532" s="144"/>
      <c r="BF532" s="144"/>
      <c r="BG532" s="144"/>
      <c r="BH532" s="144"/>
      <c r="BI532" s="144"/>
      <c r="BJ532" s="144"/>
      <c r="BK532" s="144"/>
      <c r="BL532" s="144"/>
      <c r="BM532" s="144"/>
      <c r="BN532" s="144"/>
      <c r="BO532" s="144"/>
      <c r="BP532" s="144"/>
      <c r="BQ532" s="144"/>
      <c r="BR532" s="144"/>
      <c r="BS532" s="144"/>
      <c r="BT532" s="144"/>
      <c r="BU532" s="144"/>
      <c r="BV532" s="144"/>
      <c r="BW532" s="144"/>
      <c r="BX532" s="144"/>
      <c r="BY532" s="144"/>
      <c r="BZ532" s="144"/>
      <c r="CA532" s="144"/>
      <c r="CB532" s="144"/>
      <c r="CC532" s="144"/>
      <c r="CD532" s="144"/>
      <c r="CE532" s="144"/>
      <c r="CF532" s="144"/>
      <c r="CG532" s="144"/>
      <c r="CH532" s="144"/>
      <c r="CI532" s="144"/>
      <c r="CJ532" s="144"/>
      <c r="CK532" s="144"/>
      <c r="CL532" s="144"/>
      <c r="CM532" s="144"/>
      <c r="CN532" s="144"/>
      <c r="CO532" s="144"/>
      <c r="CP532" s="144"/>
      <c r="CQ532" s="144"/>
      <c r="CR532" s="144"/>
      <c r="CS532" s="144"/>
      <c r="CT532" s="144"/>
      <c r="CU532" s="144"/>
      <c r="CV532" s="144"/>
      <c r="CW532" s="144"/>
      <c r="CX532" s="144"/>
      <c r="CY532" s="144"/>
      <c r="CZ532" s="144"/>
      <c r="DA532" s="144"/>
      <c r="DB532" s="144"/>
      <c r="DC532" s="144"/>
      <c r="DD532" s="144"/>
      <c r="DE532" s="144"/>
      <c r="DF532" s="144"/>
      <c r="DG532" s="144"/>
      <c r="DH532" s="144"/>
      <c r="DI532" s="144"/>
      <c r="DJ532" s="144"/>
      <c r="DK532" s="144"/>
      <c r="DL532" s="144"/>
      <c r="DM532" s="144"/>
      <c r="DN532" s="144"/>
      <c r="DO532" s="144"/>
      <c r="DP532" s="144"/>
      <c r="DQ532" s="144"/>
      <c r="DR532" s="144"/>
      <c r="DS532" s="144"/>
      <c r="DT532" s="144"/>
      <c r="DU532" s="144"/>
      <c r="DV532" s="144"/>
      <c r="DW532" s="144"/>
      <c r="DX532" s="144"/>
      <c r="DY532" s="144"/>
      <c r="DZ532" s="144"/>
      <c r="EA532" s="144"/>
      <c r="EB532" s="144"/>
      <c r="EC532" s="144"/>
      <c r="ED532" s="144"/>
      <c r="EE532" s="144"/>
      <c r="EF532" s="144"/>
      <c r="EG532" s="144"/>
      <c r="EH532" s="144"/>
      <c r="EI532" s="144"/>
      <c r="EJ532" s="144"/>
      <c r="EK532" s="144"/>
      <c r="EL532" s="144"/>
      <c r="EM532" s="144"/>
      <c r="EN532" s="144"/>
      <c r="EO532" s="144"/>
      <c r="EP532" s="144"/>
      <c r="EQ532" s="144"/>
      <c r="ER532" s="144"/>
      <c r="ES532" s="144"/>
      <c r="ET532" s="144"/>
      <c r="EU532" s="144"/>
      <c r="EV532" s="144"/>
      <c r="EW532" s="144"/>
      <c r="EX532" s="144"/>
      <c r="EY532" s="144"/>
      <c r="EZ532" s="144"/>
      <c r="FA532" s="144"/>
      <c r="FB532" s="144"/>
      <c r="FC532" s="144"/>
      <c r="FD532" s="144"/>
      <c r="FE532" s="144"/>
      <c r="FF532" s="144"/>
      <c r="FG532" s="144"/>
      <c r="FH532" s="144"/>
      <c r="FI532" s="144"/>
      <c r="FJ532" s="144"/>
      <c r="FK532" s="144"/>
      <c r="FL532" s="144"/>
      <c r="FM532" s="144"/>
      <c r="FN532" s="144"/>
      <c r="FO532" s="144"/>
      <c r="FP532" s="144"/>
      <c r="FQ532" s="144"/>
      <c r="FR532" s="144"/>
      <c r="FS532" s="144"/>
      <c r="FT532" s="144"/>
      <c r="FU532" s="144"/>
      <c r="FV532" s="144"/>
      <c r="FW532" s="144"/>
      <c r="FX532" s="144"/>
      <c r="FY532" s="144"/>
      <c r="FZ532" s="144"/>
      <c r="GA532" s="144"/>
      <c r="GB532" s="144"/>
      <c r="GC532" s="144"/>
      <c r="GD532" s="144"/>
      <c r="GE532" s="144"/>
      <c r="GF532" s="144"/>
      <c r="GG532" s="144"/>
      <c r="GH532" s="144"/>
      <c r="GI532" s="144"/>
      <c r="GJ532" s="144"/>
      <c r="GK532" s="144"/>
      <c r="GL532" s="144"/>
      <c r="GM532" s="144"/>
      <c r="GN532" s="144"/>
      <c r="GO532" s="144"/>
      <c r="GP532" s="144"/>
      <c r="GQ532" s="144"/>
      <c r="GR532" s="144"/>
      <c r="GS532" s="144"/>
      <c r="GT532" s="144"/>
      <c r="GU532" s="144"/>
      <c r="GV532" s="144"/>
      <c r="GW532" s="144"/>
      <c r="GX532" s="144"/>
      <c r="GY532" s="144"/>
      <c r="GZ532" s="144"/>
      <c r="HA532" s="144"/>
      <c r="HB532" s="144"/>
      <c r="HC532" s="144"/>
      <c r="HD532" s="144"/>
      <c r="HE532" s="144"/>
      <c r="HF532" s="144"/>
      <c r="HG532" s="144"/>
      <c r="HH532" s="144"/>
    </row>
    <row r="533" spans="1:216" s="157" customFormat="1" ht="40" customHeight="1">
      <c r="A533" s="201"/>
      <c r="B533" s="175"/>
      <c r="C533" s="222"/>
      <c r="D533" s="222"/>
      <c r="E533" s="223"/>
      <c r="F533" s="201"/>
      <c r="G533" s="222"/>
      <c r="H533" s="222"/>
      <c r="I533" s="222"/>
      <c r="J533" s="222"/>
      <c r="K533" s="222"/>
      <c r="L533" s="222"/>
      <c r="M533" s="222"/>
      <c r="N533" s="222"/>
      <c r="O533" s="222"/>
      <c r="P533" s="222"/>
      <c r="Q533" s="222"/>
      <c r="R533" s="222"/>
      <c r="S533" s="222"/>
      <c r="T533" s="222"/>
      <c r="U533" s="144"/>
      <c r="V533" s="144"/>
      <c r="W533" s="144"/>
      <c r="X533" s="144"/>
      <c r="Y533" s="144"/>
      <c r="Z533" s="144"/>
      <c r="AA533" s="144"/>
      <c r="AB533" s="144"/>
      <c r="AC533" s="144"/>
      <c r="AD533" s="144"/>
      <c r="AE533" s="144"/>
      <c r="AF533" s="144"/>
      <c r="AG533" s="144"/>
      <c r="AH533" s="144"/>
      <c r="AI533" s="144"/>
      <c r="AJ533" s="144"/>
      <c r="AK533" s="144"/>
      <c r="AL533" s="144"/>
      <c r="AM533" s="144"/>
      <c r="AN533" s="144"/>
      <c r="AO533" s="144"/>
      <c r="AP533" s="144"/>
      <c r="AQ533" s="144"/>
      <c r="AR533" s="144"/>
      <c r="AS533" s="144"/>
      <c r="AT533" s="144"/>
      <c r="AU533" s="144"/>
      <c r="AV533" s="144"/>
      <c r="AW533" s="144"/>
      <c r="AX533" s="144"/>
      <c r="AY533" s="144"/>
      <c r="AZ533" s="144"/>
      <c r="BA533" s="144"/>
      <c r="BB533" s="144"/>
      <c r="BC533" s="144"/>
      <c r="BD533" s="144"/>
      <c r="BE533" s="144"/>
      <c r="BF533" s="144"/>
      <c r="BG533" s="144"/>
      <c r="BH533" s="144"/>
      <c r="BI533" s="144"/>
      <c r="BJ533" s="144"/>
      <c r="BK533" s="144"/>
      <c r="BL533" s="144"/>
      <c r="BM533" s="144"/>
      <c r="BN533" s="144"/>
      <c r="BO533" s="144"/>
      <c r="BP533" s="144"/>
      <c r="BQ533" s="144"/>
      <c r="BR533" s="144"/>
      <c r="BS533" s="144"/>
      <c r="BT533" s="144"/>
      <c r="BU533" s="144"/>
      <c r="BV533" s="144"/>
      <c r="BW533" s="144"/>
      <c r="BX533" s="144"/>
      <c r="BY533" s="144"/>
      <c r="BZ533" s="144"/>
      <c r="CA533" s="144"/>
      <c r="CB533" s="144"/>
      <c r="CC533" s="144"/>
      <c r="CD533" s="144"/>
      <c r="CE533" s="144"/>
      <c r="CF533" s="144"/>
      <c r="CG533" s="144"/>
      <c r="CH533" s="144"/>
      <c r="CI533" s="144"/>
      <c r="CJ533" s="144"/>
      <c r="CK533" s="144"/>
      <c r="CL533" s="144"/>
      <c r="CM533" s="144"/>
      <c r="CN533" s="144"/>
      <c r="CO533" s="144"/>
      <c r="CP533" s="144"/>
      <c r="CQ533" s="144"/>
      <c r="CR533" s="144"/>
      <c r="CS533" s="144"/>
      <c r="CT533" s="144"/>
      <c r="CU533" s="144"/>
      <c r="CV533" s="144"/>
      <c r="CW533" s="144"/>
      <c r="CX533" s="144"/>
      <c r="CY533" s="144"/>
      <c r="CZ533" s="144"/>
      <c r="DA533" s="144"/>
      <c r="DB533" s="144"/>
      <c r="DC533" s="144"/>
      <c r="DD533" s="144"/>
      <c r="DE533" s="144"/>
      <c r="DF533" s="144"/>
      <c r="DG533" s="144"/>
      <c r="DH533" s="144"/>
      <c r="DI533" s="144"/>
      <c r="DJ533" s="144"/>
      <c r="DK533" s="144"/>
      <c r="DL533" s="144"/>
      <c r="DM533" s="144"/>
      <c r="DN533" s="144"/>
      <c r="DO533" s="144"/>
      <c r="DP533" s="144"/>
      <c r="DQ533" s="144"/>
      <c r="DR533" s="144"/>
      <c r="DS533" s="144"/>
      <c r="DT533" s="144"/>
      <c r="DU533" s="144"/>
      <c r="DV533" s="144"/>
      <c r="DW533" s="144"/>
      <c r="DX533" s="144"/>
      <c r="DY533" s="144"/>
      <c r="DZ533" s="144"/>
      <c r="EA533" s="144"/>
      <c r="EB533" s="144"/>
      <c r="EC533" s="144"/>
      <c r="ED533" s="144"/>
      <c r="EE533" s="144"/>
      <c r="EF533" s="144"/>
      <c r="EG533" s="144"/>
      <c r="EH533" s="144"/>
      <c r="EI533" s="144"/>
      <c r="EJ533" s="144"/>
      <c r="EK533" s="144"/>
      <c r="EL533" s="144"/>
      <c r="EM533" s="144"/>
      <c r="EN533" s="144"/>
      <c r="EO533" s="144"/>
      <c r="EP533" s="144"/>
      <c r="EQ533" s="144"/>
      <c r="ER533" s="144"/>
      <c r="ES533" s="144"/>
      <c r="ET533" s="144"/>
      <c r="EU533" s="144"/>
      <c r="EV533" s="144"/>
      <c r="EW533" s="144"/>
      <c r="EX533" s="144"/>
      <c r="EY533" s="144"/>
      <c r="EZ533" s="144"/>
      <c r="FA533" s="144"/>
      <c r="FB533" s="144"/>
      <c r="FC533" s="144"/>
      <c r="FD533" s="144"/>
      <c r="FE533" s="144"/>
      <c r="FF533" s="144"/>
      <c r="FG533" s="144"/>
      <c r="FH533" s="144"/>
      <c r="FI533" s="144"/>
      <c r="FJ533" s="144"/>
      <c r="FK533" s="144"/>
      <c r="FL533" s="144"/>
      <c r="FM533" s="144"/>
      <c r="FN533" s="144"/>
      <c r="FO533" s="144"/>
      <c r="FP533" s="144"/>
      <c r="FQ533" s="144"/>
      <c r="FR533" s="144"/>
      <c r="FS533" s="144"/>
      <c r="FT533" s="144"/>
      <c r="FU533" s="144"/>
      <c r="FV533" s="144"/>
      <c r="FW533" s="144"/>
      <c r="FX533" s="144"/>
      <c r="FY533" s="144"/>
      <c r="FZ533" s="144"/>
      <c r="GA533" s="144"/>
      <c r="GB533" s="144"/>
      <c r="GC533" s="144"/>
      <c r="GD533" s="144"/>
      <c r="GE533" s="144"/>
      <c r="GF533" s="144"/>
      <c r="GG533" s="144"/>
      <c r="GH533" s="144"/>
      <c r="GI533" s="144"/>
      <c r="GJ533" s="144"/>
      <c r="GK533" s="144"/>
      <c r="GL533" s="144"/>
      <c r="GM533" s="144"/>
      <c r="GN533" s="144"/>
      <c r="GO533" s="144"/>
      <c r="GP533" s="144"/>
      <c r="GQ533" s="144"/>
      <c r="GR533" s="144"/>
      <c r="GS533" s="144"/>
      <c r="GT533" s="144"/>
      <c r="GU533" s="144"/>
      <c r="GV533" s="144"/>
      <c r="GW533" s="144"/>
      <c r="GX533" s="144"/>
      <c r="GY533" s="144"/>
      <c r="GZ533" s="144"/>
      <c r="HA533" s="144"/>
      <c r="HB533" s="144"/>
      <c r="HC533" s="144"/>
      <c r="HD533" s="144"/>
      <c r="HE533" s="144"/>
      <c r="HF533" s="144"/>
      <c r="HG533" s="144"/>
      <c r="HH533" s="144"/>
    </row>
    <row r="534" spans="1:216" s="157" customFormat="1" ht="40" customHeight="1">
      <c r="A534" s="201"/>
      <c r="B534" s="175"/>
      <c r="C534" s="222"/>
      <c r="D534" s="222"/>
      <c r="E534" s="223"/>
      <c r="F534" s="201"/>
      <c r="G534" s="222"/>
      <c r="H534" s="222"/>
      <c r="I534" s="222"/>
      <c r="J534" s="222"/>
      <c r="K534" s="222"/>
      <c r="L534" s="222"/>
      <c r="M534" s="222"/>
      <c r="N534" s="222"/>
      <c r="O534" s="222"/>
      <c r="P534" s="222"/>
      <c r="Q534" s="222"/>
      <c r="R534" s="222"/>
      <c r="S534" s="222"/>
      <c r="T534" s="222"/>
      <c r="U534" s="144"/>
      <c r="V534" s="144"/>
      <c r="W534" s="144"/>
      <c r="X534" s="144"/>
      <c r="Y534" s="144"/>
      <c r="Z534" s="144"/>
      <c r="AA534" s="144"/>
      <c r="AB534" s="144"/>
      <c r="AC534" s="144"/>
      <c r="AD534" s="144"/>
      <c r="AE534" s="144"/>
      <c r="AF534" s="144"/>
      <c r="AG534" s="144"/>
      <c r="AH534" s="144"/>
      <c r="AI534" s="144"/>
      <c r="AJ534" s="144"/>
      <c r="AK534" s="144"/>
      <c r="AL534" s="144"/>
      <c r="AM534" s="144"/>
      <c r="AN534" s="144"/>
      <c r="AO534" s="144"/>
      <c r="AP534" s="144"/>
      <c r="AQ534" s="144"/>
      <c r="AR534" s="144"/>
      <c r="AS534" s="144"/>
      <c r="AT534" s="144"/>
      <c r="AU534" s="144"/>
      <c r="AV534" s="144"/>
      <c r="AW534" s="144"/>
      <c r="AX534" s="144"/>
      <c r="AY534" s="144"/>
      <c r="AZ534" s="144"/>
      <c r="BA534" s="144"/>
      <c r="BB534" s="144"/>
      <c r="BC534" s="144"/>
      <c r="BD534" s="144"/>
      <c r="BE534" s="144"/>
      <c r="BF534" s="144"/>
      <c r="BG534" s="144"/>
      <c r="BH534" s="144"/>
      <c r="BI534" s="144"/>
      <c r="BJ534" s="144"/>
      <c r="BK534" s="144"/>
      <c r="BL534" s="144"/>
      <c r="BM534" s="144"/>
      <c r="BN534" s="144"/>
      <c r="BO534" s="144"/>
      <c r="BP534" s="144"/>
      <c r="BQ534" s="144"/>
      <c r="BR534" s="144"/>
      <c r="BS534" s="144"/>
      <c r="BT534" s="144"/>
      <c r="BU534" s="144"/>
      <c r="BV534" s="144"/>
      <c r="BW534" s="144"/>
      <c r="BX534" s="144"/>
      <c r="BY534" s="144"/>
      <c r="BZ534" s="144"/>
      <c r="CA534" s="144"/>
      <c r="CB534" s="144"/>
      <c r="CC534" s="144"/>
      <c r="CD534" s="144"/>
      <c r="CE534" s="144"/>
      <c r="CF534" s="144"/>
      <c r="CG534" s="144"/>
      <c r="CH534" s="144"/>
      <c r="CI534" s="144"/>
      <c r="CJ534" s="144"/>
      <c r="CK534" s="144"/>
      <c r="CL534" s="144"/>
      <c r="CM534" s="144"/>
      <c r="CN534" s="144"/>
      <c r="CO534" s="144"/>
      <c r="CP534" s="144"/>
      <c r="CQ534" s="144"/>
      <c r="CR534" s="144"/>
      <c r="CS534" s="144"/>
      <c r="CT534" s="144"/>
      <c r="CU534" s="144"/>
      <c r="CV534" s="144"/>
      <c r="CW534" s="144"/>
      <c r="CX534" s="144"/>
      <c r="CY534" s="144"/>
      <c r="CZ534" s="144"/>
      <c r="DA534" s="144"/>
      <c r="DB534" s="144"/>
      <c r="DC534" s="144"/>
      <c r="DD534" s="144"/>
      <c r="DE534" s="144"/>
      <c r="DF534" s="144"/>
      <c r="DG534" s="144"/>
      <c r="DH534" s="144"/>
      <c r="DI534" s="144"/>
      <c r="DJ534" s="144"/>
      <c r="DK534" s="144"/>
      <c r="DL534" s="144"/>
      <c r="DM534" s="144"/>
      <c r="DN534" s="144"/>
      <c r="DO534" s="144"/>
      <c r="DP534" s="144"/>
      <c r="DQ534" s="144"/>
      <c r="DR534" s="144"/>
      <c r="DS534" s="144"/>
      <c r="DT534" s="144"/>
      <c r="DU534" s="144"/>
      <c r="DV534" s="144"/>
      <c r="DW534" s="144"/>
      <c r="DX534" s="144"/>
      <c r="DY534" s="144"/>
      <c r="DZ534" s="144"/>
      <c r="EA534" s="144"/>
      <c r="EB534" s="144"/>
      <c r="EC534" s="144"/>
      <c r="ED534" s="144"/>
      <c r="EE534" s="144"/>
      <c r="EF534" s="144"/>
      <c r="EG534" s="144"/>
      <c r="EH534" s="144"/>
      <c r="EI534" s="144"/>
      <c r="EJ534" s="144"/>
      <c r="EK534" s="144"/>
      <c r="EL534" s="144"/>
      <c r="EM534" s="144"/>
      <c r="EN534" s="144"/>
      <c r="EO534" s="144"/>
      <c r="EP534" s="144"/>
      <c r="EQ534" s="144"/>
      <c r="ER534" s="144"/>
      <c r="ES534" s="144"/>
      <c r="ET534" s="144"/>
      <c r="EU534" s="144"/>
      <c r="EV534" s="144"/>
      <c r="EW534" s="144"/>
      <c r="EX534" s="144"/>
      <c r="EY534" s="144"/>
      <c r="EZ534" s="144"/>
      <c r="FA534" s="144"/>
      <c r="FB534" s="144"/>
      <c r="FC534" s="144"/>
      <c r="FD534" s="144"/>
      <c r="FE534" s="144"/>
      <c r="FF534" s="144"/>
      <c r="FG534" s="144"/>
      <c r="FH534" s="144"/>
      <c r="FI534" s="144"/>
      <c r="FJ534" s="144"/>
      <c r="FK534" s="144"/>
      <c r="FL534" s="144"/>
      <c r="FM534" s="144"/>
      <c r="FN534" s="144"/>
      <c r="FO534" s="144"/>
      <c r="FP534" s="144"/>
      <c r="FQ534" s="144"/>
      <c r="FR534" s="144"/>
      <c r="FS534" s="144"/>
      <c r="FT534" s="144"/>
      <c r="FU534" s="144"/>
      <c r="FV534" s="144"/>
      <c r="FW534" s="144"/>
      <c r="FX534" s="144"/>
      <c r="FY534" s="144"/>
      <c r="FZ534" s="144"/>
      <c r="GA534" s="144"/>
      <c r="GB534" s="144"/>
      <c r="GC534" s="144"/>
      <c r="GD534" s="144"/>
      <c r="GE534" s="144"/>
      <c r="GF534" s="144"/>
      <c r="GG534" s="144"/>
      <c r="GH534" s="144"/>
      <c r="GI534" s="144"/>
      <c r="GJ534" s="144"/>
      <c r="GK534" s="144"/>
      <c r="GL534" s="144"/>
      <c r="GM534" s="144"/>
      <c r="GN534" s="144"/>
      <c r="GO534" s="144"/>
      <c r="GP534" s="144"/>
      <c r="GQ534" s="144"/>
      <c r="GR534" s="144"/>
      <c r="GS534" s="144"/>
      <c r="GT534" s="144"/>
      <c r="GU534" s="144"/>
      <c r="GV534" s="144"/>
      <c r="GW534" s="144"/>
      <c r="GX534" s="144"/>
      <c r="GY534" s="144"/>
      <c r="GZ534" s="144"/>
      <c r="HA534" s="144"/>
      <c r="HB534" s="144"/>
      <c r="HC534" s="144"/>
      <c r="HD534" s="144"/>
      <c r="HE534" s="144"/>
      <c r="HF534" s="144"/>
      <c r="HG534" s="144"/>
      <c r="HH534" s="144"/>
    </row>
    <row r="535" spans="1:216" s="157" customFormat="1" ht="40" customHeight="1">
      <c r="A535" s="201"/>
      <c r="B535" s="175"/>
      <c r="C535" s="222"/>
      <c r="D535" s="222"/>
      <c r="E535" s="223"/>
      <c r="F535" s="201"/>
      <c r="G535" s="222"/>
      <c r="H535" s="222"/>
      <c r="I535" s="222"/>
      <c r="J535" s="222"/>
      <c r="K535" s="222"/>
      <c r="L535" s="222"/>
      <c r="M535" s="222"/>
      <c r="N535" s="222"/>
      <c r="O535" s="222"/>
      <c r="P535" s="222"/>
      <c r="Q535" s="222"/>
      <c r="R535" s="222"/>
      <c r="S535" s="222"/>
      <c r="T535" s="222"/>
      <c r="U535" s="144"/>
      <c r="V535" s="144"/>
      <c r="W535" s="144"/>
      <c r="X535" s="144"/>
      <c r="Y535" s="144"/>
      <c r="Z535" s="144"/>
      <c r="AA535" s="144"/>
      <c r="AB535" s="144"/>
      <c r="AC535" s="144"/>
      <c r="AD535" s="144"/>
      <c r="AE535" s="144"/>
      <c r="AF535" s="144"/>
      <c r="AG535" s="144"/>
      <c r="AH535" s="144"/>
      <c r="AI535" s="144"/>
      <c r="AJ535" s="144"/>
      <c r="AK535" s="144"/>
      <c r="AL535" s="144"/>
      <c r="AM535" s="144"/>
      <c r="AN535" s="144"/>
      <c r="AO535" s="144"/>
      <c r="AP535" s="144"/>
      <c r="AQ535" s="144"/>
      <c r="AR535" s="144"/>
      <c r="AS535" s="144"/>
      <c r="AT535" s="144"/>
      <c r="AU535" s="144"/>
      <c r="AV535" s="144"/>
      <c r="AW535" s="144"/>
      <c r="AX535" s="144"/>
      <c r="AY535" s="144"/>
      <c r="AZ535" s="144"/>
      <c r="BA535" s="144"/>
      <c r="BB535" s="144"/>
      <c r="BC535" s="144"/>
      <c r="BD535" s="144"/>
      <c r="BE535" s="144"/>
      <c r="BF535" s="144"/>
      <c r="BG535" s="144"/>
      <c r="BH535" s="144"/>
      <c r="BI535" s="144"/>
      <c r="BJ535" s="144"/>
      <c r="BK535" s="144"/>
      <c r="BL535" s="144"/>
      <c r="BM535" s="144"/>
      <c r="BN535" s="144"/>
      <c r="BO535" s="144"/>
      <c r="BP535" s="144"/>
      <c r="BQ535" s="144"/>
      <c r="BR535" s="144"/>
      <c r="BS535" s="144"/>
      <c r="BT535" s="144"/>
      <c r="BU535" s="144"/>
      <c r="BV535" s="144"/>
      <c r="BW535" s="144"/>
      <c r="BX535" s="144"/>
      <c r="BY535" s="144"/>
      <c r="BZ535" s="144"/>
      <c r="CA535" s="144"/>
      <c r="CB535" s="144"/>
      <c r="CC535" s="144"/>
      <c r="CD535" s="144"/>
      <c r="CE535" s="144"/>
      <c r="CF535" s="144"/>
      <c r="CG535" s="144"/>
      <c r="CH535" s="144"/>
      <c r="CI535" s="144"/>
      <c r="CJ535" s="144"/>
      <c r="CK535" s="144"/>
      <c r="CL535" s="144"/>
      <c r="CM535" s="144"/>
      <c r="CN535" s="144"/>
      <c r="CO535" s="144"/>
      <c r="CP535" s="144"/>
      <c r="CQ535" s="144"/>
      <c r="CR535" s="144"/>
      <c r="CS535" s="144"/>
      <c r="CT535" s="144"/>
      <c r="CU535" s="144"/>
      <c r="CV535" s="144"/>
      <c r="CW535" s="144"/>
      <c r="CX535" s="144"/>
      <c r="CY535" s="144"/>
      <c r="CZ535" s="144"/>
      <c r="DA535" s="144"/>
      <c r="DB535" s="144"/>
      <c r="DC535" s="144"/>
      <c r="DD535" s="144"/>
      <c r="DE535" s="144"/>
      <c r="DF535" s="144"/>
      <c r="DG535" s="144"/>
      <c r="DH535" s="144"/>
      <c r="DI535" s="144"/>
      <c r="DJ535" s="144"/>
      <c r="DK535" s="144"/>
      <c r="DL535" s="144"/>
      <c r="DM535" s="144"/>
      <c r="DN535" s="144"/>
      <c r="DO535" s="144"/>
      <c r="DP535" s="144"/>
      <c r="DQ535" s="144"/>
      <c r="DR535" s="144"/>
      <c r="DS535" s="144"/>
      <c r="DT535" s="144"/>
      <c r="DU535" s="144"/>
      <c r="DV535" s="144"/>
      <c r="DW535" s="144"/>
      <c r="DX535" s="144"/>
      <c r="DY535" s="144"/>
      <c r="DZ535" s="144"/>
      <c r="EA535" s="144"/>
      <c r="EB535" s="144"/>
      <c r="EC535" s="144"/>
      <c r="ED535" s="144"/>
      <c r="EE535" s="144"/>
      <c r="EF535" s="144"/>
      <c r="EG535" s="144"/>
      <c r="EH535" s="144"/>
      <c r="EI535" s="144"/>
      <c r="EJ535" s="144"/>
      <c r="EK535" s="144"/>
      <c r="EL535" s="144"/>
      <c r="EM535" s="144"/>
      <c r="EN535" s="144"/>
      <c r="EO535" s="144"/>
      <c r="EP535" s="144"/>
      <c r="EQ535" s="144"/>
      <c r="ER535" s="144"/>
      <c r="ES535" s="144"/>
      <c r="ET535" s="144"/>
      <c r="EU535" s="144"/>
      <c r="EV535" s="144"/>
      <c r="EW535" s="144"/>
      <c r="EX535" s="144"/>
      <c r="EY535" s="144"/>
      <c r="EZ535" s="144"/>
      <c r="FA535" s="144"/>
      <c r="FB535" s="144"/>
      <c r="FC535" s="144"/>
      <c r="FD535" s="144"/>
      <c r="FE535" s="144"/>
      <c r="FF535" s="144"/>
      <c r="FG535" s="144"/>
      <c r="FH535" s="144"/>
      <c r="FI535" s="144"/>
      <c r="FJ535" s="144"/>
      <c r="FK535" s="144"/>
      <c r="FL535" s="144"/>
      <c r="FM535" s="144"/>
      <c r="FN535" s="144"/>
      <c r="FO535" s="144"/>
      <c r="FP535" s="144"/>
      <c r="FQ535" s="144"/>
      <c r="FR535" s="144"/>
      <c r="FS535" s="144"/>
      <c r="FT535" s="144"/>
      <c r="FU535" s="144"/>
      <c r="FV535" s="144"/>
      <c r="FW535" s="144"/>
      <c r="FX535" s="144"/>
      <c r="FY535" s="144"/>
      <c r="FZ535" s="144"/>
      <c r="GA535" s="144"/>
      <c r="GB535" s="144"/>
      <c r="GC535" s="144"/>
      <c r="GD535" s="144"/>
      <c r="GE535" s="144"/>
      <c r="GF535" s="144"/>
      <c r="GG535" s="144"/>
      <c r="GH535" s="144"/>
      <c r="GI535" s="144"/>
      <c r="GJ535" s="144"/>
      <c r="GK535" s="144"/>
      <c r="GL535" s="144"/>
      <c r="GM535" s="144"/>
      <c r="GN535" s="144"/>
      <c r="GO535" s="144"/>
      <c r="GP535" s="144"/>
      <c r="GQ535" s="144"/>
      <c r="GR535" s="144"/>
      <c r="GS535" s="144"/>
      <c r="GT535" s="144"/>
      <c r="GU535" s="144"/>
      <c r="GV535" s="144"/>
      <c r="GW535" s="144"/>
      <c r="GX535" s="144"/>
      <c r="GY535" s="144"/>
      <c r="GZ535" s="144"/>
      <c r="HA535" s="144"/>
      <c r="HB535" s="144"/>
      <c r="HC535" s="144"/>
      <c r="HD535" s="144"/>
      <c r="HE535" s="144"/>
      <c r="HF535" s="144"/>
      <c r="HG535" s="144"/>
      <c r="HH535" s="144"/>
    </row>
    <row r="536" spans="1:216" s="157" customFormat="1" ht="40" customHeight="1">
      <c r="A536" s="201"/>
      <c r="B536" s="175"/>
      <c r="C536" s="222"/>
      <c r="D536" s="222"/>
      <c r="E536" s="223"/>
      <c r="F536" s="201"/>
      <c r="G536" s="222"/>
      <c r="H536" s="222"/>
      <c r="I536" s="222"/>
      <c r="J536" s="222"/>
      <c r="K536" s="222"/>
      <c r="L536" s="222"/>
      <c r="M536" s="222"/>
      <c r="N536" s="222"/>
      <c r="O536" s="222"/>
      <c r="P536" s="222"/>
      <c r="Q536" s="222"/>
      <c r="R536" s="222"/>
      <c r="S536" s="222"/>
      <c r="T536" s="222"/>
      <c r="U536" s="144"/>
      <c r="V536" s="144"/>
      <c r="W536" s="144"/>
      <c r="X536" s="144"/>
      <c r="Y536" s="144"/>
      <c r="Z536" s="144"/>
      <c r="AA536" s="144"/>
      <c r="AB536" s="144"/>
      <c r="AC536" s="144"/>
      <c r="AD536" s="144"/>
      <c r="AE536" s="144"/>
      <c r="AF536" s="144"/>
      <c r="AG536" s="144"/>
      <c r="AH536" s="144"/>
      <c r="AI536" s="144"/>
      <c r="AJ536" s="144"/>
      <c r="AK536" s="144"/>
      <c r="AL536" s="144"/>
      <c r="AM536" s="144"/>
      <c r="AN536" s="144"/>
      <c r="AO536" s="144"/>
      <c r="AP536" s="144"/>
      <c r="AQ536" s="144"/>
      <c r="AR536" s="144"/>
      <c r="AS536" s="144"/>
      <c r="AT536" s="144"/>
      <c r="AU536" s="144"/>
      <c r="AV536" s="144"/>
      <c r="AW536" s="144"/>
      <c r="AX536" s="144"/>
      <c r="AY536" s="144"/>
      <c r="AZ536" s="144"/>
      <c r="BA536" s="144"/>
      <c r="BB536" s="144"/>
      <c r="BC536" s="144"/>
      <c r="BD536" s="144"/>
      <c r="BE536" s="144"/>
      <c r="BF536" s="144"/>
      <c r="BG536" s="144"/>
      <c r="BH536" s="144"/>
      <c r="BI536" s="144"/>
      <c r="BJ536" s="144"/>
      <c r="BK536" s="144"/>
      <c r="BL536" s="144"/>
      <c r="BM536" s="144"/>
      <c r="BN536" s="144"/>
      <c r="BO536" s="144"/>
      <c r="BP536" s="144"/>
      <c r="BQ536" s="144"/>
      <c r="BR536" s="144"/>
      <c r="BS536" s="144"/>
      <c r="BT536" s="144"/>
      <c r="BU536" s="144"/>
      <c r="BV536" s="144"/>
      <c r="BW536" s="144"/>
      <c r="BX536" s="144"/>
      <c r="BY536" s="144"/>
      <c r="BZ536" s="144"/>
      <c r="CA536" s="144"/>
      <c r="CB536" s="144"/>
      <c r="CC536" s="144"/>
      <c r="CD536" s="144"/>
      <c r="CE536" s="144"/>
      <c r="CF536" s="144"/>
      <c r="CG536" s="144"/>
      <c r="CH536" s="144"/>
      <c r="CI536" s="144"/>
      <c r="CJ536" s="144"/>
      <c r="CK536" s="144"/>
      <c r="CL536" s="144"/>
      <c r="CM536" s="144"/>
      <c r="CN536" s="144"/>
      <c r="CO536" s="144"/>
      <c r="CP536" s="144"/>
      <c r="CQ536" s="144"/>
      <c r="CR536" s="144"/>
      <c r="CS536" s="144"/>
      <c r="CT536" s="144"/>
      <c r="CU536" s="144"/>
      <c r="CV536" s="144"/>
      <c r="CW536" s="144"/>
      <c r="CX536" s="144"/>
      <c r="CY536" s="144"/>
      <c r="CZ536" s="144"/>
      <c r="DA536" s="144"/>
      <c r="DB536" s="144"/>
      <c r="DC536" s="144"/>
      <c r="DD536" s="144"/>
      <c r="DE536" s="144"/>
      <c r="DF536" s="144"/>
      <c r="DG536" s="144"/>
      <c r="DH536" s="144"/>
      <c r="DI536" s="144"/>
      <c r="DJ536" s="144"/>
      <c r="DK536" s="144"/>
      <c r="DL536" s="144"/>
      <c r="DM536" s="144"/>
      <c r="DN536" s="144"/>
      <c r="DO536" s="144"/>
      <c r="DP536" s="144"/>
      <c r="DQ536" s="144"/>
      <c r="DR536" s="144"/>
      <c r="DS536" s="144"/>
      <c r="DT536" s="144"/>
      <c r="DU536" s="144"/>
      <c r="DV536" s="144"/>
      <c r="DW536" s="144"/>
      <c r="DX536" s="144"/>
      <c r="DY536" s="144"/>
      <c r="DZ536" s="144"/>
      <c r="EA536" s="144"/>
      <c r="EB536" s="144"/>
      <c r="EC536" s="144"/>
      <c r="ED536" s="144"/>
      <c r="EE536" s="144"/>
      <c r="EF536" s="144"/>
      <c r="EG536" s="144"/>
      <c r="EH536" s="144"/>
      <c r="EI536" s="144"/>
      <c r="EJ536" s="144"/>
      <c r="EK536" s="144"/>
      <c r="EL536" s="144"/>
      <c r="EM536" s="144"/>
      <c r="EN536" s="144"/>
      <c r="EO536" s="144"/>
      <c r="EP536" s="144"/>
      <c r="EQ536" s="144"/>
      <c r="ER536" s="144"/>
      <c r="ES536" s="144"/>
      <c r="ET536" s="144"/>
      <c r="EU536" s="144"/>
      <c r="EV536" s="144"/>
      <c r="EW536" s="144"/>
      <c r="EX536" s="144"/>
      <c r="EY536" s="144"/>
      <c r="EZ536" s="144"/>
      <c r="FA536" s="144"/>
      <c r="FB536" s="144"/>
      <c r="FC536" s="144"/>
      <c r="FD536" s="144"/>
      <c r="FE536" s="144"/>
      <c r="FF536" s="144"/>
      <c r="FG536" s="144"/>
      <c r="FH536" s="144"/>
      <c r="FI536" s="144"/>
      <c r="FJ536" s="144"/>
      <c r="FK536" s="144"/>
      <c r="FL536" s="144"/>
      <c r="FM536" s="144"/>
      <c r="FN536" s="144"/>
      <c r="FO536" s="144"/>
      <c r="FP536" s="144"/>
      <c r="FQ536" s="144"/>
      <c r="FR536" s="144"/>
      <c r="FS536" s="144"/>
      <c r="FT536" s="144"/>
      <c r="FU536" s="144"/>
      <c r="FV536" s="144"/>
      <c r="FW536" s="144"/>
      <c r="FX536" s="144"/>
      <c r="FY536" s="144"/>
      <c r="FZ536" s="144"/>
      <c r="GA536" s="144"/>
      <c r="GB536" s="144"/>
      <c r="GC536" s="144"/>
      <c r="GD536" s="144"/>
      <c r="GE536" s="144"/>
      <c r="GF536" s="144"/>
      <c r="GG536" s="144"/>
      <c r="GH536" s="144"/>
      <c r="GI536" s="144"/>
      <c r="GJ536" s="144"/>
      <c r="GK536" s="144"/>
      <c r="GL536" s="144"/>
      <c r="GM536" s="144"/>
      <c r="GN536" s="144"/>
      <c r="GO536" s="144"/>
      <c r="GP536" s="144"/>
      <c r="GQ536" s="144"/>
      <c r="GR536" s="144"/>
      <c r="GS536" s="144"/>
      <c r="GT536" s="144"/>
      <c r="GU536" s="144"/>
      <c r="GV536" s="144"/>
      <c r="GW536" s="144"/>
      <c r="GX536" s="144"/>
      <c r="GY536" s="144"/>
      <c r="GZ536" s="144"/>
      <c r="HA536" s="144"/>
      <c r="HB536" s="144"/>
      <c r="HC536" s="144"/>
      <c r="HD536" s="144"/>
      <c r="HE536" s="144"/>
      <c r="HF536" s="144"/>
      <c r="HG536" s="144"/>
      <c r="HH536" s="144"/>
    </row>
    <row r="537" spans="1:216" s="157" customFormat="1" ht="40" customHeight="1">
      <c r="A537" s="201"/>
      <c r="B537" s="175"/>
      <c r="C537" s="222"/>
      <c r="D537" s="222"/>
      <c r="E537" s="223"/>
      <c r="F537" s="201"/>
      <c r="G537" s="222"/>
      <c r="H537" s="222"/>
      <c r="I537" s="222"/>
      <c r="J537" s="222"/>
      <c r="K537" s="222"/>
      <c r="L537" s="222"/>
      <c r="M537" s="222"/>
      <c r="N537" s="222"/>
      <c r="O537" s="222"/>
      <c r="P537" s="222"/>
      <c r="Q537" s="222"/>
      <c r="R537" s="222"/>
      <c r="S537" s="222"/>
      <c r="T537" s="222"/>
      <c r="U537" s="144"/>
      <c r="V537" s="144"/>
      <c r="W537" s="144"/>
      <c r="X537" s="144"/>
      <c r="Y537" s="144"/>
      <c r="Z537" s="144"/>
      <c r="AA537" s="144"/>
      <c r="AB537" s="144"/>
      <c r="AC537" s="144"/>
      <c r="AD537" s="144"/>
      <c r="AE537" s="144"/>
      <c r="AF537" s="144"/>
      <c r="AG537" s="144"/>
      <c r="AH537" s="144"/>
      <c r="AI537" s="144"/>
      <c r="AJ537" s="144"/>
      <c r="AK537" s="144"/>
      <c r="AL537" s="144"/>
      <c r="AM537" s="144"/>
      <c r="AN537" s="144"/>
      <c r="AO537" s="144"/>
      <c r="AP537" s="144"/>
      <c r="AQ537" s="144"/>
      <c r="AR537" s="144"/>
      <c r="AS537" s="144"/>
      <c r="AT537" s="144"/>
      <c r="AU537" s="144"/>
      <c r="AV537" s="144"/>
      <c r="AW537" s="144"/>
      <c r="AX537" s="144"/>
      <c r="AY537" s="144"/>
      <c r="AZ537" s="144"/>
      <c r="BA537" s="144"/>
      <c r="BB537" s="144"/>
      <c r="BC537" s="144"/>
      <c r="BD537" s="144"/>
      <c r="BE537" s="144"/>
      <c r="BF537" s="144"/>
      <c r="BG537" s="144"/>
      <c r="BH537" s="144"/>
      <c r="BI537" s="144"/>
      <c r="BJ537" s="144"/>
      <c r="BK537" s="144"/>
      <c r="BL537" s="144"/>
      <c r="BM537" s="144"/>
      <c r="BN537" s="144"/>
      <c r="BO537" s="144"/>
      <c r="BP537" s="144"/>
      <c r="BQ537" s="144"/>
      <c r="BR537" s="144"/>
      <c r="BS537" s="144"/>
      <c r="BT537" s="144"/>
      <c r="BU537" s="144"/>
      <c r="BV537" s="144"/>
      <c r="BW537" s="144"/>
      <c r="BX537" s="144"/>
      <c r="BY537" s="144"/>
      <c r="BZ537" s="144"/>
      <c r="CA537" s="144"/>
      <c r="CB537" s="144"/>
      <c r="CC537" s="144"/>
      <c r="CD537" s="144"/>
      <c r="CE537" s="144"/>
      <c r="CF537" s="144"/>
      <c r="CG537" s="144"/>
      <c r="CH537" s="144"/>
      <c r="CI537" s="144"/>
      <c r="CJ537" s="144"/>
      <c r="CK537" s="144"/>
      <c r="CL537" s="144"/>
      <c r="CM537" s="144"/>
      <c r="CN537" s="144"/>
      <c r="CO537" s="144"/>
      <c r="CP537" s="144"/>
      <c r="CQ537" s="144"/>
      <c r="CR537" s="144"/>
      <c r="CS537" s="144"/>
      <c r="CT537" s="144"/>
      <c r="CU537" s="144"/>
      <c r="CV537" s="144"/>
      <c r="CW537" s="144"/>
      <c r="CX537" s="144"/>
      <c r="CY537" s="144"/>
      <c r="CZ537" s="144"/>
      <c r="DA537" s="144"/>
      <c r="DB537" s="144"/>
      <c r="DC537" s="144"/>
      <c r="DD537" s="144"/>
      <c r="DE537" s="144"/>
      <c r="DF537" s="144"/>
      <c r="DG537" s="144"/>
      <c r="DH537" s="144"/>
      <c r="DI537" s="144"/>
      <c r="DJ537" s="144"/>
      <c r="DK537" s="144"/>
      <c r="DL537" s="144"/>
      <c r="DM537" s="144"/>
      <c r="DN537" s="144"/>
      <c r="DO537" s="144"/>
      <c r="DP537" s="144"/>
      <c r="DQ537" s="144"/>
      <c r="DR537" s="144"/>
      <c r="DS537" s="144"/>
      <c r="DT537" s="144"/>
      <c r="DU537" s="144"/>
      <c r="DV537" s="144"/>
      <c r="DW537" s="144"/>
      <c r="DX537" s="144"/>
      <c r="DY537" s="144"/>
      <c r="DZ537" s="144"/>
      <c r="EA537" s="144"/>
      <c r="EB537" s="144"/>
      <c r="EC537" s="144"/>
      <c r="ED537" s="144"/>
      <c r="EE537" s="144"/>
      <c r="EF537" s="144"/>
      <c r="EG537" s="144"/>
      <c r="EH537" s="144"/>
      <c r="EI537" s="144"/>
      <c r="EJ537" s="144"/>
      <c r="EK537" s="144"/>
      <c r="EL537" s="144"/>
      <c r="EM537" s="144"/>
      <c r="EN537" s="144"/>
      <c r="EO537" s="144"/>
      <c r="EP537" s="144"/>
      <c r="EQ537" s="144"/>
      <c r="ER537" s="144"/>
      <c r="ES537" s="144"/>
      <c r="ET537" s="144"/>
      <c r="EU537" s="144"/>
      <c r="EV537" s="144"/>
      <c r="EW537" s="144"/>
      <c r="EX537" s="144"/>
      <c r="EY537" s="144"/>
      <c r="EZ537" s="144"/>
      <c r="FA537" s="144"/>
      <c r="FB537" s="144"/>
      <c r="FC537" s="144"/>
      <c r="FD537" s="144"/>
      <c r="FE537" s="144"/>
      <c r="FF537" s="144"/>
      <c r="FG537" s="144"/>
      <c r="FH537" s="144"/>
      <c r="FI537" s="144"/>
      <c r="FJ537" s="144"/>
      <c r="FK537" s="144"/>
      <c r="FL537" s="144"/>
      <c r="FM537" s="144"/>
      <c r="FN537" s="144"/>
      <c r="FO537" s="144"/>
      <c r="FP537" s="144"/>
      <c r="FQ537" s="144"/>
      <c r="FR537" s="144"/>
      <c r="FS537" s="144"/>
      <c r="FT537" s="144"/>
      <c r="FU537" s="144"/>
      <c r="FV537" s="144"/>
      <c r="FW537" s="144"/>
      <c r="FX537" s="144"/>
      <c r="FY537" s="144"/>
      <c r="FZ537" s="144"/>
      <c r="GA537" s="144"/>
      <c r="GB537" s="144"/>
      <c r="GC537" s="144"/>
      <c r="GD537" s="144"/>
      <c r="GE537" s="144"/>
      <c r="GF537" s="144"/>
      <c r="GG537" s="144"/>
      <c r="GH537" s="144"/>
      <c r="GI537" s="144"/>
      <c r="GJ537" s="144"/>
      <c r="GK537" s="144"/>
      <c r="GL537" s="144"/>
      <c r="GM537" s="144"/>
      <c r="GN537" s="144"/>
      <c r="GO537" s="144"/>
      <c r="GP537" s="144"/>
      <c r="GQ537" s="144"/>
      <c r="GR537" s="144"/>
      <c r="GS537" s="144"/>
      <c r="GT537" s="144"/>
      <c r="GU537" s="144"/>
      <c r="GV537" s="144"/>
      <c r="GW537" s="144"/>
      <c r="GX537" s="144"/>
      <c r="GY537" s="144"/>
      <c r="GZ537" s="144"/>
      <c r="HA537" s="144"/>
      <c r="HB537" s="144"/>
      <c r="HC537" s="144"/>
      <c r="HD537" s="144"/>
      <c r="HE537" s="144"/>
      <c r="HF537" s="144"/>
      <c r="HG537" s="144"/>
      <c r="HH537" s="144"/>
    </row>
    <row r="538" spans="1:216" s="157" customFormat="1" ht="40" customHeight="1">
      <c r="A538" s="201"/>
      <c r="B538" s="175"/>
      <c r="C538" s="222"/>
      <c r="D538" s="222"/>
      <c r="E538" s="223"/>
      <c r="F538" s="201"/>
      <c r="G538" s="222"/>
      <c r="H538" s="222"/>
      <c r="I538" s="222"/>
      <c r="J538" s="222"/>
      <c r="K538" s="222"/>
      <c r="L538" s="222"/>
      <c r="M538" s="222"/>
      <c r="N538" s="222"/>
      <c r="O538" s="222"/>
      <c r="P538" s="222"/>
      <c r="Q538" s="222"/>
      <c r="R538" s="222"/>
      <c r="S538" s="222"/>
      <c r="T538" s="222"/>
      <c r="U538" s="144"/>
      <c r="V538" s="144"/>
      <c r="W538" s="144"/>
      <c r="X538" s="144"/>
      <c r="Y538" s="144"/>
      <c r="Z538" s="144"/>
      <c r="AA538" s="144"/>
      <c r="AB538" s="144"/>
      <c r="AC538" s="144"/>
      <c r="AD538" s="144"/>
      <c r="AE538" s="144"/>
      <c r="AF538" s="144"/>
      <c r="AG538" s="144"/>
      <c r="AH538" s="144"/>
      <c r="AI538" s="144"/>
      <c r="AJ538" s="144"/>
      <c r="AK538" s="144"/>
      <c r="AL538" s="144"/>
      <c r="AM538" s="144"/>
      <c r="AN538" s="144"/>
      <c r="AO538" s="144"/>
      <c r="AP538" s="144"/>
      <c r="AQ538" s="144"/>
      <c r="AR538" s="144"/>
      <c r="AS538" s="144"/>
      <c r="AT538" s="144"/>
      <c r="AU538" s="144"/>
      <c r="AV538" s="144"/>
      <c r="AW538" s="144"/>
      <c r="AX538" s="144"/>
      <c r="AY538" s="144"/>
      <c r="AZ538" s="144"/>
      <c r="BA538" s="144"/>
      <c r="BB538" s="144"/>
      <c r="BC538" s="144"/>
      <c r="BD538" s="144"/>
      <c r="BE538" s="144"/>
      <c r="BF538" s="144"/>
      <c r="BG538" s="144"/>
      <c r="BH538" s="144"/>
      <c r="BI538" s="144"/>
      <c r="BJ538" s="144"/>
      <c r="BK538" s="144"/>
      <c r="BL538" s="144"/>
      <c r="BM538" s="144"/>
      <c r="BN538" s="144"/>
      <c r="BO538" s="144"/>
      <c r="BP538" s="144"/>
      <c r="BQ538" s="144"/>
      <c r="BR538" s="144"/>
      <c r="BS538" s="144"/>
      <c r="BT538" s="144"/>
      <c r="BU538" s="144"/>
      <c r="BV538" s="144"/>
      <c r="BW538" s="144"/>
      <c r="BX538" s="144"/>
      <c r="BY538" s="144"/>
      <c r="BZ538" s="144"/>
      <c r="CA538" s="144"/>
      <c r="CB538" s="144"/>
      <c r="CC538" s="144"/>
      <c r="CD538" s="144"/>
      <c r="CE538" s="144"/>
      <c r="CF538" s="144"/>
      <c r="CG538" s="144"/>
      <c r="CH538" s="144"/>
      <c r="CI538" s="144"/>
      <c r="CJ538" s="144"/>
      <c r="CK538" s="144"/>
      <c r="CL538" s="144"/>
      <c r="CM538" s="144"/>
      <c r="CN538" s="144"/>
      <c r="CO538" s="144"/>
      <c r="CP538" s="144"/>
      <c r="CQ538" s="144"/>
      <c r="CR538" s="144"/>
      <c r="CS538" s="144"/>
      <c r="CT538" s="144"/>
      <c r="CU538" s="144"/>
      <c r="CV538" s="144"/>
      <c r="CW538" s="144"/>
      <c r="CX538" s="144"/>
      <c r="CY538" s="144"/>
      <c r="CZ538" s="144"/>
      <c r="DA538" s="144"/>
      <c r="DB538" s="144"/>
      <c r="DC538" s="144"/>
      <c r="DD538" s="144"/>
      <c r="DE538" s="144"/>
      <c r="DF538" s="144"/>
      <c r="DG538" s="144"/>
      <c r="DH538" s="144"/>
      <c r="DI538" s="144"/>
      <c r="DJ538" s="144"/>
      <c r="DK538" s="144"/>
      <c r="DL538" s="144"/>
      <c r="DM538" s="144"/>
      <c r="DN538" s="144"/>
      <c r="DO538" s="144"/>
      <c r="DP538" s="144"/>
      <c r="DQ538" s="144"/>
      <c r="DR538" s="144"/>
      <c r="DS538" s="144"/>
      <c r="DT538" s="144"/>
      <c r="DU538" s="144"/>
      <c r="DV538" s="144"/>
      <c r="DW538" s="144"/>
      <c r="DX538" s="144"/>
      <c r="DY538" s="144"/>
      <c r="DZ538" s="144"/>
      <c r="EA538" s="144"/>
      <c r="EB538" s="144"/>
      <c r="EC538" s="144"/>
      <c r="ED538" s="144"/>
      <c r="EE538" s="144"/>
      <c r="EF538" s="144"/>
      <c r="EG538" s="144"/>
      <c r="EH538" s="144"/>
      <c r="EI538" s="144"/>
      <c r="EJ538" s="144"/>
      <c r="EK538" s="144"/>
      <c r="EL538" s="144"/>
      <c r="EM538" s="144"/>
      <c r="EN538" s="144"/>
      <c r="EO538" s="144"/>
      <c r="EP538" s="144"/>
      <c r="EQ538" s="144"/>
      <c r="ER538" s="144"/>
      <c r="ES538" s="144"/>
      <c r="ET538" s="144"/>
      <c r="EU538" s="144"/>
      <c r="EV538" s="144"/>
      <c r="EW538" s="144"/>
      <c r="EX538" s="144"/>
      <c r="EY538" s="144"/>
      <c r="EZ538" s="144"/>
      <c r="FA538" s="144"/>
      <c r="FB538" s="144"/>
      <c r="FC538" s="144"/>
      <c r="FD538" s="144"/>
      <c r="FE538" s="144"/>
      <c r="FF538" s="144"/>
      <c r="FG538" s="144"/>
      <c r="FH538" s="144"/>
      <c r="FI538" s="144"/>
      <c r="FJ538" s="144"/>
      <c r="FK538" s="144"/>
      <c r="FL538" s="144"/>
      <c r="FM538" s="144"/>
      <c r="FN538" s="144"/>
      <c r="FO538" s="144"/>
      <c r="FP538" s="144"/>
      <c r="FQ538" s="144"/>
      <c r="FR538" s="144"/>
      <c r="FS538" s="144"/>
      <c r="FT538" s="144"/>
      <c r="FU538" s="144"/>
      <c r="FV538" s="144"/>
      <c r="FW538" s="144"/>
      <c r="FX538" s="144"/>
      <c r="FY538" s="144"/>
      <c r="FZ538" s="144"/>
      <c r="GA538" s="144"/>
      <c r="GB538" s="144"/>
      <c r="GC538" s="144"/>
      <c r="GD538" s="144"/>
      <c r="GE538" s="144"/>
      <c r="GF538" s="144"/>
      <c r="GG538" s="144"/>
      <c r="GH538" s="144"/>
      <c r="GI538" s="144"/>
      <c r="GJ538" s="144"/>
      <c r="GK538" s="144"/>
      <c r="GL538" s="144"/>
      <c r="GM538" s="144"/>
      <c r="GN538" s="144"/>
      <c r="GO538" s="144"/>
      <c r="GP538" s="144"/>
      <c r="GQ538" s="144"/>
      <c r="GR538" s="144"/>
      <c r="GS538" s="144"/>
      <c r="GT538" s="144"/>
      <c r="GU538" s="144"/>
      <c r="GV538" s="144"/>
      <c r="GW538" s="144"/>
      <c r="GX538" s="144"/>
      <c r="GY538" s="144"/>
      <c r="GZ538" s="144"/>
      <c r="HA538" s="144"/>
      <c r="HB538" s="144"/>
      <c r="HC538" s="144"/>
      <c r="HD538" s="144"/>
      <c r="HE538" s="144"/>
      <c r="HF538" s="144"/>
      <c r="HG538" s="144"/>
      <c r="HH538" s="144"/>
    </row>
    <row r="539" spans="1:216" s="157" customFormat="1" ht="40" customHeight="1">
      <c r="A539" s="201"/>
      <c r="B539" s="175"/>
      <c r="C539" s="222"/>
      <c r="D539" s="222"/>
      <c r="E539" s="223"/>
      <c r="F539" s="201"/>
      <c r="G539" s="222"/>
      <c r="H539" s="222"/>
      <c r="I539" s="222"/>
      <c r="J539" s="222"/>
      <c r="K539" s="222"/>
      <c r="L539" s="222"/>
      <c r="M539" s="222"/>
      <c r="N539" s="222"/>
      <c r="O539" s="222"/>
      <c r="P539" s="222"/>
      <c r="Q539" s="222"/>
      <c r="R539" s="222"/>
      <c r="S539" s="222"/>
      <c r="T539" s="222"/>
      <c r="U539" s="144"/>
      <c r="V539" s="144"/>
      <c r="W539" s="144"/>
      <c r="X539" s="144"/>
      <c r="Y539" s="144"/>
      <c r="Z539" s="144"/>
      <c r="AA539" s="144"/>
      <c r="AB539" s="144"/>
      <c r="AC539" s="144"/>
      <c r="AD539" s="144"/>
      <c r="AE539" s="144"/>
      <c r="AF539" s="144"/>
      <c r="AG539" s="144"/>
      <c r="AH539" s="144"/>
      <c r="AI539" s="144"/>
      <c r="AJ539" s="144"/>
      <c r="AK539" s="144"/>
      <c r="AL539" s="144"/>
      <c r="AM539" s="144"/>
      <c r="AN539" s="144"/>
      <c r="AO539" s="144"/>
      <c r="AP539" s="144"/>
      <c r="AQ539" s="144"/>
      <c r="AR539" s="144"/>
      <c r="AS539" s="144"/>
      <c r="AT539" s="144"/>
      <c r="AU539" s="144"/>
      <c r="AV539" s="144"/>
      <c r="AW539" s="144"/>
      <c r="AX539" s="144"/>
      <c r="AY539" s="144"/>
      <c r="AZ539" s="144"/>
      <c r="BA539" s="144"/>
      <c r="BB539" s="144"/>
      <c r="BC539" s="144"/>
      <c r="BD539" s="144"/>
      <c r="BE539" s="144"/>
      <c r="BF539" s="144"/>
      <c r="BG539" s="144"/>
      <c r="BH539" s="144"/>
      <c r="BI539" s="144"/>
      <c r="BJ539" s="144"/>
      <c r="BK539" s="144"/>
      <c r="BL539" s="144"/>
      <c r="BM539" s="144"/>
      <c r="BN539" s="144"/>
      <c r="BO539" s="144"/>
      <c r="BP539" s="144"/>
      <c r="BQ539" s="144"/>
      <c r="BR539" s="144"/>
      <c r="BS539" s="144"/>
      <c r="BT539" s="144"/>
      <c r="BU539" s="144"/>
      <c r="BV539" s="144"/>
      <c r="BW539" s="144"/>
      <c r="BX539" s="144"/>
      <c r="BY539" s="144"/>
      <c r="BZ539" s="144"/>
      <c r="CA539" s="144"/>
      <c r="CB539" s="144"/>
      <c r="CC539" s="144"/>
      <c r="CD539" s="144"/>
      <c r="CE539" s="144"/>
      <c r="CF539" s="144"/>
      <c r="CG539" s="144"/>
      <c r="CH539" s="144"/>
      <c r="CI539" s="144"/>
      <c r="CJ539" s="144"/>
      <c r="CK539" s="144"/>
      <c r="CL539" s="144"/>
      <c r="CM539" s="144"/>
      <c r="CN539" s="144"/>
      <c r="CO539" s="144"/>
      <c r="CP539" s="144"/>
      <c r="CQ539" s="144"/>
      <c r="CR539" s="144"/>
      <c r="CS539" s="144"/>
      <c r="CT539" s="144"/>
      <c r="CU539" s="144"/>
      <c r="CV539" s="144"/>
      <c r="CW539" s="144"/>
      <c r="CX539" s="144"/>
      <c r="CY539" s="144"/>
      <c r="CZ539" s="144"/>
      <c r="DA539" s="144"/>
      <c r="DB539" s="144"/>
      <c r="DC539" s="144"/>
      <c r="DD539" s="144"/>
      <c r="DE539" s="144"/>
      <c r="DF539" s="144"/>
      <c r="DG539" s="144"/>
      <c r="DH539" s="144"/>
      <c r="DI539" s="144"/>
      <c r="DJ539" s="144"/>
      <c r="DK539" s="144"/>
      <c r="DL539" s="144"/>
      <c r="DM539" s="144"/>
      <c r="DN539" s="144"/>
      <c r="DO539" s="144"/>
      <c r="DP539" s="144"/>
      <c r="DQ539" s="144"/>
      <c r="DR539" s="144"/>
      <c r="DS539" s="144"/>
      <c r="DT539" s="144"/>
      <c r="DU539" s="144"/>
      <c r="DV539" s="144"/>
      <c r="DW539" s="144"/>
      <c r="DX539" s="144"/>
      <c r="DY539" s="144"/>
      <c r="DZ539" s="144"/>
      <c r="EA539" s="144"/>
      <c r="EB539" s="144"/>
      <c r="EC539" s="144"/>
      <c r="ED539" s="144"/>
      <c r="EE539" s="144"/>
      <c r="EF539" s="144"/>
      <c r="EG539" s="144"/>
      <c r="EH539" s="144"/>
      <c r="EI539" s="144"/>
      <c r="EJ539" s="144"/>
      <c r="EK539" s="144"/>
      <c r="EL539" s="144"/>
      <c r="EM539" s="144"/>
      <c r="EN539" s="144"/>
      <c r="EO539" s="144"/>
      <c r="EP539" s="144"/>
      <c r="EQ539" s="144"/>
      <c r="ER539" s="144"/>
      <c r="ES539" s="144"/>
      <c r="ET539" s="144"/>
      <c r="EU539" s="144"/>
      <c r="EV539" s="144"/>
      <c r="EW539" s="144"/>
      <c r="EX539" s="144"/>
      <c r="EY539" s="144"/>
      <c r="EZ539" s="144"/>
      <c r="FA539" s="144"/>
      <c r="FB539" s="144"/>
      <c r="FC539" s="144"/>
      <c r="FD539" s="144"/>
      <c r="FE539" s="144"/>
      <c r="FF539" s="144"/>
      <c r="FG539" s="144"/>
      <c r="FH539" s="144"/>
      <c r="FI539" s="144"/>
      <c r="FJ539" s="144"/>
      <c r="FK539" s="144"/>
      <c r="FL539" s="144"/>
      <c r="FM539" s="144"/>
      <c r="FN539" s="144"/>
      <c r="FO539" s="144"/>
      <c r="FP539" s="144"/>
      <c r="FQ539" s="144"/>
      <c r="FR539" s="144"/>
      <c r="FS539" s="144"/>
      <c r="FT539" s="144"/>
      <c r="FU539" s="144"/>
      <c r="FV539" s="144"/>
      <c r="FW539" s="144"/>
      <c r="FX539" s="144"/>
      <c r="FY539" s="144"/>
      <c r="FZ539" s="144"/>
      <c r="GA539" s="144"/>
      <c r="GB539" s="144"/>
      <c r="GC539" s="144"/>
      <c r="GD539" s="144"/>
      <c r="GE539" s="144"/>
      <c r="GF539" s="144"/>
      <c r="GG539" s="144"/>
      <c r="GH539" s="144"/>
      <c r="GI539" s="144"/>
      <c r="GJ539" s="144"/>
      <c r="GK539" s="144"/>
      <c r="GL539" s="144"/>
      <c r="GM539" s="144"/>
      <c r="GN539" s="144"/>
      <c r="GO539" s="144"/>
      <c r="GP539" s="144"/>
      <c r="GQ539" s="144"/>
      <c r="GR539" s="144"/>
      <c r="GS539" s="144"/>
      <c r="GT539" s="144"/>
      <c r="GU539" s="144"/>
      <c r="GV539" s="144"/>
      <c r="GW539" s="144"/>
      <c r="GX539" s="144"/>
      <c r="GY539" s="144"/>
      <c r="GZ539" s="144"/>
      <c r="HA539" s="144"/>
      <c r="HB539" s="144"/>
      <c r="HC539" s="144"/>
      <c r="HD539" s="144"/>
      <c r="HE539" s="144"/>
      <c r="HF539" s="144"/>
      <c r="HG539" s="144"/>
      <c r="HH539" s="144"/>
    </row>
    <row r="540" spans="1:216" s="157" customFormat="1" ht="40" customHeight="1">
      <c r="A540" s="201"/>
      <c r="B540" s="175"/>
      <c r="C540" s="222"/>
      <c r="D540" s="222"/>
      <c r="E540" s="223"/>
      <c r="F540" s="201"/>
      <c r="G540" s="222"/>
      <c r="H540" s="222"/>
      <c r="I540" s="222"/>
      <c r="J540" s="222"/>
      <c r="K540" s="222"/>
      <c r="L540" s="222"/>
      <c r="M540" s="222"/>
      <c r="N540" s="222"/>
      <c r="O540" s="222"/>
      <c r="P540" s="222"/>
      <c r="Q540" s="222"/>
      <c r="R540" s="222"/>
      <c r="S540" s="222"/>
      <c r="T540" s="222"/>
      <c r="U540" s="144"/>
      <c r="V540" s="144"/>
      <c r="W540" s="144"/>
      <c r="X540" s="144"/>
      <c r="Y540" s="144"/>
      <c r="Z540" s="144"/>
      <c r="AA540" s="144"/>
      <c r="AB540" s="144"/>
      <c r="AC540" s="144"/>
      <c r="AD540" s="144"/>
      <c r="AE540" s="144"/>
      <c r="AF540" s="144"/>
      <c r="AG540" s="144"/>
      <c r="AH540" s="144"/>
      <c r="AI540" s="144"/>
      <c r="AJ540" s="144"/>
      <c r="AK540" s="144"/>
      <c r="AL540" s="144"/>
      <c r="AM540" s="144"/>
      <c r="AN540" s="144"/>
      <c r="AO540" s="144"/>
      <c r="AP540" s="144"/>
      <c r="AQ540" s="144"/>
      <c r="AR540" s="144"/>
      <c r="AS540" s="144"/>
      <c r="AT540" s="144"/>
      <c r="AU540" s="144"/>
      <c r="AV540" s="144"/>
      <c r="AW540" s="144"/>
      <c r="AX540" s="144"/>
      <c r="AY540" s="144"/>
      <c r="AZ540" s="144"/>
      <c r="BA540" s="144"/>
      <c r="BB540" s="144"/>
      <c r="BC540" s="144"/>
      <c r="BD540" s="144"/>
      <c r="BE540" s="144"/>
      <c r="BF540" s="144"/>
      <c r="BG540" s="144"/>
      <c r="BH540" s="144"/>
      <c r="BI540" s="144"/>
      <c r="BJ540" s="144"/>
      <c r="BK540" s="144"/>
      <c r="BL540" s="144"/>
      <c r="BM540" s="144"/>
      <c r="BN540" s="144"/>
      <c r="BO540" s="144"/>
      <c r="BP540" s="144"/>
      <c r="BQ540" s="144"/>
      <c r="BR540" s="144"/>
      <c r="BS540" s="144"/>
      <c r="BT540" s="144"/>
      <c r="BU540" s="144"/>
      <c r="BV540" s="144"/>
      <c r="BW540" s="144"/>
      <c r="BX540" s="144"/>
      <c r="BY540" s="144"/>
      <c r="BZ540" s="144"/>
      <c r="CA540" s="144"/>
      <c r="CB540" s="144"/>
      <c r="CC540" s="144"/>
      <c r="CD540" s="144"/>
      <c r="CE540" s="144"/>
      <c r="CF540" s="144"/>
      <c r="CG540" s="144"/>
      <c r="CH540" s="144"/>
      <c r="CI540" s="144"/>
      <c r="CJ540" s="144"/>
      <c r="CK540" s="144"/>
      <c r="CL540" s="144"/>
      <c r="CM540" s="144"/>
      <c r="CN540" s="144"/>
      <c r="CO540" s="144"/>
      <c r="CP540" s="144"/>
      <c r="CQ540" s="144"/>
      <c r="CR540" s="144"/>
      <c r="CS540" s="144"/>
      <c r="CT540" s="144"/>
      <c r="CU540" s="144"/>
      <c r="CV540" s="144"/>
      <c r="CW540" s="144"/>
      <c r="CX540" s="144"/>
      <c r="CY540" s="144"/>
      <c r="CZ540" s="144"/>
      <c r="DA540" s="144"/>
      <c r="DB540" s="144"/>
      <c r="DC540" s="144"/>
      <c r="DD540" s="144"/>
      <c r="DE540" s="144"/>
      <c r="DF540" s="144"/>
      <c r="DG540" s="144"/>
      <c r="DH540" s="144"/>
      <c r="DI540" s="144"/>
      <c r="DJ540" s="144"/>
      <c r="DK540" s="144"/>
      <c r="DL540" s="144"/>
      <c r="DM540" s="144"/>
      <c r="DN540" s="144"/>
      <c r="DO540" s="144"/>
      <c r="DP540" s="144"/>
      <c r="DQ540" s="144"/>
      <c r="DR540" s="144"/>
      <c r="DS540" s="144"/>
      <c r="DT540" s="144"/>
      <c r="DU540" s="144"/>
      <c r="DV540" s="144"/>
      <c r="DW540" s="144"/>
      <c r="DX540" s="144"/>
      <c r="DY540" s="144"/>
      <c r="DZ540" s="144"/>
      <c r="EA540" s="144"/>
      <c r="EB540" s="144"/>
      <c r="EC540" s="144"/>
      <c r="ED540" s="144"/>
      <c r="EE540" s="144"/>
      <c r="EF540" s="144"/>
      <c r="EG540" s="144"/>
      <c r="EH540" s="144"/>
      <c r="EI540" s="144"/>
      <c r="EJ540" s="144"/>
      <c r="EK540" s="144"/>
      <c r="EL540" s="144"/>
      <c r="EM540" s="144"/>
      <c r="EN540" s="144"/>
      <c r="EO540" s="144"/>
      <c r="EP540" s="144"/>
      <c r="EQ540" s="144"/>
      <c r="ER540" s="144"/>
      <c r="ES540" s="144"/>
      <c r="ET540" s="144"/>
      <c r="EU540" s="144"/>
      <c r="EV540" s="144"/>
      <c r="EW540" s="144"/>
      <c r="EX540" s="144"/>
      <c r="EY540" s="144"/>
      <c r="EZ540" s="144"/>
      <c r="FA540" s="144"/>
      <c r="FB540" s="144"/>
      <c r="FC540" s="144"/>
      <c r="FD540" s="144"/>
      <c r="FE540" s="144"/>
      <c r="FF540" s="144"/>
      <c r="FG540" s="144"/>
      <c r="FH540" s="144"/>
      <c r="FI540" s="144"/>
      <c r="FJ540" s="144"/>
      <c r="FK540" s="144"/>
      <c r="FL540" s="144"/>
      <c r="FM540" s="144"/>
      <c r="FN540" s="144"/>
      <c r="FO540" s="144"/>
      <c r="FP540" s="144"/>
      <c r="FQ540" s="144"/>
      <c r="FR540" s="144"/>
      <c r="FS540" s="144"/>
      <c r="FT540" s="144"/>
      <c r="FU540" s="144"/>
      <c r="FV540" s="144"/>
      <c r="FW540" s="144"/>
      <c r="FX540" s="144"/>
      <c r="FY540" s="144"/>
      <c r="FZ540" s="144"/>
      <c r="GA540" s="144"/>
      <c r="GB540" s="144"/>
      <c r="GC540" s="144"/>
      <c r="GD540" s="144"/>
      <c r="GE540" s="144"/>
      <c r="GF540" s="144"/>
      <c r="GG540" s="144"/>
      <c r="GH540" s="144"/>
      <c r="GI540" s="144"/>
      <c r="GJ540" s="144"/>
      <c r="GK540" s="144"/>
      <c r="GL540" s="144"/>
      <c r="GM540" s="144"/>
      <c r="GN540" s="144"/>
      <c r="GO540" s="144"/>
      <c r="GP540" s="144"/>
      <c r="GQ540" s="144"/>
      <c r="GR540" s="144"/>
      <c r="GS540" s="144"/>
      <c r="GT540" s="144"/>
      <c r="GU540" s="144"/>
      <c r="GV540" s="144"/>
      <c r="GW540" s="144"/>
      <c r="GX540" s="144"/>
      <c r="GY540" s="144"/>
      <c r="GZ540" s="144"/>
      <c r="HA540" s="144"/>
      <c r="HB540" s="144"/>
      <c r="HC540" s="144"/>
      <c r="HD540" s="144"/>
      <c r="HE540" s="144"/>
      <c r="HF540" s="144"/>
      <c r="HG540" s="144"/>
      <c r="HH540" s="144"/>
    </row>
    <row r="541" spans="1:216" s="157" customFormat="1" ht="40" customHeight="1">
      <c r="A541" s="201"/>
      <c r="B541" s="175"/>
      <c r="C541" s="222"/>
      <c r="D541" s="222"/>
      <c r="E541" s="223"/>
      <c r="F541" s="201"/>
      <c r="G541" s="222"/>
      <c r="H541" s="222"/>
      <c r="I541" s="222"/>
      <c r="J541" s="222"/>
      <c r="K541" s="222"/>
      <c r="L541" s="222"/>
      <c r="M541" s="222"/>
      <c r="N541" s="222"/>
      <c r="O541" s="222"/>
      <c r="P541" s="222"/>
      <c r="Q541" s="222"/>
      <c r="R541" s="222"/>
      <c r="S541" s="222"/>
      <c r="T541" s="222"/>
      <c r="U541" s="144"/>
      <c r="V541" s="144"/>
      <c r="W541" s="144"/>
      <c r="X541" s="144"/>
      <c r="Y541" s="144"/>
      <c r="Z541" s="144"/>
      <c r="AA541" s="144"/>
      <c r="AB541" s="144"/>
      <c r="AC541" s="144"/>
      <c r="AD541" s="144"/>
      <c r="AE541" s="144"/>
      <c r="AF541" s="144"/>
      <c r="AG541" s="144"/>
      <c r="AH541" s="144"/>
      <c r="AI541" s="144"/>
      <c r="AJ541" s="144"/>
      <c r="AK541" s="144"/>
      <c r="AL541" s="144"/>
      <c r="AM541" s="144"/>
      <c r="AN541" s="144"/>
      <c r="AO541" s="144"/>
      <c r="AP541" s="144"/>
      <c r="AQ541" s="144"/>
      <c r="AR541" s="144"/>
      <c r="AS541" s="144"/>
      <c r="AT541" s="144"/>
      <c r="AU541" s="144"/>
      <c r="AV541" s="144"/>
      <c r="AW541" s="144"/>
      <c r="AX541" s="144"/>
      <c r="AY541" s="144"/>
      <c r="AZ541" s="144"/>
      <c r="BA541" s="144"/>
      <c r="BB541" s="144"/>
      <c r="BC541" s="144"/>
      <c r="BD541" s="144"/>
      <c r="BE541" s="144"/>
      <c r="BF541" s="144"/>
      <c r="BG541" s="144"/>
      <c r="BH541" s="144"/>
      <c r="BI541" s="144"/>
      <c r="BJ541" s="144"/>
      <c r="BK541" s="144"/>
      <c r="BL541" s="144"/>
      <c r="BM541" s="144"/>
      <c r="BN541" s="144"/>
      <c r="BO541" s="144"/>
      <c r="BP541" s="144"/>
      <c r="BQ541" s="144"/>
      <c r="BR541" s="144"/>
      <c r="BS541" s="144"/>
      <c r="BT541" s="144"/>
      <c r="BU541" s="144"/>
      <c r="BV541" s="144"/>
      <c r="BW541" s="144"/>
      <c r="BX541" s="144"/>
      <c r="BY541" s="144"/>
      <c r="BZ541" s="144"/>
      <c r="CA541" s="144"/>
      <c r="CB541" s="144"/>
      <c r="CC541" s="144"/>
      <c r="CD541" s="144"/>
      <c r="CE541" s="144"/>
      <c r="CF541" s="144"/>
      <c r="CG541" s="144"/>
      <c r="CH541" s="144"/>
      <c r="CI541" s="144"/>
      <c r="CJ541" s="144"/>
      <c r="CK541" s="144"/>
      <c r="CL541" s="144"/>
      <c r="CM541" s="144"/>
      <c r="CN541" s="144"/>
      <c r="CO541" s="144"/>
      <c r="CP541" s="144"/>
      <c r="CQ541" s="144"/>
      <c r="CR541" s="144"/>
      <c r="CS541" s="144"/>
      <c r="CT541" s="144"/>
      <c r="CU541" s="144"/>
      <c r="CV541" s="144"/>
      <c r="CW541" s="144"/>
      <c r="CX541" s="144"/>
      <c r="CY541" s="144"/>
      <c r="CZ541" s="144"/>
      <c r="DA541" s="144"/>
      <c r="DB541" s="144"/>
      <c r="DC541" s="144"/>
      <c r="DD541" s="144"/>
      <c r="DE541" s="144"/>
      <c r="DF541" s="144"/>
      <c r="DG541" s="144"/>
      <c r="DH541" s="144"/>
      <c r="DI541" s="144"/>
      <c r="DJ541" s="144"/>
      <c r="DK541" s="144"/>
      <c r="DL541" s="144"/>
      <c r="DM541" s="144"/>
      <c r="DN541" s="144"/>
      <c r="DO541" s="144"/>
      <c r="DP541" s="144"/>
      <c r="DQ541" s="144"/>
      <c r="DR541" s="144"/>
      <c r="DS541" s="144"/>
      <c r="DT541" s="144"/>
      <c r="DU541" s="144"/>
      <c r="DV541" s="144"/>
      <c r="DW541" s="144"/>
      <c r="DX541" s="144"/>
      <c r="DY541" s="144"/>
      <c r="DZ541" s="144"/>
      <c r="EA541" s="144"/>
      <c r="EB541" s="144"/>
      <c r="EC541" s="144"/>
      <c r="ED541" s="144"/>
      <c r="EE541" s="144"/>
      <c r="EF541" s="144"/>
      <c r="EG541" s="144"/>
      <c r="EH541" s="144"/>
      <c r="EI541" s="144"/>
      <c r="EJ541" s="144"/>
      <c r="EK541" s="144"/>
      <c r="EL541" s="144"/>
      <c r="EM541" s="144"/>
      <c r="EN541" s="144"/>
      <c r="EO541" s="144"/>
      <c r="EP541" s="144"/>
      <c r="EQ541" s="144"/>
      <c r="ER541" s="144"/>
      <c r="ES541" s="144"/>
      <c r="ET541" s="144"/>
      <c r="EU541" s="144"/>
      <c r="EV541" s="144"/>
      <c r="EW541" s="144"/>
      <c r="EX541" s="144"/>
      <c r="EY541" s="144"/>
      <c r="EZ541" s="144"/>
      <c r="FA541" s="144"/>
      <c r="FB541" s="144"/>
      <c r="FC541" s="144"/>
      <c r="FD541" s="144"/>
      <c r="FE541" s="144"/>
      <c r="FF541" s="144"/>
      <c r="FG541" s="144"/>
      <c r="FH541" s="144"/>
      <c r="FI541" s="144"/>
      <c r="FJ541" s="144"/>
      <c r="FK541" s="144"/>
      <c r="FL541" s="144"/>
      <c r="FM541" s="144"/>
      <c r="FN541" s="144"/>
      <c r="FO541" s="144"/>
      <c r="FP541" s="144"/>
      <c r="FQ541" s="144"/>
      <c r="FR541" s="144"/>
      <c r="FS541" s="144"/>
      <c r="FT541" s="144"/>
      <c r="FU541" s="144"/>
      <c r="FV541" s="144"/>
      <c r="FW541" s="144"/>
      <c r="FX541" s="144"/>
      <c r="FY541" s="144"/>
      <c r="FZ541" s="144"/>
      <c r="GA541" s="144"/>
      <c r="GB541" s="144"/>
      <c r="GC541" s="144"/>
      <c r="GD541" s="144"/>
      <c r="GE541" s="144"/>
      <c r="GF541" s="144"/>
      <c r="GG541" s="144"/>
      <c r="GH541" s="144"/>
      <c r="GI541" s="144"/>
      <c r="GJ541" s="144"/>
      <c r="GK541" s="144"/>
      <c r="GL541" s="144"/>
      <c r="GM541" s="144"/>
      <c r="GN541" s="144"/>
      <c r="GO541" s="144"/>
      <c r="GP541" s="144"/>
      <c r="GQ541" s="144"/>
      <c r="GR541" s="144"/>
      <c r="GS541" s="144"/>
      <c r="GT541" s="144"/>
      <c r="GU541" s="144"/>
      <c r="GV541" s="144"/>
      <c r="GW541" s="144"/>
      <c r="GX541" s="144"/>
      <c r="GY541" s="144"/>
      <c r="GZ541" s="144"/>
      <c r="HA541" s="144"/>
      <c r="HB541" s="144"/>
      <c r="HC541" s="144"/>
      <c r="HD541" s="144"/>
      <c r="HE541" s="144"/>
      <c r="HF541" s="144"/>
      <c r="HG541" s="144"/>
      <c r="HH541" s="144"/>
    </row>
    <row r="542" spans="1:216" s="157" customFormat="1" ht="40" customHeight="1">
      <c r="A542" s="201"/>
      <c r="B542" s="175"/>
      <c r="C542" s="222"/>
      <c r="D542" s="222"/>
      <c r="E542" s="223"/>
      <c r="F542" s="201"/>
      <c r="G542" s="222"/>
      <c r="H542" s="222"/>
      <c r="I542" s="222"/>
      <c r="J542" s="222"/>
      <c r="K542" s="222"/>
      <c r="L542" s="222"/>
      <c r="M542" s="222"/>
      <c r="N542" s="222"/>
      <c r="O542" s="222"/>
      <c r="P542" s="222"/>
      <c r="Q542" s="222"/>
      <c r="R542" s="222"/>
      <c r="S542" s="222"/>
      <c r="T542" s="222"/>
      <c r="U542" s="144"/>
      <c r="V542" s="144"/>
      <c r="W542" s="144"/>
      <c r="X542" s="144"/>
      <c r="Y542" s="144"/>
      <c r="Z542" s="144"/>
      <c r="AA542" s="144"/>
      <c r="AB542" s="144"/>
      <c r="AC542" s="144"/>
      <c r="AD542" s="144"/>
      <c r="AE542" s="144"/>
      <c r="AF542" s="144"/>
      <c r="AG542" s="144"/>
      <c r="AH542" s="144"/>
      <c r="AI542" s="144"/>
      <c r="AJ542" s="144"/>
      <c r="AK542" s="144"/>
      <c r="AL542" s="144"/>
      <c r="AM542" s="144"/>
      <c r="AN542" s="144"/>
      <c r="AO542" s="144"/>
      <c r="AP542" s="144"/>
      <c r="AQ542" s="144"/>
      <c r="AR542" s="144"/>
      <c r="AS542" s="144"/>
      <c r="AT542" s="144"/>
      <c r="AU542" s="144"/>
      <c r="AV542" s="144"/>
      <c r="AW542" s="144"/>
      <c r="AX542" s="144"/>
      <c r="AY542" s="144"/>
      <c r="AZ542" s="144"/>
      <c r="BA542" s="144"/>
      <c r="BB542" s="144"/>
      <c r="BC542" s="144"/>
      <c r="BD542" s="144"/>
      <c r="BE542" s="144"/>
      <c r="BF542" s="144"/>
      <c r="BG542" s="144"/>
      <c r="BH542" s="144"/>
      <c r="BI542" s="144"/>
      <c r="BJ542" s="144"/>
      <c r="BK542" s="144"/>
      <c r="BL542" s="144"/>
      <c r="BM542" s="144"/>
      <c r="BN542" s="144"/>
      <c r="BO542" s="144"/>
      <c r="BP542" s="144"/>
      <c r="BQ542" s="144"/>
      <c r="BR542" s="144"/>
      <c r="BS542" s="144"/>
      <c r="BT542" s="144"/>
      <c r="BU542" s="144"/>
      <c r="BV542" s="144"/>
      <c r="BW542" s="144"/>
      <c r="BX542" s="144"/>
      <c r="BY542" s="144"/>
      <c r="BZ542" s="144"/>
      <c r="CA542" s="144"/>
      <c r="CB542" s="144"/>
      <c r="CC542" s="144"/>
      <c r="CD542" s="144"/>
      <c r="CE542" s="144"/>
      <c r="CF542" s="144"/>
      <c r="CG542" s="144"/>
      <c r="CH542" s="144"/>
      <c r="CI542" s="144"/>
      <c r="CJ542" s="144"/>
      <c r="CK542" s="144"/>
      <c r="CL542" s="144"/>
      <c r="CM542" s="144"/>
      <c r="CN542" s="144"/>
      <c r="CO542" s="144"/>
      <c r="CP542" s="144"/>
      <c r="CQ542" s="144"/>
      <c r="CR542" s="144"/>
      <c r="CS542" s="144"/>
      <c r="CT542" s="144"/>
      <c r="CU542" s="144"/>
      <c r="CV542" s="144"/>
      <c r="CW542" s="144"/>
      <c r="CX542" s="144"/>
      <c r="CY542" s="144"/>
      <c r="CZ542" s="144"/>
      <c r="DA542" s="144"/>
      <c r="DB542" s="144"/>
      <c r="DC542" s="144"/>
      <c r="DD542" s="144"/>
      <c r="DE542" s="144"/>
      <c r="DF542" s="144"/>
      <c r="DG542" s="144"/>
      <c r="DH542" s="144"/>
      <c r="DI542" s="144"/>
      <c r="DJ542" s="144"/>
      <c r="DK542" s="144"/>
      <c r="DL542" s="144"/>
      <c r="DM542" s="144"/>
      <c r="DN542" s="144"/>
      <c r="DO542" s="144"/>
      <c r="DP542" s="144"/>
      <c r="DQ542" s="144"/>
      <c r="DR542" s="144"/>
      <c r="DS542" s="144"/>
      <c r="DT542" s="144"/>
      <c r="DU542" s="144"/>
      <c r="DV542" s="144"/>
      <c r="DW542" s="144"/>
      <c r="DX542" s="144"/>
      <c r="DY542" s="144"/>
      <c r="DZ542" s="144"/>
      <c r="EA542" s="144"/>
      <c r="EB542" s="144"/>
      <c r="EC542" s="144"/>
      <c r="ED542" s="144"/>
      <c r="EE542" s="144"/>
      <c r="EF542" s="144"/>
      <c r="EG542" s="144"/>
      <c r="EH542" s="144"/>
      <c r="EI542" s="144"/>
      <c r="EJ542" s="144"/>
      <c r="EK542" s="144"/>
      <c r="EL542" s="144"/>
      <c r="EM542" s="144"/>
      <c r="EN542" s="144"/>
      <c r="EO542" s="144"/>
      <c r="EP542" s="144"/>
      <c r="EQ542" s="144"/>
      <c r="ER542" s="144"/>
      <c r="ES542" s="144"/>
      <c r="ET542" s="144"/>
      <c r="EU542" s="144"/>
      <c r="EV542" s="144"/>
      <c r="EW542" s="144"/>
      <c r="EX542" s="144"/>
      <c r="EY542" s="144"/>
      <c r="EZ542" s="144"/>
      <c r="FA542" s="144"/>
      <c r="FB542" s="144"/>
      <c r="FC542" s="144"/>
      <c r="FD542" s="144"/>
      <c r="FE542" s="144"/>
      <c r="FF542" s="144"/>
      <c r="FG542" s="144"/>
      <c r="FH542" s="144"/>
      <c r="FI542" s="144"/>
      <c r="FJ542" s="144"/>
      <c r="FK542" s="144"/>
      <c r="FL542" s="144"/>
      <c r="FM542" s="144"/>
      <c r="FN542" s="144"/>
      <c r="FO542" s="144"/>
      <c r="FP542" s="144"/>
      <c r="FQ542" s="144"/>
      <c r="FR542" s="144"/>
      <c r="FS542" s="144"/>
      <c r="FT542" s="144"/>
      <c r="FU542" s="144"/>
      <c r="FV542" s="144"/>
      <c r="FW542" s="144"/>
      <c r="FX542" s="144"/>
      <c r="FY542" s="144"/>
      <c r="FZ542" s="144"/>
      <c r="GA542" s="144"/>
      <c r="GB542" s="144"/>
      <c r="GC542" s="144"/>
      <c r="GD542" s="144"/>
      <c r="GE542" s="144"/>
      <c r="GF542" s="144"/>
      <c r="GG542" s="144"/>
      <c r="GH542" s="144"/>
      <c r="GI542" s="144"/>
      <c r="GJ542" s="144"/>
      <c r="GK542" s="144"/>
      <c r="GL542" s="144"/>
      <c r="GM542" s="144"/>
      <c r="GN542" s="144"/>
      <c r="GO542" s="144"/>
      <c r="GP542" s="144"/>
      <c r="GQ542" s="144"/>
      <c r="GR542" s="144"/>
      <c r="GS542" s="144"/>
      <c r="GT542" s="144"/>
      <c r="GU542" s="144"/>
      <c r="GV542" s="144"/>
      <c r="GW542" s="144"/>
      <c r="GX542" s="144"/>
      <c r="GY542" s="144"/>
      <c r="GZ542" s="144"/>
      <c r="HA542" s="144"/>
      <c r="HB542" s="144"/>
      <c r="HC542" s="144"/>
      <c r="HD542" s="144"/>
      <c r="HE542" s="144"/>
      <c r="HF542" s="144"/>
      <c r="HG542" s="144"/>
      <c r="HH542" s="144"/>
    </row>
    <row r="543" spans="1:216" s="157" customFormat="1" ht="40" customHeight="1">
      <c r="A543" s="201"/>
      <c r="B543" s="175"/>
      <c r="C543" s="222"/>
      <c r="D543" s="222"/>
      <c r="E543" s="223"/>
      <c r="F543" s="201"/>
      <c r="G543" s="222"/>
      <c r="H543" s="222"/>
      <c r="I543" s="222"/>
      <c r="J543" s="222"/>
      <c r="K543" s="222"/>
      <c r="L543" s="222"/>
      <c r="M543" s="222"/>
      <c r="N543" s="222"/>
      <c r="O543" s="222"/>
      <c r="P543" s="222"/>
      <c r="Q543" s="222"/>
      <c r="R543" s="222"/>
      <c r="S543" s="222"/>
      <c r="T543" s="222"/>
      <c r="U543" s="144"/>
      <c r="V543" s="144"/>
      <c r="W543" s="144"/>
      <c r="X543" s="144"/>
      <c r="Y543" s="144"/>
      <c r="Z543" s="144"/>
      <c r="AA543" s="144"/>
      <c r="AB543" s="144"/>
      <c r="AC543" s="144"/>
      <c r="AD543" s="144"/>
      <c r="AE543" s="144"/>
      <c r="AF543" s="144"/>
      <c r="AG543" s="144"/>
      <c r="AH543" s="144"/>
      <c r="AI543" s="144"/>
      <c r="AJ543" s="144"/>
      <c r="AK543" s="144"/>
      <c r="AL543" s="144"/>
      <c r="AM543" s="144"/>
      <c r="AN543" s="144"/>
      <c r="AO543" s="144"/>
      <c r="AP543" s="144"/>
      <c r="AQ543" s="144"/>
      <c r="AR543" s="144"/>
      <c r="AS543" s="144"/>
      <c r="AT543" s="144"/>
      <c r="AU543" s="144"/>
      <c r="AV543" s="144"/>
      <c r="AW543" s="144"/>
      <c r="AX543" s="144"/>
      <c r="AY543" s="144"/>
      <c r="AZ543" s="144"/>
      <c r="BA543" s="144"/>
      <c r="BB543" s="144"/>
      <c r="BC543" s="144"/>
      <c r="BD543" s="144"/>
      <c r="BE543" s="144"/>
      <c r="BF543" s="144"/>
      <c r="BG543" s="144"/>
      <c r="BH543" s="144"/>
      <c r="BI543" s="144"/>
      <c r="BJ543" s="144"/>
      <c r="BK543" s="144"/>
      <c r="BL543" s="144"/>
      <c r="BM543" s="144"/>
      <c r="BN543" s="144"/>
      <c r="BO543" s="144"/>
      <c r="BP543" s="144"/>
      <c r="BQ543" s="144"/>
      <c r="BR543" s="144"/>
      <c r="BS543" s="144"/>
      <c r="BT543" s="144"/>
      <c r="BU543" s="144"/>
      <c r="BV543" s="144"/>
      <c r="BW543" s="144"/>
      <c r="BX543" s="144"/>
      <c r="BY543" s="144"/>
      <c r="BZ543" s="144"/>
      <c r="CA543" s="144"/>
      <c r="CB543" s="144"/>
      <c r="CC543" s="144"/>
      <c r="CD543" s="144"/>
      <c r="CE543" s="144"/>
      <c r="CF543" s="144"/>
      <c r="CG543" s="144"/>
      <c r="CH543" s="144"/>
      <c r="CI543" s="144"/>
      <c r="CJ543" s="144"/>
      <c r="CK543" s="144"/>
      <c r="CL543" s="144"/>
      <c r="CM543" s="144"/>
      <c r="CN543" s="144"/>
      <c r="CO543" s="144"/>
      <c r="CP543" s="144"/>
      <c r="CQ543" s="144"/>
      <c r="CR543" s="144"/>
      <c r="CS543" s="144"/>
      <c r="CT543" s="144"/>
      <c r="CU543" s="144"/>
      <c r="CV543" s="144"/>
      <c r="CW543" s="144"/>
      <c r="CX543" s="144"/>
      <c r="CY543" s="144"/>
      <c r="CZ543" s="144"/>
      <c r="DA543" s="144"/>
      <c r="DB543" s="144"/>
      <c r="DC543" s="144"/>
      <c r="DD543" s="144"/>
      <c r="DE543" s="144"/>
      <c r="DF543" s="144"/>
      <c r="DG543" s="144"/>
      <c r="DH543" s="144"/>
      <c r="DI543" s="144"/>
      <c r="DJ543" s="144"/>
      <c r="DK543" s="144"/>
      <c r="DL543" s="144"/>
      <c r="DM543" s="144"/>
      <c r="DN543" s="144"/>
      <c r="DO543" s="144"/>
      <c r="DP543" s="144"/>
      <c r="DQ543" s="144"/>
      <c r="DR543" s="144"/>
      <c r="DS543" s="144"/>
      <c r="DT543" s="144"/>
      <c r="DU543" s="144"/>
      <c r="DV543" s="144"/>
      <c r="DW543" s="144"/>
      <c r="DX543" s="144"/>
      <c r="DY543" s="144"/>
      <c r="DZ543" s="144"/>
      <c r="EA543" s="144"/>
      <c r="EB543" s="144"/>
      <c r="EC543" s="144"/>
      <c r="ED543" s="144"/>
      <c r="EE543" s="144"/>
      <c r="EF543" s="144"/>
      <c r="EG543" s="144"/>
      <c r="EH543" s="144"/>
      <c r="EI543" s="144"/>
      <c r="EJ543" s="144"/>
      <c r="EK543" s="144"/>
      <c r="EL543" s="144"/>
      <c r="EM543" s="144"/>
      <c r="EN543" s="144"/>
      <c r="EO543" s="144"/>
      <c r="EP543" s="144"/>
      <c r="EQ543" s="144"/>
      <c r="ER543" s="144"/>
      <c r="ES543" s="144"/>
      <c r="ET543" s="144"/>
      <c r="EU543" s="144"/>
      <c r="EV543" s="144"/>
      <c r="EW543" s="144"/>
      <c r="EX543" s="144"/>
      <c r="EY543" s="144"/>
      <c r="EZ543" s="144"/>
      <c r="FA543" s="144"/>
      <c r="FB543" s="144"/>
      <c r="FC543" s="144"/>
      <c r="FD543" s="144"/>
      <c r="FE543" s="144"/>
      <c r="FF543" s="144"/>
      <c r="FG543" s="144"/>
      <c r="FH543" s="144"/>
      <c r="FI543" s="144"/>
      <c r="FJ543" s="144"/>
      <c r="FK543" s="144"/>
      <c r="FL543" s="144"/>
      <c r="FM543" s="144"/>
      <c r="FN543" s="144"/>
      <c r="FO543" s="144"/>
      <c r="FP543" s="144"/>
      <c r="FQ543" s="144"/>
      <c r="FR543" s="144"/>
      <c r="FS543" s="144"/>
      <c r="FT543" s="144"/>
      <c r="FU543" s="144"/>
      <c r="FV543" s="144"/>
      <c r="FW543" s="144"/>
      <c r="FX543" s="144"/>
      <c r="FY543" s="144"/>
      <c r="FZ543" s="144"/>
      <c r="GA543" s="144"/>
      <c r="GB543" s="144"/>
      <c r="GC543" s="144"/>
      <c r="GD543" s="144"/>
      <c r="GE543" s="144"/>
      <c r="GF543" s="144"/>
      <c r="GG543" s="144"/>
      <c r="GH543" s="144"/>
      <c r="GI543" s="144"/>
      <c r="GJ543" s="144"/>
      <c r="GK543" s="144"/>
      <c r="GL543" s="144"/>
      <c r="GM543" s="144"/>
      <c r="GN543" s="144"/>
      <c r="GO543" s="144"/>
      <c r="GP543" s="144"/>
      <c r="GQ543" s="144"/>
      <c r="GR543" s="144"/>
      <c r="GS543" s="144"/>
      <c r="GT543" s="144"/>
      <c r="GU543" s="144"/>
      <c r="GV543" s="144"/>
      <c r="GW543" s="144"/>
      <c r="GX543" s="144"/>
      <c r="GY543" s="144"/>
      <c r="GZ543" s="144"/>
      <c r="HA543" s="144"/>
      <c r="HB543" s="144"/>
      <c r="HC543" s="144"/>
      <c r="HD543" s="144"/>
      <c r="HE543" s="144"/>
      <c r="HF543" s="144"/>
      <c r="HG543" s="144"/>
      <c r="HH543" s="144"/>
    </row>
    <row r="544" spans="1:216" s="157" customFormat="1" ht="40" customHeight="1">
      <c r="A544" s="201"/>
      <c r="B544" s="175"/>
      <c r="C544" s="222"/>
      <c r="D544" s="222"/>
      <c r="E544" s="223"/>
      <c r="F544" s="201"/>
      <c r="G544" s="222"/>
      <c r="H544" s="222"/>
      <c r="I544" s="222"/>
      <c r="J544" s="222"/>
      <c r="K544" s="222"/>
      <c r="L544" s="222"/>
      <c r="M544" s="222"/>
      <c r="N544" s="222"/>
      <c r="O544" s="222"/>
      <c r="P544" s="222"/>
      <c r="Q544" s="222"/>
      <c r="R544" s="222"/>
      <c r="S544" s="222"/>
      <c r="T544" s="222"/>
      <c r="U544" s="144"/>
      <c r="V544" s="144"/>
      <c r="W544" s="144"/>
      <c r="X544" s="144"/>
      <c r="Y544" s="144"/>
      <c r="Z544" s="144"/>
      <c r="AA544" s="144"/>
      <c r="AB544" s="144"/>
      <c r="AC544" s="144"/>
      <c r="AD544" s="144"/>
      <c r="AE544" s="144"/>
      <c r="AF544" s="144"/>
      <c r="AG544" s="144"/>
      <c r="AH544" s="144"/>
      <c r="AI544" s="144"/>
      <c r="AJ544" s="144"/>
      <c r="AK544" s="144"/>
      <c r="AL544" s="144"/>
      <c r="AM544" s="144"/>
      <c r="AN544" s="144"/>
      <c r="AO544" s="144"/>
      <c r="AP544" s="144"/>
      <c r="AQ544" s="144"/>
      <c r="AR544" s="144"/>
      <c r="AS544" s="144"/>
      <c r="AT544" s="144"/>
      <c r="AU544" s="144"/>
      <c r="AV544" s="144"/>
      <c r="AW544" s="144"/>
      <c r="AX544" s="144"/>
      <c r="AY544" s="144"/>
      <c r="AZ544" s="144"/>
      <c r="BA544" s="144"/>
      <c r="BB544" s="144"/>
      <c r="BC544" s="144"/>
      <c r="BD544" s="144"/>
      <c r="BE544" s="144"/>
      <c r="BF544" s="144"/>
      <c r="BG544" s="144"/>
      <c r="BH544" s="144"/>
      <c r="BI544" s="144"/>
      <c r="BJ544" s="144"/>
      <c r="BK544" s="144"/>
      <c r="BL544" s="144"/>
      <c r="BM544" s="144"/>
      <c r="BN544" s="144"/>
      <c r="BO544" s="144"/>
      <c r="BP544" s="144"/>
      <c r="BQ544" s="144"/>
      <c r="BR544" s="144"/>
      <c r="BS544" s="144"/>
      <c r="BT544" s="144"/>
      <c r="BU544" s="144"/>
      <c r="BV544" s="144"/>
      <c r="BW544" s="144"/>
      <c r="BX544" s="144"/>
      <c r="BY544" s="144"/>
      <c r="BZ544" s="144"/>
      <c r="CA544" s="144"/>
      <c r="CB544" s="144"/>
      <c r="CC544" s="144"/>
      <c r="CD544" s="144"/>
      <c r="CE544" s="144"/>
      <c r="CF544" s="144"/>
      <c r="CG544" s="144"/>
      <c r="CH544" s="144"/>
      <c r="CI544" s="144"/>
      <c r="CJ544" s="144"/>
      <c r="CK544" s="144"/>
      <c r="CL544" s="144"/>
      <c r="CM544" s="144"/>
      <c r="CN544" s="144"/>
      <c r="CO544" s="144"/>
      <c r="CP544" s="144"/>
      <c r="CQ544" s="144"/>
      <c r="CR544" s="144"/>
      <c r="CS544" s="144"/>
      <c r="CT544" s="144"/>
      <c r="CU544" s="144"/>
      <c r="CV544" s="144"/>
      <c r="CW544" s="144"/>
      <c r="CX544" s="144"/>
      <c r="CY544" s="144"/>
      <c r="CZ544" s="144"/>
      <c r="DA544" s="144"/>
      <c r="DB544" s="144"/>
      <c r="DC544" s="144"/>
      <c r="DD544" s="144"/>
      <c r="DE544" s="144"/>
      <c r="DF544" s="144"/>
      <c r="DG544" s="144"/>
      <c r="DH544" s="144"/>
      <c r="DI544" s="144"/>
      <c r="DJ544" s="144"/>
      <c r="DK544" s="144"/>
      <c r="DL544" s="144"/>
      <c r="DM544" s="144"/>
      <c r="DN544" s="144"/>
      <c r="DO544" s="144"/>
      <c r="DP544" s="144"/>
      <c r="DQ544" s="144"/>
      <c r="DR544" s="144"/>
      <c r="DS544" s="144"/>
      <c r="DT544" s="144"/>
      <c r="DU544" s="144"/>
      <c r="DV544" s="144"/>
      <c r="DW544" s="144"/>
      <c r="DX544" s="144"/>
      <c r="DY544" s="144"/>
      <c r="DZ544" s="144"/>
      <c r="EA544" s="144"/>
      <c r="EB544" s="144"/>
      <c r="EC544" s="144"/>
      <c r="ED544" s="144"/>
      <c r="EE544" s="144"/>
      <c r="EF544" s="144"/>
      <c r="EG544" s="144"/>
      <c r="EH544" s="144"/>
      <c r="EI544" s="144"/>
      <c r="EJ544" s="144"/>
      <c r="EK544" s="144"/>
      <c r="EL544" s="144"/>
      <c r="EM544" s="144"/>
      <c r="EN544" s="144"/>
      <c r="EO544" s="144"/>
      <c r="EP544" s="144"/>
      <c r="EQ544" s="144"/>
      <c r="ER544" s="144"/>
      <c r="ES544" s="144"/>
      <c r="ET544" s="144"/>
      <c r="EU544" s="144"/>
      <c r="EV544" s="144"/>
      <c r="EW544" s="144"/>
      <c r="EX544" s="144"/>
      <c r="EY544" s="144"/>
      <c r="EZ544" s="144"/>
      <c r="FA544" s="144"/>
      <c r="FB544" s="144"/>
      <c r="FC544" s="144"/>
      <c r="FD544" s="144"/>
      <c r="FE544" s="144"/>
      <c r="FF544" s="144"/>
      <c r="FG544" s="144"/>
      <c r="FH544" s="144"/>
      <c r="FI544" s="144"/>
      <c r="FJ544" s="144"/>
      <c r="FK544" s="144"/>
      <c r="FL544" s="144"/>
      <c r="FM544" s="144"/>
      <c r="FN544" s="144"/>
      <c r="FO544" s="144"/>
      <c r="FP544" s="144"/>
      <c r="FQ544" s="144"/>
      <c r="FR544" s="144"/>
      <c r="FS544" s="144"/>
      <c r="FT544" s="144"/>
      <c r="FU544" s="144"/>
      <c r="FV544" s="144"/>
      <c r="FW544" s="144"/>
      <c r="FX544" s="144"/>
      <c r="FY544" s="144"/>
      <c r="FZ544" s="144"/>
      <c r="GA544" s="144"/>
      <c r="GB544" s="144"/>
      <c r="GC544" s="144"/>
      <c r="GD544" s="144"/>
      <c r="GE544" s="144"/>
      <c r="GF544" s="144"/>
      <c r="GG544" s="144"/>
      <c r="GH544" s="144"/>
      <c r="GI544" s="144"/>
      <c r="GJ544" s="144"/>
      <c r="GK544" s="144"/>
      <c r="GL544" s="144"/>
      <c r="GM544" s="144"/>
      <c r="GN544" s="144"/>
      <c r="GO544" s="144"/>
      <c r="GP544" s="144"/>
      <c r="GQ544" s="144"/>
      <c r="GR544" s="144"/>
      <c r="GS544" s="144"/>
      <c r="GT544" s="144"/>
      <c r="GU544" s="144"/>
      <c r="GV544" s="144"/>
      <c r="GW544" s="144"/>
      <c r="GX544" s="144"/>
      <c r="GY544" s="144"/>
      <c r="GZ544" s="144"/>
      <c r="HA544" s="144"/>
      <c r="HB544" s="144"/>
      <c r="HC544" s="144"/>
      <c r="HD544" s="144"/>
      <c r="HE544" s="144"/>
      <c r="HF544" s="144"/>
      <c r="HG544" s="144"/>
      <c r="HH544" s="144"/>
    </row>
    <row r="545" spans="1:216" s="157" customFormat="1" ht="40" customHeight="1">
      <c r="A545" s="201"/>
      <c r="B545" s="175"/>
      <c r="C545" s="222"/>
      <c r="D545" s="222"/>
      <c r="E545" s="223"/>
      <c r="F545" s="201"/>
      <c r="G545" s="222"/>
      <c r="H545" s="222"/>
      <c r="I545" s="222"/>
      <c r="J545" s="222"/>
      <c r="K545" s="222"/>
      <c r="L545" s="222"/>
      <c r="M545" s="222"/>
      <c r="N545" s="222"/>
      <c r="O545" s="222"/>
      <c r="P545" s="222"/>
      <c r="Q545" s="222"/>
      <c r="R545" s="222"/>
      <c r="S545" s="222"/>
      <c r="T545" s="222"/>
      <c r="U545" s="144"/>
      <c r="V545" s="144"/>
      <c r="W545" s="144"/>
      <c r="X545" s="144"/>
      <c r="Y545" s="144"/>
      <c r="Z545" s="144"/>
      <c r="AA545" s="144"/>
      <c r="AB545" s="144"/>
      <c r="AC545" s="144"/>
      <c r="AD545" s="144"/>
      <c r="AE545" s="144"/>
      <c r="AF545" s="144"/>
      <c r="AG545" s="144"/>
      <c r="AH545" s="144"/>
      <c r="AI545" s="144"/>
      <c r="AJ545" s="144"/>
      <c r="AK545" s="144"/>
      <c r="AL545" s="144"/>
      <c r="AM545" s="144"/>
      <c r="AN545" s="144"/>
      <c r="AO545" s="144"/>
      <c r="AP545" s="144"/>
      <c r="AQ545" s="144"/>
      <c r="AR545" s="144"/>
      <c r="AS545" s="144"/>
      <c r="AT545" s="144"/>
      <c r="AU545" s="144"/>
      <c r="AV545" s="144"/>
      <c r="AW545" s="144"/>
      <c r="AX545" s="144"/>
      <c r="AY545" s="144"/>
      <c r="AZ545" s="144"/>
      <c r="BA545" s="144"/>
      <c r="BB545" s="144"/>
      <c r="BC545" s="144"/>
      <c r="BD545" s="144"/>
      <c r="BE545" s="144"/>
      <c r="BF545" s="144"/>
      <c r="BG545" s="144"/>
      <c r="BH545" s="144"/>
      <c r="BI545" s="144"/>
      <c r="BJ545" s="144"/>
      <c r="BK545" s="144"/>
      <c r="BL545" s="144"/>
      <c r="BM545" s="144"/>
      <c r="BN545" s="144"/>
      <c r="BO545" s="144"/>
      <c r="BP545" s="144"/>
      <c r="BQ545" s="144"/>
      <c r="BR545" s="144"/>
      <c r="BS545" s="144"/>
      <c r="BT545" s="144"/>
      <c r="BU545" s="144"/>
      <c r="BV545" s="144"/>
      <c r="BW545" s="144"/>
      <c r="BX545" s="144"/>
      <c r="BY545" s="144"/>
      <c r="BZ545" s="144"/>
      <c r="CA545" s="144"/>
      <c r="CB545" s="144"/>
      <c r="CC545" s="144"/>
      <c r="CD545" s="144"/>
      <c r="CE545" s="144"/>
      <c r="CF545" s="144"/>
      <c r="CG545" s="144"/>
      <c r="CH545" s="144"/>
      <c r="CI545" s="144"/>
      <c r="CJ545" s="144"/>
      <c r="CK545" s="144"/>
      <c r="CL545" s="144"/>
      <c r="CM545" s="144"/>
      <c r="CN545" s="144"/>
      <c r="CO545" s="144"/>
      <c r="CP545" s="144"/>
      <c r="CQ545" s="144"/>
      <c r="CR545" s="144"/>
      <c r="CS545" s="144"/>
      <c r="CT545" s="144"/>
      <c r="CU545" s="144"/>
      <c r="CV545" s="144"/>
      <c r="CW545" s="144"/>
      <c r="CX545" s="144"/>
      <c r="CY545" s="144"/>
      <c r="CZ545" s="144"/>
      <c r="DA545" s="144"/>
      <c r="DB545" s="144"/>
      <c r="DC545" s="144"/>
      <c r="DD545" s="144"/>
      <c r="DE545" s="144"/>
      <c r="DF545" s="144"/>
      <c r="DG545" s="144"/>
      <c r="DH545" s="144"/>
      <c r="DI545" s="144"/>
      <c r="DJ545" s="144"/>
      <c r="DK545" s="144"/>
      <c r="DL545" s="144"/>
      <c r="DM545" s="144"/>
      <c r="DN545" s="144"/>
      <c r="DO545" s="144"/>
      <c r="DP545" s="144"/>
      <c r="DQ545" s="144"/>
      <c r="DR545" s="144"/>
      <c r="DS545" s="144"/>
      <c r="DT545" s="144"/>
      <c r="DU545" s="144"/>
      <c r="DV545" s="144"/>
      <c r="DW545" s="144"/>
      <c r="DX545" s="144"/>
      <c r="DY545" s="144"/>
      <c r="DZ545" s="144"/>
      <c r="EA545" s="144"/>
      <c r="EB545" s="144"/>
      <c r="EC545" s="144"/>
      <c r="ED545" s="144"/>
      <c r="EE545" s="144"/>
      <c r="EF545" s="144"/>
      <c r="EG545" s="144"/>
      <c r="EH545" s="144"/>
      <c r="EI545" s="144"/>
      <c r="EJ545" s="144"/>
      <c r="EK545" s="144"/>
      <c r="EL545" s="144"/>
      <c r="EM545" s="144"/>
      <c r="EN545" s="144"/>
      <c r="EO545" s="144"/>
      <c r="EP545" s="144"/>
      <c r="EQ545" s="144"/>
      <c r="ER545" s="144"/>
      <c r="ES545" s="144"/>
      <c r="ET545" s="144"/>
      <c r="EU545" s="144"/>
      <c r="EV545" s="144"/>
      <c r="EW545" s="144"/>
      <c r="EX545" s="144"/>
      <c r="EY545" s="144"/>
      <c r="EZ545" s="144"/>
      <c r="FA545" s="144"/>
      <c r="FB545" s="144"/>
      <c r="FC545" s="144"/>
      <c r="FD545" s="144"/>
      <c r="FE545" s="144"/>
      <c r="FF545" s="144"/>
      <c r="FG545" s="144"/>
      <c r="FH545" s="144"/>
      <c r="FI545" s="144"/>
      <c r="FJ545" s="144"/>
      <c r="FK545" s="144"/>
      <c r="FL545" s="144"/>
      <c r="FM545" s="144"/>
      <c r="FN545" s="144"/>
      <c r="FO545" s="144"/>
      <c r="FP545" s="144"/>
      <c r="FQ545" s="144"/>
      <c r="FR545" s="144"/>
      <c r="FS545" s="144"/>
      <c r="FT545" s="144"/>
      <c r="FU545" s="144"/>
      <c r="FV545" s="144"/>
      <c r="FW545" s="144"/>
      <c r="FX545" s="144"/>
      <c r="FY545" s="144"/>
      <c r="FZ545" s="144"/>
      <c r="GA545" s="144"/>
      <c r="GB545" s="144"/>
      <c r="GC545" s="144"/>
      <c r="GD545" s="144"/>
      <c r="GE545" s="144"/>
      <c r="GF545" s="144"/>
      <c r="GG545" s="144"/>
      <c r="GH545" s="144"/>
      <c r="GI545" s="144"/>
      <c r="GJ545" s="144"/>
      <c r="GK545" s="144"/>
      <c r="GL545" s="144"/>
      <c r="GM545" s="144"/>
      <c r="GN545" s="144"/>
      <c r="GO545" s="144"/>
      <c r="GP545" s="144"/>
      <c r="GQ545" s="144"/>
      <c r="GR545" s="144"/>
      <c r="GS545" s="144"/>
      <c r="GT545" s="144"/>
      <c r="GU545" s="144"/>
      <c r="GV545" s="144"/>
      <c r="GW545" s="144"/>
      <c r="GX545" s="144"/>
      <c r="GY545" s="144"/>
      <c r="GZ545" s="144"/>
      <c r="HA545" s="144"/>
      <c r="HB545" s="144"/>
      <c r="HC545" s="144"/>
      <c r="HD545" s="144"/>
      <c r="HE545" s="144"/>
      <c r="HF545" s="144"/>
      <c r="HG545" s="144"/>
      <c r="HH545" s="144"/>
    </row>
    <row r="546" spans="1:216" s="157" customFormat="1" ht="40" customHeight="1">
      <c r="A546" s="201"/>
      <c r="B546" s="175"/>
      <c r="C546" s="222"/>
      <c r="D546" s="222"/>
      <c r="E546" s="223"/>
      <c r="F546" s="201"/>
      <c r="G546" s="222"/>
      <c r="H546" s="222"/>
      <c r="I546" s="222"/>
      <c r="J546" s="222"/>
      <c r="K546" s="222"/>
      <c r="L546" s="222"/>
      <c r="M546" s="222"/>
      <c r="N546" s="222"/>
      <c r="O546" s="222"/>
      <c r="P546" s="222"/>
      <c r="Q546" s="222"/>
      <c r="R546" s="222"/>
      <c r="S546" s="222"/>
      <c r="T546" s="222"/>
      <c r="U546" s="144"/>
      <c r="V546" s="144"/>
      <c r="W546" s="144"/>
      <c r="X546" s="144"/>
      <c r="Y546" s="144"/>
      <c r="Z546" s="144"/>
      <c r="AA546" s="144"/>
      <c r="AB546" s="144"/>
      <c r="AC546" s="144"/>
      <c r="AD546" s="144"/>
      <c r="AE546" s="144"/>
      <c r="AF546" s="144"/>
      <c r="AG546" s="144"/>
      <c r="AH546" s="144"/>
      <c r="AI546" s="144"/>
      <c r="AJ546" s="144"/>
      <c r="AK546" s="144"/>
      <c r="AL546" s="144"/>
      <c r="AM546" s="144"/>
      <c r="AN546" s="144"/>
      <c r="AO546" s="144"/>
      <c r="AP546" s="144"/>
      <c r="AQ546" s="144"/>
      <c r="AR546" s="144"/>
      <c r="AS546" s="144"/>
      <c r="AT546" s="144"/>
      <c r="AU546" s="144"/>
      <c r="AV546" s="144"/>
      <c r="AW546" s="144"/>
      <c r="AX546" s="144"/>
      <c r="AY546" s="144"/>
      <c r="AZ546" s="144"/>
      <c r="BA546" s="144"/>
      <c r="BB546" s="144"/>
      <c r="BC546" s="144"/>
      <c r="BD546" s="144"/>
      <c r="BE546" s="144"/>
      <c r="BF546" s="144"/>
      <c r="BG546" s="144"/>
      <c r="BH546" s="144"/>
      <c r="BI546" s="144"/>
      <c r="BJ546" s="144"/>
      <c r="BK546" s="144"/>
      <c r="BL546" s="144"/>
      <c r="BM546" s="144"/>
      <c r="BN546" s="144"/>
      <c r="BO546" s="144"/>
      <c r="BP546" s="144"/>
      <c r="BQ546" s="144"/>
      <c r="BR546" s="144"/>
      <c r="BS546" s="144"/>
      <c r="BT546" s="144"/>
      <c r="BU546" s="144"/>
      <c r="BV546" s="144"/>
      <c r="BW546" s="144"/>
      <c r="BX546" s="144"/>
      <c r="BY546" s="144"/>
      <c r="BZ546" s="144"/>
      <c r="CA546" s="144"/>
      <c r="CB546" s="144"/>
      <c r="CC546" s="144"/>
      <c r="CD546" s="144"/>
      <c r="CE546" s="144"/>
      <c r="CF546" s="144"/>
      <c r="CG546" s="144"/>
      <c r="CH546" s="144"/>
      <c r="CI546" s="144"/>
      <c r="CJ546" s="144"/>
      <c r="CK546" s="144"/>
      <c r="CL546" s="144"/>
      <c r="CM546" s="144"/>
      <c r="CN546" s="144"/>
      <c r="CO546" s="144"/>
      <c r="CP546" s="144"/>
      <c r="CQ546" s="144"/>
      <c r="CR546" s="144"/>
      <c r="CS546" s="144"/>
      <c r="CT546" s="144"/>
      <c r="CU546" s="144"/>
      <c r="CV546" s="144"/>
      <c r="CW546" s="144"/>
      <c r="CX546" s="144"/>
      <c r="CY546" s="144"/>
      <c r="CZ546" s="144"/>
      <c r="DA546" s="144"/>
      <c r="DB546" s="144"/>
      <c r="DC546" s="144"/>
      <c r="DD546" s="144"/>
      <c r="DE546" s="144"/>
      <c r="DF546" s="144"/>
      <c r="DG546" s="144"/>
      <c r="DH546" s="144"/>
      <c r="DI546" s="144"/>
      <c r="DJ546" s="144"/>
      <c r="DK546" s="144"/>
      <c r="DL546" s="144"/>
      <c r="DM546" s="144"/>
      <c r="DN546" s="144"/>
      <c r="DO546" s="144"/>
      <c r="DP546" s="144"/>
      <c r="DQ546" s="144"/>
      <c r="DR546" s="144"/>
      <c r="DS546" s="144"/>
      <c r="DT546" s="144"/>
      <c r="DU546" s="144"/>
      <c r="DV546" s="144"/>
      <c r="DW546" s="144"/>
      <c r="DX546" s="144"/>
      <c r="DY546" s="144"/>
      <c r="DZ546" s="144"/>
      <c r="EA546" s="144"/>
      <c r="EB546" s="144"/>
      <c r="EC546" s="144"/>
      <c r="ED546" s="144"/>
      <c r="EE546" s="144"/>
      <c r="EF546" s="144"/>
      <c r="EG546" s="144"/>
      <c r="EH546" s="144"/>
      <c r="EI546" s="144"/>
      <c r="EJ546" s="144"/>
      <c r="EK546" s="144"/>
      <c r="EL546" s="144"/>
      <c r="EM546" s="144"/>
      <c r="EN546" s="144"/>
      <c r="EO546" s="144"/>
      <c r="EP546" s="144"/>
      <c r="EQ546" s="144"/>
      <c r="ER546" s="144"/>
      <c r="ES546" s="144"/>
      <c r="ET546" s="144"/>
      <c r="EU546" s="144"/>
      <c r="EV546" s="144"/>
      <c r="EW546" s="144"/>
      <c r="EX546" s="144"/>
      <c r="EY546" s="144"/>
      <c r="EZ546" s="144"/>
      <c r="FA546" s="144"/>
      <c r="FB546" s="144"/>
      <c r="FC546" s="144"/>
      <c r="FD546" s="144"/>
      <c r="FE546" s="144"/>
      <c r="FF546" s="144"/>
      <c r="FG546" s="144"/>
      <c r="FH546" s="144"/>
      <c r="FI546" s="144"/>
      <c r="FJ546" s="144"/>
      <c r="FK546" s="144"/>
      <c r="FL546" s="144"/>
      <c r="FM546" s="144"/>
      <c r="FN546" s="144"/>
      <c r="FO546" s="144"/>
      <c r="FP546" s="144"/>
      <c r="FQ546" s="144"/>
      <c r="FR546" s="144"/>
      <c r="FS546" s="144"/>
      <c r="FT546" s="144"/>
      <c r="FU546" s="144"/>
      <c r="FV546" s="144"/>
      <c r="FW546" s="144"/>
      <c r="FX546" s="144"/>
      <c r="FY546" s="144"/>
      <c r="FZ546" s="144"/>
      <c r="GA546" s="144"/>
      <c r="GB546" s="144"/>
      <c r="GC546" s="144"/>
      <c r="GD546" s="144"/>
      <c r="GE546" s="144"/>
      <c r="GF546" s="144"/>
      <c r="GG546" s="144"/>
      <c r="GH546" s="144"/>
      <c r="GI546" s="144"/>
      <c r="GJ546" s="144"/>
      <c r="GK546" s="144"/>
      <c r="GL546" s="144"/>
      <c r="GM546" s="144"/>
      <c r="GN546" s="144"/>
      <c r="GO546" s="144"/>
      <c r="GP546" s="144"/>
      <c r="GQ546" s="144"/>
      <c r="GR546" s="144"/>
      <c r="GS546" s="144"/>
      <c r="GT546" s="144"/>
      <c r="GU546" s="144"/>
      <c r="GV546" s="144"/>
      <c r="GW546" s="144"/>
      <c r="GX546" s="144"/>
      <c r="GY546" s="144"/>
      <c r="GZ546" s="144"/>
      <c r="HA546" s="144"/>
      <c r="HB546" s="144"/>
      <c r="HC546" s="144"/>
      <c r="HD546" s="144"/>
      <c r="HE546" s="144"/>
      <c r="HF546" s="144"/>
      <c r="HG546" s="144"/>
      <c r="HH546" s="144"/>
    </row>
    <row r="547" spans="1:216" ht="40" customHeight="1">
      <c r="B547" s="175"/>
    </row>
    <row r="548" spans="1:216" ht="40" customHeight="1">
      <c r="B548" s="175"/>
    </row>
    <row r="549" spans="1:216" ht="40" customHeight="1">
      <c r="B549" s="175"/>
    </row>
    <row r="550" spans="1:216" ht="40" customHeight="1">
      <c r="B550" s="175"/>
    </row>
    <row r="551" spans="1:216" ht="40" customHeight="1">
      <c r="B551" s="175"/>
    </row>
    <row r="552" spans="1:216" ht="40" customHeight="1">
      <c r="B552" s="175"/>
    </row>
    <row r="553" spans="1:216" ht="40" customHeight="1">
      <c r="B553" s="175"/>
    </row>
    <row r="554" spans="1:216" ht="40" customHeight="1">
      <c r="B554" s="175"/>
    </row>
    <row r="555" spans="1:216" ht="40" customHeight="1">
      <c r="B555" s="175"/>
    </row>
    <row r="556" spans="1:216" ht="40" customHeight="1">
      <c r="B556" s="175"/>
    </row>
    <row r="557" spans="1:216" ht="40" customHeight="1">
      <c r="B557" s="175"/>
    </row>
    <row r="558" spans="1:216" ht="40" customHeight="1">
      <c r="B558" s="175"/>
    </row>
    <row r="559" spans="1:216" ht="40" customHeight="1">
      <c r="B559" s="175"/>
    </row>
    <row r="560" spans="1:216" ht="40" customHeight="1">
      <c r="B560" s="175"/>
    </row>
    <row r="561" spans="1:216" ht="40" customHeight="1">
      <c r="B561" s="175"/>
    </row>
    <row r="562" spans="1:216" s="157" customFormat="1" ht="40" customHeight="1">
      <c r="A562" s="201"/>
      <c r="B562" s="175"/>
      <c r="C562" s="222"/>
      <c r="D562" s="222"/>
      <c r="E562" s="223"/>
      <c r="F562" s="201"/>
      <c r="G562" s="222"/>
      <c r="H562" s="222"/>
      <c r="I562" s="222"/>
      <c r="J562" s="222"/>
      <c r="K562" s="222"/>
      <c r="L562" s="222"/>
      <c r="M562" s="222"/>
      <c r="N562" s="222"/>
      <c r="O562" s="222"/>
      <c r="P562" s="222"/>
      <c r="Q562" s="222"/>
      <c r="R562" s="222"/>
      <c r="S562" s="222"/>
      <c r="T562" s="222"/>
      <c r="U562" s="144"/>
      <c r="V562" s="144"/>
      <c r="W562" s="144"/>
      <c r="X562" s="144"/>
      <c r="Y562" s="144"/>
      <c r="Z562" s="144"/>
      <c r="AA562" s="144"/>
      <c r="AB562" s="144"/>
      <c r="AC562" s="144"/>
      <c r="AD562" s="144"/>
      <c r="AE562" s="144"/>
      <c r="AF562" s="144"/>
      <c r="AG562" s="144"/>
      <c r="AH562" s="144"/>
      <c r="AI562" s="144"/>
      <c r="AJ562" s="144"/>
      <c r="AK562" s="144"/>
      <c r="AL562" s="144"/>
      <c r="AM562" s="144"/>
      <c r="AN562" s="144"/>
      <c r="AO562" s="144"/>
      <c r="AP562" s="144"/>
      <c r="AQ562" s="144"/>
      <c r="AR562" s="144"/>
      <c r="AS562" s="144"/>
      <c r="AT562" s="144"/>
      <c r="AU562" s="144"/>
      <c r="AV562" s="144"/>
      <c r="AW562" s="144"/>
      <c r="AX562" s="144"/>
      <c r="AY562" s="144"/>
      <c r="AZ562" s="144"/>
      <c r="BA562" s="144"/>
      <c r="BB562" s="144"/>
      <c r="BC562" s="144"/>
      <c r="BD562" s="144"/>
      <c r="BE562" s="144"/>
      <c r="BF562" s="144"/>
      <c r="BG562" s="144"/>
      <c r="BH562" s="144"/>
      <c r="BI562" s="144"/>
      <c r="BJ562" s="144"/>
      <c r="BK562" s="144"/>
      <c r="BL562" s="144"/>
      <c r="BM562" s="144"/>
      <c r="BN562" s="144"/>
      <c r="BO562" s="144"/>
      <c r="BP562" s="144"/>
      <c r="BQ562" s="144"/>
      <c r="BR562" s="144"/>
      <c r="BS562" s="144"/>
      <c r="BT562" s="144"/>
      <c r="BU562" s="144"/>
      <c r="BV562" s="144"/>
      <c r="BW562" s="144"/>
      <c r="BX562" s="144"/>
      <c r="BY562" s="144"/>
      <c r="BZ562" s="144"/>
      <c r="CA562" s="144"/>
      <c r="CB562" s="144"/>
      <c r="CC562" s="144"/>
      <c r="CD562" s="144"/>
      <c r="CE562" s="144"/>
      <c r="CF562" s="144"/>
      <c r="CG562" s="144"/>
      <c r="CH562" s="144"/>
      <c r="CI562" s="144"/>
      <c r="CJ562" s="144"/>
      <c r="CK562" s="144"/>
      <c r="CL562" s="144"/>
      <c r="CM562" s="144"/>
      <c r="CN562" s="144"/>
      <c r="CO562" s="144"/>
      <c r="CP562" s="144"/>
      <c r="CQ562" s="144"/>
      <c r="CR562" s="144"/>
      <c r="CS562" s="144"/>
      <c r="CT562" s="144"/>
      <c r="CU562" s="144"/>
      <c r="CV562" s="144"/>
      <c r="CW562" s="144"/>
      <c r="CX562" s="144"/>
      <c r="CY562" s="144"/>
      <c r="CZ562" s="144"/>
      <c r="DA562" s="144"/>
      <c r="DB562" s="144"/>
      <c r="DC562" s="144"/>
      <c r="DD562" s="144"/>
      <c r="DE562" s="144"/>
      <c r="DF562" s="144"/>
      <c r="DG562" s="144"/>
      <c r="DH562" s="144"/>
      <c r="DI562" s="144"/>
      <c r="DJ562" s="144"/>
      <c r="DK562" s="144"/>
      <c r="DL562" s="144"/>
      <c r="DM562" s="144"/>
      <c r="DN562" s="144"/>
      <c r="DO562" s="144"/>
      <c r="DP562" s="144"/>
      <c r="DQ562" s="144"/>
      <c r="DR562" s="144"/>
      <c r="DS562" s="144"/>
      <c r="DT562" s="144"/>
      <c r="DU562" s="144"/>
      <c r="DV562" s="144"/>
      <c r="DW562" s="144"/>
      <c r="DX562" s="144"/>
      <c r="DY562" s="144"/>
      <c r="DZ562" s="144"/>
      <c r="EA562" s="144"/>
      <c r="EB562" s="144"/>
      <c r="EC562" s="144"/>
      <c r="ED562" s="144"/>
      <c r="EE562" s="144"/>
      <c r="EF562" s="144"/>
      <c r="EG562" s="144"/>
      <c r="EH562" s="144"/>
      <c r="EI562" s="144"/>
      <c r="EJ562" s="144"/>
      <c r="EK562" s="144"/>
      <c r="EL562" s="144"/>
      <c r="EM562" s="144"/>
      <c r="EN562" s="144"/>
      <c r="EO562" s="144"/>
      <c r="EP562" s="144"/>
      <c r="EQ562" s="144"/>
      <c r="ER562" s="144"/>
      <c r="ES562" s="144"/>
      <c r="ET562" s="144"/>
      <c r="EU562" s="144"/>
      <c r="EV562" s="144"/>
      <c r="EW562" s="144"/>
      <c r="EX562" s="144"/>
      <c r="EY562" s="144"/>
      <c r="EZ562" s="144"/>
      <c r="FA562" s="144"/>
      <c r="FB562" s="144"/>
      <c r="FC562" s="144"/>
      <c r="FD562" s="144"/>
      <c r="FE562" s="144"/>
      <c r="FF562" s="144"/>
      <c r="FG562" s="144"/>
      <c r="FH562" s="144"/>
      <c r="FI562" s="144"/>
      <c r="FJ562" s="144"/>
      <c r="FK562" s="144"/>
      <c r="FL562" s="144"/>
      <c r="FM562" s="144"/>
      <c r="FN562" s="144"/>
      <c r="FO562" s="144"/>
      <c r="FP562" s="144"/>
      <c r="FQ562" s="144"/>
      <c r="FR562" s="144"/>
      <c r="FS562" s="144"/>
      <c r="FT562" s="144"/>
      <c r="FU562" s="144"/>
      <c r="FV562" s="144"/>
      <c r="FW562" s="144"/>
      <c r="FX562" s="144"/>
      <c r="FY562" s="144"/>
      <c r="FZ562" s="144"/>
      <c r="GA562" s="144"/>
      <c r="GB562" s="144"/>
      <c r="GC562" s="144"/>
      <c r="GD562" s="144"/>
      <c r="GE562" s="144"/>
      <c r="GF562" s="144"/>
      <c r="GG562" s="144"/>
      <c r="GH562" s="144"/>
      <c r="GI562" s="144"/>
      <c r="GJ562" s="144"/>
      <c r="GK562" s="144"/>
      <c r="GL562" s="144"/>
      <c r="GM562" s="144"/>
      <c r="GN562" s="144"/>
      <c r="GO562" s="144"/>
      <c r="GP562" s="144"/>
      <c r="GQ562" s="144"/>
      <c r="GR562" s="144"/>
      <c r="GS562" s="144"/>
      <c r="GT562" s="144"/>
      <c r="GU562" s="144"/>
      <c r="GV562" s="144"/>
      <c r="GW562" s="144"/>
      <c r="GX562" s="144"/>
      <c r="GY562" s="144"/>
      <c r="GZ562" s="144"/>
      <c r="HA562" s="144"/>
      <c r="HB562" s="144"/>
      <c r="HC562" s="144"/>
      <c r="HD562" s="144"/>
      <c r="HE562" s="144"/>
      <c r="HF562" s="144"/>
      <c r="HG562" s="144"/>
      <c r="HH562" s="144"/>
    </row>
    <row r="563" spans="1:216" s="157" customFormat="1" ht="40" customHeight="1">
      <c r="A563" s="201"/>
      <c r="B563" s="175"/>
      <c r="C563" s="222"/>
      <c r="D563" s="222"/>
      <c r="E563" s="223"/>
      <c r="F563" s="201"/>
      <c r="G563" s="222"/>
      <c r="H563" s="222"/>
      <c r="I563" s="222"/>
      <c r="J563" s="222"/>
      <c r="K563" s="222"/>
      <c r="L563" s="222"/>
      <c r="M563" s="222"/>
      <c r="N563" s="222"/>
      <c r="O563" s="222"/>
      <c r="P563" s="222"/>
      <c r="Q563" s="222"/>
      <c r="R563" s="222"/>
      <c r="S563" s="222"/>
      <c r="T563" s="222"/>
      <c r="U563" s="144"/>
      <c r="V563" s="144"/>
      <c r="W563" s="144"/>
      <c r="X563" s="144"/>
      <c r="Y563" s="144"/>
      <c r="Z563" s="144"/>
      <c r="AA563" s="144"/>
      <c r="AB563" s="144"/>
      <c r="AC563" s="144"/>
      <c r="AD563" s="144"/>
      <c r="AE563" s="144"/>
      <c r="AF563" s="144"/>
      <c r="AG563" s="144"/>
      <c r="AH563" s="144"/>
      <c r="AI563" s="144"/>
      <c r="AJ563" s="144"/>
      <c r="AK563" s="144"/>
      <c r="AL563" s="144"/>
      <c r="AM563" s="144"/>
      <c r="AN563" s="144"/>
      <c r="AO563" s="144"/>
      <c r="AP563" s="144"/>
      <c r="AQ563" s="144"/>
      <c r="AR563" s="144"/>
      <c r="AS563" s="144"/>
      <c r="AT563" s="144"/>
      <c r="AU563" s="144"/>
      <c r="AV563" s="144"/>
      <c r="AW563" s="144"/>
      <c r="AX563" s="144"/>
      <c r="AY563" s="144"/>
      <c r="AZ563" s="144"/>
      <c r="BA563" s="144"/>
      <c r="BB563" s="144"/>
      <c r="BC563" s="144"/>
      <c r="BD563" s="144"/>
      <c r="BE563" s="144"/>
      <c r="BF563" s="144"/>
      <c r="BG563" s="144"/>
      <c r="BH563" s="144"/>
      <c r="BI563" s="144"/>
      <c r="BJ563" s="144"/>
      <c r="BK563" s="144"/>
      <c r="BL563" s="144"/>
      <c r="BM563" s="144"/>
      <c r="BN563" s="144"/>
      <c r="BO563" s="144"/>
      <c r="BP563" s="144"/>
      <c r="BQ563" s="144"/>
      <c r="BR563" s="144"/>
      <c r="BS563" s="144"/>
      <c r="BT563" s="144"/>
      <c r="BU563" s="144"/>
      <c r="BV563" s="144"/>
      <c r="BW563" s="144"/>
      <c r="BX563" s="144"/>
      <c r="BY563" s="144"/>
      <c r="BZ563" s="144"/>
      <c r="CA563" s="144"/>
      <c r="CB563" s="144"/>
      <c r="CC563" s="144"/>
      <c r="CD563" s="144"/>
      <c r="CE563" s="144"/>
      <c r="CF563" s="144"/>
      <c r="CG563" s="144"/>
      <c r="CH563" s="144"/>
      <c r="CI563" s="144"/>
      <c r="CJ563" s="144"/>
      <c r="CK563" s="144"/>
      <c r="CL563" s="144"/>
      <c r="CM563" s="144"/>
      <c r="CN563" s="144"/>
      <c r="CO563" s="144"/>
      <c r="CP563" s="144"/>
      <c r="CQ563" s="144"/>
      <c r="CR563" s="144"/>
      <c r="CS563" s="144"/>
      <c r="CT563" s="144"/>
      <c r="CU563" s="144"/>
      <c r="CV563" s="144"/>
      <c r="CW563" s="144"/>
      <c r="CX563" s="144"/>
      <c r="CY563" s="144"/>
      <c r="CZ563" s="144"/>
      <c r="DA563" s="144"/>
      <c r="DB563" s="144"/>
      <c r="DC563" s="144"/>
      <c r="DD563" s="144"/>
      <c r="DE563" s="144"/>
      <c r="DF563" s="144"/>
      <c r="DG563" s="144"/>
      <c r="DH563" s="144"/>
      <c r="DI563" s="144"/>
      <c r="DJ563" s="144"/>
      <c r="DK563" s="144"/>
      <c r="DL563" s="144"/>
      <c r="DM563" s="144"/>
      <c r="DN563" s="144"/>
      <c r="DO563" s="144"/>
      <c r="DP563" s="144"/>
      <c r="DQ563" s="144"/>
      <c r="DR563" s="144"/>
      <c r="DS563" s="144"/>
      <c r="DT563" s="144"/>
      <c r="DU563" s="144"/>
      <c r="DV563" s="144"/>
      <c r="DW563" s="144"/>
      <c r="DX563" s="144"/>
      <c r="DY563" s="144"/>
      <c r="DZ563" s="144"/>
      <c r="EA563" s="144"/>
      <c r="EB563" s="144"/>
      <c r="EC563" s="144"/>
      <c r="ED563" s="144"/>
      <c r="EE563" s="144"/>
      <c r="EF563" s="144"/>
      <c r="EG563" s="144"/>
      <c r="EH563" s="144"/>
      <c r="EI563" s="144"/>
      <c r="EJ563" s="144"/>
      <c r="EK563" s="144"/>
      <c r="EL563" s="144"/>
      <c r="EM563" s="144"/>
      <c r="EN563" s="144"/>
      <c r="EO563" s="144"/>
      <c r="EP563" s="144"/>
      <c r="EQ563" s="144"/>
      <c r="ER563" s="144"/>
      <c r="ES563" s="144"/>
      <c r="ET563" s="144"/>
      <c r="EU563" s="144"/>
      <c r="EV563" s="144"/>
      <c r="EW563" s="144"/>
      <c r="EX563" s="144"/>
      <c r="EY563" s="144"/>
      <c r="EZ563" s="144"/>
      <c r="FA563" s="144"/>
      <c r="FB563" s="144"/>
      <c r="FC563" s="144"/>
      <c r="FD563" s="144"/>
      <c r="FE563" s="144"/>
      <c r="FF563" s="144"/>
      <c r="FG563" s="144"/>
      <c r="FH563" s="144"/>
      <c r="FI563" s="144"/>
      <c r="FJ563" s="144"/>
      <c r="FK563" s="144"/>
      <c r="FL563" s="144"/>
      <c r="FM563" s="144"/>
      <c r="FN563" s="144"/>
      <c r="FO563" s="144"/>
      <c r="FP563" s="144"/>
      <c r="FQ563" s="144"/>
      <c r="FR563" s="144"/>
      <c r="FS563" s="144"/>
      <c r="FT563" s="144"/>
      <c r="FU563" s="144"/>
      <c r="FV563" s="144"/>
      <c r="FW563" s="144"/>
      <c r="FX563" s="144"/>
      <c r="FY563" s="144"/>
      <c r="FZ563" s="144"/>
      <c r="GA563" s="144"/>
      <c r="GB563" s="144"/>
      <c r="GC563" s="144"/>
      <c r="GD563" s="144"/>
      <c r="GE563" s="144"/>
      <c r="GF563" s="144"/>
      <c r="GG563" s="144"/>
      <c r="GH563" s="144"/>
      <c r="GI563" s="144"/>
      <c r="GJ563" s="144"/>
      <c r="GK563" s="144"/>
      <c r="GL563" s="144"/>
      <c r="GM563" s="144"/>
      <c r="GN563" s="144"/>
      <c r="GO563" s="144"/>
      <c r="GP563" s="144"/>
      <c r="GQ563" s="144"/>
      <c r="GR563" s="144"/>
      <c r="GS563" s="144"/>
      <c r="GT563" s="144"/>
      <c r="GU563" s="144"/>
      <c r="GV563" s="144"/>
      <c r="GW563" s="144"/>
      <c r="GX563" s="144"/>
      <c r="GY563" s="144"/>
      <c r="GZ563" s="144"/>
      <c r="HA563" s="144"/>
      <c r="HB563" s="144"/>
      <c r="HC563" s="144"/>
      <c r="HD563" s="144"/>
      <c r="HE563" s="144"/>
      <c r="HF563" s="144"/>
      <c r="HG563" s="144"/>
      <c r="HH563" s="144"/>
    </row>
    <row r="564" spans="1:216" s="157" customFormat="1" ht="40" customHeight="1">
      <c r="A564" s="201"/>
      <c r="B564" s="175"/>
      <c r="C564" s="222"/>
      <c r="D564" s="222"/>
      <c r="E564" s="223"/>
      <c r="F564" s="201"/>
      <c r="G564" s="222"/>
      <c r="H564" s="222"/>
      <c r="I564" s="222"/>
      <c r="J564" s="222"/>
      <c r="K564" s="222"/>
      <c r="L564" s="222"/>
      <c r="M564" s="222"/>
      <c r="N564" s="222"/>
      <c r="O564" s="222"/>
      <c r="P564" s="222"/>
      <c r="Q564" s="222"/>
      <c r="R564" s="222"/>
      <c r="S564" s="222"/>
      <c r="T564" s="222"/>
      <c r="U564" s="144"/>
      <c r="V564" s="144"/>
      <c r="W564" s="144"/>
      <c r="X564" s="144"/>
      <c r="Y564" s="144"/>
      <c r="Z564" s="144"/>
      <c r="AA564" s="144"/>
      <c r="AB564" s="144"/>
      <c r="AC564" s="144"/>
      <c r="AD564" s="144"/>
      <c r="AE564" s="144"/>
      <c r="AF564" s="144"/>
      <c r="AG564" s="144"/>
      <c r="AH564" s="144"/>
      <c r="AI564" s="144"/>
      <c r="AJ564" s="144"/>
      <c r="AK564" s="144"/>
      <c r="AL564" s="144"/>
      <c r="AM564" s="144"/>
      <c r="AN564" s="144"/>
      <c r="AO564" s="144"/>
      <c r="AP564" s="144"/>
      <c r="AQ564" s="144"/>
      <c r="AR564" s="144"/>
      <c r="AS564" s="144"/>
      <c r="AT564" s="144"/>
      <c r="AU564" s="144"/>
      <c r="AV564" s="144"/>
      <c r="AW564" s="144"/>
      <c r="AX564" s="144"/>
      <c r="AY564" s="144"/>
      <c r="AZ564" s="144"/>
      <c r="BA564" s="144"/>
      <c r="BB564" s="144"/>
      <c r="BC564" s="144"/>
      <c r="BD564" s="144"/>
      <c r="BE564" s="144"/>
      <c r="BF564" s="144"/>
      <c r="BG564" s="144"/>
      <c r="BH564" s="144"/>
      <c r="BI564" s="144"/>
      <c r="BJ564" s="144"/>
      <c r="BK564" s="144"/>
      <c r="BL564" s="144"/>
      <c r="BM564" s="144"/>
      <c r="BN564" s="144"/>
      <c r="BO564" s="144"/>
      <c r="BP564" s="144"/>
      <c r="BQ564" s="144"/>
      <c r="BR564" s="144"/>
      <c r="BS564" s="144"/>
      <c r="BT564" s="144"/>
      <c r="BU564" s="144"/>
      <c r="BV564" s="144"/>
      <c r="BW564" s="144"/>
      <c r="BX564" s="144"/>
      <c r="BY564" s="144"/>
      <c r="BZ564" s="144"/>
      <c r="CA564" s="144"/>
      <c r="CB564" s="144"/>
      <c r="CC564" s="144"/>
      <c r="CD564" s="144"/>
      <c r="CE564" s="144"/>
      <c r="CF564" s="144"/>
      <c r="CG564" s="144"/>
      <c r="CH564" s="144"/>
      <c r="CI564" s="144"/>
      <c r="CJ564" s="144"/>
      <c r="CK564" s="144"/>
      <c r="CL564" s="144"/>
      <c r="CM564" s="144"/>
      <c r="CN564" s="144"/>
      <c r="CO564" s="144"/>
      <c r="CP564" s="144"/>
      <c r="CQ564" s="144"/>
      <c r="CR564" s="144"/>
      <c r="CS564" s="144"/>
      <c r="CT564" s="144"/>
      <c r="CU564" s="144"/>
      <c r="CV564" s="144"/>
      <c r="CW564" s="144"/>
      <c r="CX564" s="144"/>
      <c r="CY564" s="144"/>
      <c r="CZ564" s="144"/>
      <c r="DA564" s="144"/>
      <c r="DB564" s="144"/>
      <c r="DC564" s="144"/>
      <c r="DD564" s="144"/>
      <c r="DE564" s="144"/>
      <c r="DF564" s="144"/>
      <c r="DG564" s="144"/>
      <c r="DH564" s="144"/>
      <c r="DI564" s="144"/>
      <c r="DJ564" s="144"/>
      <c r="DK564" s="144"/>
      <c r="DL564" s="144"/>
      <c r="DM564" s="144"/>
      <c r="DN564" s="144"/>
      <c r="DO564" s="144"/>
      <c r="DP564" s="144"/>
      <c r="DQ564" s="144"/>
      <c r="DR564" s="144"/>
      <c r="DS564" s="144"/>
      <c r="DT564" s="144"/>
      <c r="DU564" s="144"/>
      <c r="DV564" s="144"/>
      <c r="DW564" s="144"/>
      <c r="DX564" s="144"/>
      <c r="DY564" s="144"/>
      <c r="DZ564" s="144"/>
      <c r="EA564" s="144"/>
      <c r="EB564" s="144"/>
      <c r="EC564" s="144"/>
      <c r="ED564" s="144"/>
      <c r="EE564" s="144"/>
      <c r="EF564" s="144"/>
      <c r="EG564" s="144"/>
      <c r="EH564" s="144"/>
      <c r="EI564" s="144"/>
      <c r="EJ564" s="144"/>
      <c r="EK564" s="144"/>
      <c r="EL564" s="144"/>
      <c r="EM564" s="144"/>
      <c r="EN564" s="144"/>
      <c r="EO564" s="144"/>
      <c r="EP564" s="144"/>
      <c r="EQ564" s="144"/>
      <c r="ER564" s="144"/>
      <c r="ES564" s="144"/>
      <c r="ET564" s="144"/>
      <c r="EU564" s="144"/>
      <c r="EV564" s="144"/>
      <c r="EW564" s="144"/>
      <c r="EX564" s="144"/>
      <c r="EY564" s="144"/>
      <c r="EZ564" s="144"/>
      <c r="FA564" s="144"/>
      <c r="FB564" s="144"/>
      <c r="FC564" s="144"/>
      <c r="FD564" s="144"/>
      <c r="FE564" s="144"/>
      <c r="FF564" s="144"/>
      <c r="FG564" s="144"/>
      <c r="FH564" s="144"/>
      <c r="FI564" s="144"/>
      <c r="FJ564" s="144"/>
      <c r="FK564" s="144"/>
      <c r="FL564" s="144"/>
      <c r="FM564" s="144"/>
      <c r="FN564" s="144"/>
      <c r="FO564" s="144"/>
      <c r="FP564" s="144"/>
      <c r="FQ564" s="144"/>
      <c r="FR564" s="144"/>
      <c r="FS564" s="144"/>
      <c r="FT564" s="144"/>
      <c r="FU564" s="144"/>
      <c r="FV564" s="144"/>
      <c r="FW564" s="144"/>
      <c r="FX564" s="144"/>
      <c r="FY564" s="144"/>
      <c r="FZ564" s="144"/>
      <c r="GA564" s="144"/>
      <c r="GB564" s="144"/>
      <c r="GC564" s="144"/>
      <c r="GD564" s="144"/>
      <c r="GE564" s="144"/>
      <c r="GF564" s="144"/>
      <c r="GG564" s="144"/>
      <c r="GH564" s="144"/>
      <c r="GI564" s="144"/>
      <c r="GJ564" s="144"/>
      <c r="GK564" s="144"/>
      <c r="GL564" s="144"/>
      <c r="GM564" s="144"/>
      <c r="GN564" s="144"/>
      <c r="GO564" s="144"/>
      <c r="GP564" s="144"/>
      <c r="GQ564" s="144"/>
      <c r="GR564" s="144"/>
      <c r="GS564" s="144"/>
      <c r="GT564" s="144"/>
      <c r="GU564" s="144"/>
      <c r="GV564" s="144"/>
      <c r="GW564" s="144"/>
      <c r="GX564" s="144"/>
      <c r="GY564" s="144"/>
      <c r="GZ564" s="144"/>
      <c r="HA564" s="144"/>
      <c r="HB564" s="144"/>
      <c r="HC564" s="144"/>
      <c r="HD564" s="144"/>
      <c r="HE564" s="144"/>
      <c r="HF564" s="144"/>
      <c r="HG564" s="144"/>
      <c r="HH564" s="144"/>
    </row>
    <row r="565" spans="1:216" s="157" customFormat="1" ht="40" customHeight="1">
      <c r="A565" s="201"/>
      <c r="B565" s="175"/>
      <c r="C565" s="222"/>
      <c r="D565" s="222"/>
      <c r="E565" s="223"/>
      <c r="F565" s="201"/>
      <c r="G565" s="222"/>
      <c r="H565" s="222"/>
      <c r="I565" s="222"/>
      <c r="J565" s="222"/>
      <c r="K565" s="222"/>
      <c r="L565" s="222"/>
      <c r="M565" s="222"/>
      <c r="N565" s="222"/>
      <c r="O565" s="222"/>
      <c r="P565" s="222"/>
      <c r="Q565" s="222"/>
      <c r="R565" s="222"/>
      <c r="S565" s="222"/>
      <c r="T565" s="222"/>
      <c r="U565" s="144"/>
      <c r="V565" s="144"/>
      <c r="W565" s="144"/>
      <c r="X565" s="144"/>
      <c r="Y565" s="144"/>
      <c r="Z565" s="144"/>
      <c r="AA565" s="144"/>
      <c r="AB565" s="144"/>
      <c r="AC565" s="144"/>
      <c r="AD565" s="144"/>
      <c r="AE565" s="144"/>
      <c r="AF565" s="144"/>
      <c r="AG565" s="144"/>
      <c r="AH565" s="144"/>
      <c r="AI565" s="144"/>
      <c r="AJ565" s="144"/>
      <c r="AK565" s="144"/>
      <c r="AL565" s="144"/>
      <c r="AM565" s="144"/>
      <c r="AN565" s="144"/>
      <c r="AO565" s="144"/>
      <c r="AP565" s="144"/>
      <c r="AQ565" s="144"/>
      <c r="AR565" s="144"/>
      <c r="AS565" s="144"/>
      <c r="AT565" s="144"/>
      <c r="AU565" s="144"/>
      <c r="AV565" s="144"/>
      <c r="AW565" s="144"/>
      <c r="AX565" s="144"/>
      <c r="AY565" s="144"/>
      <c r="AZ565" s="144"/>
      <c r="BA565" s="144"/>
      <c r="BB565" s="144"/>
      <c r="BC565" s="144"/>
      <c r="BD565" s="144"/>
      <c r="BE565" s="144"/>
      <c r="BF565" s="144"/>
      <c r="BG565" s="144"/>
      <c r="BH565" s="144"/>
      <c r="BI565" s="144"/>
      <c r="BJ565" s="144"/>
      <c r="BK565" s="144"/>
      <c r="BL565" s="144"/>
      <c r="BM565" s="144"/>
      <c r="BN565" s="144"/>
      <c r="BO565" s="144"/>
      <c r="BP565" s="144"/>
      <c r="BQ565" s="144"/>
      <c r="BR565" s="144"/>
      <c r="BS565" s="144"/>
      <c r="BT565" s="144"/>
      <c r="BU565" s="144"/>
      <c r="BV565" s="144"/>
      <c r="BW565" s="144"/>
      <c r="BX565" s="144"/>
      <c r="BY565" s="144"/>
      <c r="BZ565" s="144"/>
      <c r="CA565" s="144"/>
      <c r="CB565" s="144"/>
      <c r="CC565" s="144"/>
      <c r="CD565" s="144"/>
      <c r="CE565" s="144"/>
      <c r="CF565" s="144"/>
      <c r="CG565" s="144"/>
      <c r="CH565" s="144"/>
      <c r="CI565" s="144"/>
      <c r="CJ565" s="144"/>
      <c r="CK565" s="144"/>
      <c r="CL565" s="144"/>
      <c r="CM565" s="144"/>
      <c r="CN565" s="144"/>
      <c r="CO565" s="144"/>
      <c r="CP565" s="144"/>
      <c r="CQ565" s="144"/>
      <c r="CR565" s="144"/>
      <c r="CS565" s="144"/>
      <c r="CT565" s="144"/>
      <c r="CU565" s="144"/>
      <c r="CV565" s="144"/>
      <c r="CW565" s="144"/>
      <c r="CX565" s="144"/>
      <c r="CY565" s="144"/>
      <c r="CZ565" s="144"/>
      <c r="DA565" s="144"/>
      <c r="DB565" s="144"/>
      <c r="DC565" s="144"/>
      <c r="DD565" s="144"/>
      <c r="DE565" s="144"/>
      <c r="DF565" s="144"/>
      <c r="DG565" s="144"/>
      <c r="DH565" s="144"/>
      <c r="DI565" s="144"/>
      <c r="DJ565" s="144"/>
      <c r="DK565" s="144"/>
      <c r="DL565" s="144"/>
      <c r="DM565" s="144"/>
      <c r="DN565" s="144"/>
      <c r="DO565" s="144"/>
      <c r="DP565" s="144"/>
      <c r="DQ565" s="144"/>
      <c r="DR565" s="144"/>
      <c r="DS565" s="144"/>
      <c r="DT565" s="144"/>
      <c r="DU565" s="144"/>
      <c r="DV565" s="144"/>
      <c r="DW565" s="144"/>
      <c r="DX565" s="144"/>
      <c r="DY565" s="144"/>
      <c r="DZ565" s="144"/>
      <c r="EA565" s="144"/>
      <c r="EB565" s="144"/>
      <c r="EC565" s="144"/>
      <c r="ED565" s="144"/>
      <c r="EE565" s="144"/>
      <c r="EF565" s="144"/>
      <c r="EG565" s="144"/>
      <c r="EH565" s="144"/>
      <c r="EI565" s="144"/>
      <c r="EJ565" s="144"/>
      <c r="EK565" s="144"/>
      <c r="EL565" s="144"/>
      <c r="EM565" s="144"/>
      <c r="EN565" s="144"/>
      <c r="EO565" s="144"/>
      <c r="EP565" s="144"/>
      <c r="EQ565" s="144"/>
      <c r="ER565" s="144"/>
      <c r="ES565" s="144"/>
      <c r="ET565" s="144"/>
      <c r="EU565" s="144"/>
      <c r="EV565" s="144"/>
      <c r="EW565" s="144"/>
      <c r="EX565" s="144"/>
      <c r="EY565" s="144"/>
      <c r="EZ565" s="144"/>
      <c r="FA565" s="144"/>
      <c r="FB565" s="144"/>
      <c r="FC565" s="144"/>
      <c r="FD565" s="144"/>
      <c r="FE565" s="144"/>
      <c r="FF565" s="144"/>
      <c r="FG565" s="144"/>
      <c r="FH565" s="144"/>
      <c r="FI565" s="144"/>
      <c r="FJ565" s="144"/>
      <c r="FK565" s="144"/>
      <c r="FL565" s="144"/>
      <c r="FM565" s="144"/>
      <c r="FN565" s="144"/>
      <c r="FO565" s="144"/>
      <c r="FP565" s="144"/>
      <c r="FQ565" s="144"/>
      <c r="FR565" s="144"/>
      <c r="FS565" s="144"/>
      <c r="FT565" s="144"/>
      <c r="FU565" s="144"/>
      <c r="FV565" s="144"/>
      <c r="FW565" s="144"/>
      <c r="FX565" s="144"/>
      <c r="FY565" s="144"/>
      <c r="FZ565" s="144"/>
      <c r="GA565" s="144"/>
      <c r="GB565" s="144"/>
      <c r="GC565" s="144"/>
      <c r="GD565" s="144"/>
      <c r="GE565" s="144"/>
      <c r="GF565" s="144"/>
      <c r="GG565" s="144"/>
      <c r="GH565" s="144"/>
      <c r="GI565" s="144"/>
      <c r="GJ565" s="144"/>
      <c r="GK565" s="144"/>
      <c r="GL565" s="144"/>
      <c r="GM565" s="144"/>
      <c r="GN565" s="144"/>
      <c r="GO565" s="144"/>
      <c r="GP565" s="144"/>
      <c r="GQ565" s="144"/>
      <c r="GR565" s="144"/>
      <c r="GS565" s="144"/>
      <c r="GT565" s="144"/>
      <c r="GU565" s="144"/>
      <c r="GV565" s="144"/>
      <c r="GW565" s="144"/>
      <c r="GX565" s="144"/>
      <c r="GY565" s="144"/>
      <c r="GZ565" s="144"/>
      <c r="HA565" s="144"/>
      <c r="HB565" s="144"/>
      <c r="HC565" s="144"/>
      <c r="HD565" s="144"/>
      <c r="HE565" s="144"/>
      <c r="HF565" s="144"/>
      <c r="HG565" s="144"/>
      <c r="HH565" s="144"/>
    </row>
    <row r="566" spans="1:216" s="157" customFormat="1" ht="40" customHeight="1">
      <c r="A566" s="201"/>
      <c r="B566" s="175"/>
      <c r="C566" s="222"/>
      <c r="D566" s="222"/>
      <c r="E566" s="223"/>
      <c r="F566" s="201"/>
      <c r="G566" s="222"/>
      <c r="H566" s="222"/>
      <c r="I566" s="222"/>
      <c r="J566" s="222"/>
      <c r="K566" s="222"/>
      <c r="L566" s="222"/>
      <c r="M566" s="222"/>
      <c r="N566" s="222"/>
      <c r="O566" s="222"/>
      <c r="P566" s="222"/>
      <c r="Q566" s="222"/>
      <c r="R566" s="222"/>
      <c r="S566" s="222"/>
      <c r="T566" s="222"/>
      <c r="U566" s="144"/>
      <c r="V566" s="144"/>
      <c r="W566" s="144"/>
      <c r="X566" s="144"/>
      <c r="Y566" s="144"/>
      <c r="Z566" s="144"/>
      <c r="AA566" s="144"/>
      <c r="AB566" s="144"/>
      <c r="AC566" s="144"/>
      <c r="AD566" s="144"/>
      <c r="AE566" s="144"/>
      <c r="AF566" s="144"/>
      <c r="AG566" s="144"/>
      <c r="AH566" s="144"/>
      <c r="AI566" s="144"/>
      <c r="AJ566" s="144"/>
      <c r="AK566" s="144"/>
      <c r="AL566" s="144"/>
      <c r="AM566" s="144"/>
      <c r="AN566" s="144"/>
      <c r="AO566" s="144"/>
      <c r="AP566" s="144"/>
      <c r="AQ566" s="144"/>
      <c r="AR566" s="144"/>
      <c r="AS566" s="144"/>
      <c r="AT566" s="144"/>
      <c r="AU566" s="144"/>
      <c r="AV566" s="144"/>
      <c r="AW566" s="144"/>
      <c r="AX566" s="144"/>
      <c r="AY566" s="144"/>
      <c r="AZ566" s="144"/>
      <c r="BA566" s="144"/>
      <c r="BB566" s="144"/>
      <c r="BC566" s="144"/>
      <c r="BD566" s="144"/>
      <c r="BE566" s="144"/>
      <c r="BF566" s="144"/>
      <c r="BG566" s="144"/>
      <c r="BH566" s="144"/>
      <c r="BI566" s="144"/>
      <c r="BJ566" s="144"/>
      <c r="BK566" s="144"/>
      <c r="BL566" s="144"/>
      <c r="BM566" s="144"/>
      <c r="BN566" s="144"/>
      <c r="BO566" s="144"/>
      <c r="BP566" s="144"/>
      <c r="BQ566" s="144"/>
      <c r="BR566" s="144"/>
      <c r="BS566" s="144"/>
      <c r="BT566" s="144"/>
      <c r="BU566" s="144"/>
      <c r="BV566" s="144"/>
      <c r="BW566" s="144"/>
      <c r="BX566" s="144"/>
      <c r="BY566" s="144"/>
      <c r="BZ566" s="144"/>
      <c r="CA566" s="144"/>
      <c r="CB566" s="144"/>
      <c r="CC566" s="144"/>
      <c r="CD566" s="144"/>
      <c r="CE566" s="144"/>
      <c r="CF566" s="144"/>
      <c r="CG566" s="144"/>
      <c r="CH566" s="144"/>
      <c r="CI566" s="144"/>
      <c r="CJ566" s="144"/>
      <c r="CK566" s="144"/>
      <c r="CL566" s="144"/>
      <c r="CM566" s="144"/>
      <c r="CN566" s="144"/>
      <c r="CO566" s="144"/>
      <c r="CP566" s="144"/>
      <c r="CQ566" s="144"/>
      <c r="CR566" s="144"/>
      <c r="CS566" s="144"/>
      <c r="CT566" s="144"/>
      <c r="CU566" s="144"/>
      <c r="CV566" s="144"/>
      <c r="CW566" s="144"/>
      <c r="CX566" s="144"/>
      <c r="CY566" s="144"/>
      <c r="CZ566" s="144"/>
      <c r="DA566" s="144"/>
      <c r="DB566" s="144"/>
      <c r="DC566" s="144"/>
      <c r="DD566" s="144"/>
      <c r="DE566" s="144"/>
      <c r="DF566" s="144"/>
      <c r="DG566" s="144"/>
      <c r="DH566" s="144"/>
      <c r="DI566" s="144"/>
      <c r="DJ566" s="144"/>
      <c r="DK566" s="144"/>
      <c r="DL566" s="144"/>
      <c r="DM566" s="144"/>
      <c r="DN566" s="144"/>
      <c r="DO566" s="144"/>
      <c r="DP566" s="144"/>
      <c r="DQ566" s="144"/>
      <c r="DR566" s="144"/>
      <c r="DS566" s="144"/>
      <c r="DT566" s="144"/>
      <c r="DU566" s="144"/>
      <c r="DV566" s="144"/>
      <c r="DW566" s="144"/>
      <c r="DX566" s="144"/>
      <c r="DY566" s="144"/>
      <c r="DZ566" s="144"/>
      <c r="EA566" s="144"/>
      <c r="EB566" s="144"/>
      <c r="EC566" s="144"/>
      <c r="ED566" s="144"/>
      <c r="EE566" s="144"/>
      <c r="EF566" s="144"/>
      <c r="EG566" s="144"/>
      <c r="EH566" s="144"/>
      <c r="EI566" s="144"/>
      <c r="EJ566" s="144"/>
      <c r="EK566" s="144"/>
      <c r="EL566" s="144"/>
      <c r="EM566" s="144"/>
      <c r="EN566" s="144"/>
      <c r="EO566" s="144"/>
      <c r="EP566" s="144"/>
      <c r="EQ566" s="144"/>
      <c r="ER566" s="144"/>
      <c r="ES566" s="144"/>
      <c r="ET566" s="144"/>
      <c r="EU566" s="144"/>
      <c r="EV566" s="144"/>
      <c r="EW566" s="144"/>
      <c r="EX566" s="144"/>
      <c r="EY566" s="144"/>
      <c r="EZ566" s="144"/>
      <c r="FA566" s="144"/>
      <c r="FB566" s="144"/>
      <c r="FC566" s="144"/>
      <c r="FD566" s="144"/>
      <c r="FE566" s="144"/>
      <c r="FF566" s="144"/>
      <c r="FG566" s="144"/>
      <c r="FH566" s="144"/>
      <c r="FI566" s="144"/>
      <c r="FJ566" s="144"/>
      <c r="FK566" s="144"/>
      <c r="FL566" s="144"/>
      <c r="FM566" s="144"/>
      <c r="FN566" s="144"/>
      <c r="FO566" s="144"/>
      <c r="FP566" s="144"/>
      <c r="FQ566" s="144"/>
      <c r="FR566" s="144"/>
      <c r="FS566" s="144"/>
      <c r="FT566" s="144"/>
      <c r="FU566" s="144"/>
      <c r="FV566" s="144"/>
      <c r="FW566" s="144"/>
      <c r="FX566" s="144"/>
      <c r="FY566" s="144"/>
      <c r="FZ566" s="144"/>
      <c r="GA566" s="144"/>
      <c r="GB566" s="144"/>
      <c r="GC566" s="144"/>
      <c r="GD566" s="144"/>
      <c r="GE566" s="144"/>
      <c r="GF566" s="144"/>
      <c r="GG566" s="144"/>
      <c r="GH566" s="144"/>
      <c r="GI566" s="144"/>
      <c r="GJ566" s="144"/>
      <c r="GK566" s="144"/>
      <c r="GL566" s="144"/>
      <c r="GM566" s="144"/>
      <c r="GN566" s="144"/>
      <c r="GO566" s="144"/>
      <c r="GP566" s="144"/>
      <c r="GQ566" s="144"/>
      <c r="GR566" s="144"/>
      <c r="GS566" s="144"/>
      <c r="GT566" s="144"/>
      <c r="GU566" s="144"/>
      <c r="GV566" s="144"/>
      <c r="GW566" s="144"/>
      <c r="GX566" s="144"/>
      <c r="GY566" s="144"/>
      <c r="GZ566" s="144"/>
      <c r="HA566" s="144"/>
      <c r="HB566" s="144"/>
      <c r="HC566" s="144"/>
      <c r="HD566" s="144"/>
      <c r="HE566" s="144"/>
      <c r="HF566" s="144"/>
      <c r="HG566" s="144"/>
      <c r="HH566" s="144"/>
    </row>
    <row r="567" spans="1:216" s="157" customFormat="1" ht="40" customHeight="1">
      <c r="A567" s="201"/>
      <c r="B567" s="175"/>
      <c r="C567" s="222"/>
      <c r="D567" s="222"/>
      <c r="E567" s="223"/>
      <c r="F567" s="201"/>
      <c r="G567" s="222"/>
      <c r="H567" s="222"/>
      <c r="I567" s="222"/>
      <c r="J567" s="222"/>
      <c r="K567" s="222"/>
      <c r="L567" s="222"/>
      <c r="M567" s="222"/>
      <c r="N567" s="222"/>
      <c r="O567" s="222"/>
      <c r="P567" s="222"/>
      <c r="Q567" s="222"/>
      <c r="R567" s="222"/>
      <c r="S567" s="222"/>
      <c r="T567" s="222"/>
      <c r="U567" s="144"/>
      <c r="V567" s="144"/>
      <c r="W567" s="144"/>
      <c r="X567" s="144"/>
      <c r="Y567" s="144"/>
      <c r="Z567" s="144"/>
      <c r="AA567" s="144"/>
      <c r="AB567" s="144"/>
      <c r="AC567" s="144"/>
      <c r="AD567" s="144"/>
      <c r="AE567" s="144"/>
      <c r="AF567" s="144"/>
      <c r="AG567" s="144"/>
      <c r="AH567" s="144"/>
      <c r="AI567" s="144"/>
      <c r="AJ567" s="144"/>
      <c r="AK567" s="144"/>
      <c r="AL567" s="144"/>
      <c r="AM567" s="144"/>
      <c r="AN567" s="144"/>
      <c r="AO567" s="144"/>
      <c r="AP567" s="144"/>
      <c r="AQ567" s="144"/>
      <c r="AR567" s="144"/>
      <c r="AS567" s="144"/>
      <c r="AT567" s="144"/>
      <c r="AU567" s="144"/>
      <c r="AV567" s="144"/>
      <c r="AW567" s="144"/>
      <c r="AX567" s="144"/>
      <c r="AY567" s="144"/>
      <c r="AZ567" s="144"/>
      <c r="BA567" s="144"/>
      <c r="BB567" s="144"/>
      <c r="BC567" s="144"/>
      <c r="BD567" s="144"/>
      <c r="BE567" s="144"/>
      <c r="BF567" s="144"/>
      <c r="BG567" s="144"/>
      <c r="BH567" s="144"/>
      <c r="BI567" s="144"/>
      <c r="BJ567" s="144"/>
      <c r="BK567" s="144"/>
      <c r="BL567" s="144"/>
      <c r="BM567" s="144"/>
      <c r="BN567" s="144"/>
      <c r="BO567" s="144"/>
      <c r="BP567" s="144"/>
      <c r="BQ567" s="144"/>
      <c r="BR567" s="144"/>
      <c r="BS567" s="144"/>
      <c r="BT567" s="144"/>
      <c r="BU567" s="144"/>
      <c r="BV567" s="144"/>
      <c r="BW567" s="144"/>
      <c r="BX567" s="144"/>
      <c r="BY567" s="144"/>
      <c r="BZ567" s="144"/>
      <c r="CA567" s="144"/>
      <c r="CB567" s="144"/>
      <c r="CC567" s="144"/>
      <c r="CD567" s="144"/>
      <c r="CE567" s="144"/>
      <c r="CF567" s="144"/>
      <c r="CG567" s="144"/>
      <c r="CH567" s="144"/>
      <c r="CI567" s="144"/>
      <c r="CJ567" s="144"/>
      <c r="CK567" s="144"/>
      <c r="CL567" s="144"/>
      <c r="CM567" s="144"/>
      <c r="CN567" s="144"/>
      <c r="CO567" s="144"/>
      <c r="CP567" s="144"/>
      <c r="CQ567" s="144"/>
      <c r="CR567" s="144"/>
      <c r="CS567" s="144"/>
      <c r="CT567" s="144"/>
      <c r="CU567" s="144"/>
      <c r="CV567" s="144"/>
      <c r="CW567" s="144"/>
      <c r="CX567" s="144"/>
      <c r="CY567" s="144"/>
      <c r="CZ567" s="144"/>
      <c r="DA567" s="144"/>
      <c r="DB567" s="144"/>
      <c r="DC567" s="144"/>
      <c r="DD567" s="144"/>
      <c r="DE567" s="144"/>
      <c r="DF567" s="144"/>
      <c r="DG567" s="144"/>
      <c r="DH567" s="144"/>
      <c r="DI567" s="144"/>
      <c r="DJ567" s="144"/>
      <c r="DK567" s="144"/>
      <c r="DL567" s="144"/>
      <c r="DM567" s="144"/>
      <c r="DN567" s="144"/>
      <c r="DO567" s="144"/>
      <c r="DP567" s="144"/>
      <c r="DQ567" s="144"/>
      <c r="DR567" s="144"/>
      <c r="DS567" s="144"/>
      <c r="DT567" s="144"/>
      <c r="DU567" s="144"/>
      <c r="DV567" s="144"/>
      <c r="DW567" s="144"/>
      <c r="DX567" s="144"/>
      <c r="DY567" s="144"/>
      <c r="DZ567" s="144"/>
      <c r="EA567" s="144"/>
      <c r="EB567" s="144"/>
      <c r="EC567" s="144"/>
      <c r="ED567" s="144"/>
      <c r="EE567" s="144"/>
      <c r="EF567" s="144"/>
      <c r="EG567" s="144"/>
      <c r="EH567" s="144"/>
      <c r="EI567" s="144"/>
      <c r="EJ567" s="144"/>
      <c r="EK567" s="144"/>
      <c r="EL567" s="144"/>
      <c r="EM567" s="144"/>
      <c r="EN567" s="144"/>
      <c r="EO567" s="144"/>
      <c r="EP567" s="144"/>
      <c r="EQ567" s="144"/>
      <c r="ER567" s="144"/>
      <c r="ES567" s="144"/>
      <c r="ET567" s="144"/>
      <c r="EU567" s="144"/>
      <c r="EV567" s="144"/>
      <c r="EW567" s="144"/>
      <c r="EX567" s="144"/>
      <c r="EY567" s="144"/>
      <c r="EZ567" s="144"/>
      <c r="FA567" s="144"/>
      <c r="FB567" s="144"/>
      <c r="FC567" s="144"/>
      <c r="FD567" s="144"/>
      <c r="FE567" s="144"/>
      <c r="FF567" s="144"/>
      <c r="FG567" s="144"/>
      <c r="FH567" s="144"/>
      <c r="FI567" s="144"/>
      <c r="FJ567" s="144"/>
      <c r="FK567" s="144"/>
      <c r="FL567" s="144"/>
      <c r="FM567" s="144"/>
      <c r="FN567" s="144"/>
      <c r="FO567" s="144"/>
      <c r="FP567" s="144"/>
      <c r="FQ567" s="144"/>
      <c r="FR567" s="144"/>
      <c r="FS567" s="144"/>
      <c r="FT567" s="144"/>
      <c r="FU567" s="144"/>
      <c r="FV567" s="144"/>
      <c r="FW567" s="144"/>
      <c r="FX567" s="144"/>
      <c r="FY567" s="144"/>
      <c r="FZ567" s="144"/>
      <c r="GA567" s="144"/>
      <c r="GB567" s="144"/>
      <c r="GC567" s="144"/>
      <c r="GD567" s="144"/>
      <c r="GE567" s="144"/>
      <c r="GF567" s="144"/>
      <c r="GG567" s="144"/>
      <c r="GH567" s="144"/>
      <c r="GI567" s="144"/>
      <c r="GJ567" s="144"/>
      <c r="GK567" s="144"/>
      <c r="GL567" s="144"/>
      <c r="GM567" s="144"/>
      <c r="GN567" s="144"/>
      <c r="GO567" s="144"/>
      <c r="GP567" s="144"/>
      <c r="GQ567" s="144"/>
      <c r="GR567" s="144"/>
      <c r="GS567" s="144"/>
      <c r="GT567" s="144"/>
      <c r="GU567" s="144"/>
      <c r="GV567" s="144"/>
      <c r="GW567" s="144"/>
      <c r="GX567" s="144"/>
      <c r="GY567" s="144"/>
      <c r="GZ567" s="144"/>
      <c r="HA567" s="144"/>
      <c r="HB567" s="144"/>
      <c r="HC567" s="144"/>
      <c r="HD567" s="144"/>
      <c r="HE567" s="144"/>
      <c r="HF567" s="144"/>
      <c r="HG567" s="144"/>
      <c r="HH567" s="144"/>
    </row>
    <row r="568" spans="1:216" s="157" customFormat="1" ht="40" customHeight="1">
      <c r="A568" s="201"/>
      <c r="B568" s="175"/>
      <c r="C568" s="222"/>
      <c r="D568" s="222"/>
      <c r="E568" s="223"/>
      <c r="F568" s="201"/>
      <c r="G568" s="222"/>
      <c r="H568" s="222"/>
      <c r="I568" s="222"/>
      <c r="J568" s="222"/>
      <c r="K568" s="222"/>
      <c r="L568" s="222"/>
      <c r="M568" s="222"/>
      <c r="N568" s="222"/>
      <c r="O568" s="222"/>
      <c r="P568" s="222"/>
      <c r="Q568" s="222"/>
      <c r="R568" s="222"/>
      <c r="S568" s="222"/>
      <c r="T568" s="222"/>
      <c r="U568" s="144"/>
      <c r="V568" s="144"/>
      <c r="W568" s="144"/>
      <c r="X568" s="144"/>
      <c r="Y568" s="144"/>
      <c r="Z568" s="144"/>
      <c r="AA568" s="144"/>
      <c r="AB568" s="144"/>
      <c r="AC568" s="144"/>
      <c r="AD568" s="144"/>
      <c r="AE568" s="144"/>
      <c r="AF568" s="144"/>
      <c r="AG568" s="144"/>
      <c r="AH568" s="144"/>
      <c r="AI568" s="144"/>
      <c r="AJ568" s="144"/>
      <c r="AK568" s="144"/>
      <c r="AL568" s="144"/>
      <c r="AM568" s="144"/>
      <c r="AN568" s="144"/>
      <c r="AO568" s="144"/>
      <c r="AP568" s="144"/>
      <c r="AQ568" s="144"/>
      <c r="AR568" s="144"/>
      <c r="AS568" s="144"/>
      <c r="AT568" s="144"/>
      <c r="AU568" s="144"/>
      <c r="AV568" s="144"/>
      <c r="AW568" s="144"/>
      <c r="AX568" s="144"/>
      <c r="AY568" s="144"/>
      <c r="AZ568" s="144"/>
      <c r="BA568" s="144"/>
      <c r="BB568" s="144"/>
      <c r="BC568" s="144"/>
      <c r="BD568" s="144"/>
      <c r="BE568" s="144"/>
      <c r="BF568" s="144"/>
      <c r="BG568" s="144"/>
      <c r="BH568" s="144"/>
      <c r="BI568" s="144"/>
      <c r="BJ568" s="144"/>
      <c r="BK568" s="144"/>
      <c r="BL568" s="144"/>
      <c r="BM568" s="144"/>
      <c r="BN568" s="144"/>
      <c r="BO568" s="144"/>
      <c r="BP568" s="144"/>
      <c r="BQ568" s="144"/>
      <c r="BR568" s="144"/>
      <c r="BS568" s="144"/>
      <c r="BT568" s="144"/>
      <c r="BU568" s="144"/>
      <c r="BV568" s="144"/>
      <c r="BW568" s="144"/>
      <c r="BX568" s="144"/>
      <c r="BY568" s="144"/>
      <c r="BZ568" s="144"/>
      <c r="CA568" s="144"/>
      <c r="CB568" s="144"/>
      <c r="CC568" s="144"/>
      <c r="CD568" s="144"/>
      <c r="CE568" s="144"/>
      <c r="CF568" s="144"/>
      <c r="CG568" s="144"/>
      <c r="CH568" s="144"/>
      <c r="CI568" s="144"/>
      <c r="CJ568" s="144"/>
      <c r="CK568" s="144"/>
      <c r="CL568" s="144"/>
      <c r="CM568" s="144"/>
      <c r="CN568" s="144"/>
      <c r="CO568" s="144"/>
      <c r="CP568" s="144"/>
      <c r="CQ568" s="144"/>
      <c r="CR568" s="144"/>
      <c r="CS568" s="144"/>
      <c r="CT568" s="144"/>
      <c r="CU568" s="144"/>
      <c r="CV568" s="144"/>
      <c r="CW568" s="144"/>
      <c r="CX568" s="144"/>
      <c r="CY568" s="144"/>
      <c r="CZ568" s="144"/>
      <c r="DA568" s="144"/>
      <c r="DB568" s="144"/>
      <c r="DC568" s="144"/>
      <c r="DD568" s="144"/>
      <c r="DE568" s="144"/>
      <c r="DF568" s="144"/>
      <c r="DG568" s="144"/>
      <c r="DH568" s="144"/>
      <c r="DI568" s="144"/>
      <c r="DJ568" s="144"/>
      <c r="DK568" s="144"/>
      <c r="DL568" s="144"/>
      <c r="DM568" s="144"/>
      <c r="DN568" s="144"/>
      <c r="DO568" s="144"/>
      <c r="DP568" s="144"/>
      <c r="DQ568" s="144"/>
      <c r="DR568" s="144"/>
      <c r="DS568" s="144"/>
      <c r="DT568" s="144"/>
      <c r="DU568" s="144"/>
      <c r="DV568" s="144"/>
      <c r="DW568" s="144"/>
      <c r="DX568" s="144"/>
      <c r="DY568" s="144"/>
      <c r="DZ568" s="144"/>
      <c r="EA568" s="144"/>
      <c r="EB568" s="144"/>
      <c r="EC568" s="144"/>
      <c r="ED568" s="144"/>
      <c r="EE568" s="144"/>
      <c r="EF568" s="144"/>
      <c r="EG568" s="144"/>
      <c r="EH568" s="144"/>
      <c r="EI568" s="144"/>
      <c r="EJ568" s="144"/>
      <c r="EK568" s="144"/>
      <c r="EL568" s="144"/>
      <c r="EM568" s="144"/>
      <c r="EN568" s="144"/>
      <c r="EO568" s="144"/>
      <c r="EP568" s="144"/>
      <c r="EQ568" s="144"/>
      <c r="ER568" s="144"/>
      <c r="ES568" s="144"/>
      <c r="ET568" s="144"/>
      <c r="EU568" s="144"/>
      <c r="EV568" s="144"/>
      <c r="EW568" s="144"/>
      <c r="EX568" s="144"/>
      <c r="EY568" s="144"/>
      <c r="EZ568" s="144"/>
      <c r="FA568" s="144"/>
      <c r="FB568" s="144"/>
      <c r="FC568" s="144"/>
      <c r="FD568" s="144"/>
      <c r="FE568" s="144"/>
      <c r="FF568" s="144"/>
      <c r="FG568" s="144"/>
      <c r="FH568" s="144"/>
      <c r="FI568" s="144"/>
      <c r="FJ568" s="144"/>
      <c r="FK568" s="144"/>
      <c r="FL568" s="144"/>
      <c r="FM568" s="144"/>
      <c r="FN568" s="144"/>
      <c r="FO568" s="144"/>
      <c r="FP568" s="144"/>
      <c r="FQ568" s="144"/>
      <c r="FR568" s="144"/>
      <c r="FS568" s="144"/>
      <c r="FT568" s="144"/>
      <c r="FU568" s="144"/>
      <c r="FV568" s="144"/>
      <c r="FW568" s="144"/>
      <c r="FX568" s="144"/>
      <c r="FY568" s="144"/>
      <c r="FZ568" s="144"/>
      <c r="GA568" s="144"/>
      <c r="GB568" s="144"/>
      <c r="GC568" s="144"/>
      <c r="GD568" s="144"/>
      <c r="GE568" s="144"/>
      <c r="GF568" s="144"/>
      <c r="GG568" s="144"/>
      <c r="GH568" s="144"/>
      <c r="GI568" s="144"/>
      <c r="GJ568" s="144"/>
      <c r="GK568" s="144"/>
      <c r="GL568" s="144"/>
      <c r="GM568" s="144"/>
      <c r="GN568" s="144"/>
      <c r="GO568" s="144"/>
      <c r="GP568" s="144"/>
      <c r="GQ568" s="144"/>
      <c r="GR568" s="144"/>
      <c r="GS568" s="144"/>
      <c r="GT568" s="144"/>
      <c r="GU568" s="144"/>
      <c r="GV568" s="144"/>
      <c r="GW568" s="144"/>
      <c r="GX568" s="144"/>
      <c r="GY568" s="144"/>
      <c r="GZ568" s="144"/>
      <c r="HA568" s="144"/>
      <c r="HB568" s="144"/>
      <c r="HC568" s="144"/>
      <c r="HD568" s="144"/>
      <c r="HE568" s="144"/>
      <c r="HF568" s="144"/>
      <c r="HG568" s="144"/>
      <c r="HH568" s="144"/>
    </row>
    <row r="569" spans="1:216" s="157" customFormat="1" ht="40" customHeight="1">
      <c r="A569" s="201"/>
      <c r="B569" s="175"/>
      <c r="C569" s="222"/>
      <c r="D569" s="222"/>
      <c r="E569" s="223"/>
      <c r="F569" s="201"/>
      <c r="G569" s="222"/>
      <c r="H569" s="222"/>
      <c r="I569" s="222"/>
      <c r="J569" s="222"/>
      <c r="K569" s="222"/>
      <c r="L569" s="222"/>
      <c r="M569" s="222"/>
      <c r="N569" s="222"/>
      <c r="O569" s="222"/>
      <c r="P569" s="222"/>
      <c r="Q569" s="222"/>
      <c r="R569" s="222"/>
      <c r="S569" s="222"/>
      <c r="T569" s="222"/>
      <c r="U569" s="144"/>
      <c r="V569" s="144"/>
      <c r="W569" s="144"/>
      <c r="X569" s="144"/>
      <c r="Y569" s="144"/>
      <c r="Z569" s="144"/>
      <c r="AA569" s="144"/>
      <c r="AB569" s="144"/>
      <c r="AC569" s="144"/>
      <c r="AD569" s="144"/>
      <c r="AE569" s="144"/>
      <c r="AF569" s="144"/>
      <c r="AG569" s="144"/>
      <c r="AH569" s="144"/>
      <c r="AI569" s="144"/>
      <c r="AJ569" s="144"/>
      <c r="AK569" s="144"/>
      <c r="AL569" s="144"/>
      <c r="AM569" s="144"/>
      <c r="AN569" s="144"/>
      <c r="AO569" s="144"/>
      <c r="AP569" s="144"/>
      <c r="AQ569" s="144"/>
      <c r="AR569" s="144"/>
      <c r="AS569" s="144"/>
      <c r="AT569" s="144"/>
      <c r="AU569" s="144"/>
      <c r="AV569" s="144"/>
      <c r="AW569" s="144"/>
      <c r="AX569" s="144"/>
      <c r="AY569" s="144"/>
      <c r="AZ569" s="144"/>
      <c r="BA569" s="144"/>
      <c r="BB569" s="144"/>
      <c r="BC569" s="144"/>
      <c r="BD569" s="144"/>
      <c r="BE569" s="144"/>
      <c r="BF569" s="144"/>
      <c r="BG569" s="144"/>
      <c r="BH569" s="144"/>
      <c r="BI569" s="144"/>
      <c r="BJ569" s="144"/>
      <c r="BK569" s="144"/>
      <c r="BL569" s="144"/>
      <c r="BM569" s="144"/>
      <c r="BN569" s="144"/>
      <c r="BO569" s="144"/>
      <c r="BP569" s="144"/>
      <c r="BQ569" s="144"/>
      <c r="BR569" s="144"/>
      <c r="BS569" s="144"/>
      <c r="BT569" s="144"/>
      <c r="BU569" s="144"/>
      <c r="BV569" s="144"/>
      <c r="BW569" s="144"/>
      <c r="BX569" s="144"/>
      <c r="BY569" s="144"/>
      <c r="BZ569" s="144"/>
      <c r="CA569" s="144"/>
      <c r="CB569" s="144"/>
      <c r="CC569" s="144"/>
      <c r="CD569" s="144"/>
      <c r="CE569" s="144"/>
      <c r="CF569" s="144"/>
      <c r="CG569" s="144"/>
      <c r="CH569" s="144"/>
      <c r="CI569" s="144"/>
      <c r="CJ569" s="144"/>
      <c r="CK569" s="144"/>
      <c r="CL569" s="144"/>
      <c r="CM569" s="144"/>
      <c r="CN569" s="144"/>
      <c r="CO569" s="144"/>
      <c r="CP569" s="144"/>
      <c r="CQ569" s="144"/>
      <c r="CR569" s="144"/>
      <c r="CS569" s="144"/>
      <c r="CT569" s="144"/>
      <c r="CU569" s="144"/>
      <c r="CV569" s="144"/>
      <c r="CW569" s="144"/>
      <c r="CX569" s="144"/>
      <c r="CY569" s="144"/>
      <c r="CZ569" s="144"/>
      <c r="DA569" s="144"/>
      <c r="DB569" s="144"/>
      <c r="DC569" s="144"/>
      <c r="DD569" s="144"/>
      <c r="DE569" s="144"/>
      <c r="DF569" s="144"/>
      <c r="DG569" s="144"/>
      <c r="DH569" s="144"/>
      <c r="DI569" s="144"/>
      <c r="DJ569" s="144"/>
      <c r="DK569" s="144"/>
      <c r="DL569" s="144"/>
      <c r="DM569" s="144"/>
      <c r="DN569" s="144"/>
      <c r="DO569" s="144"/>
      <c r="DP569" s="144"/>
      <c r="DQ569" s="144"/>
      <c r="DR569" s="144"/>
      <c r="DS569" s="144"/>
      <c r="DT569" s="144"/>
      <c r="DU569" s="144"/>
      <c r="DV569" s="144"/>
      <c r="DW569" s="144"/>
      <c r="DX569" s="144"/>
      <c r="DY569" s="144"/>
      <c r="DZ569" s="144"/>
      <c r="EA569" s="144"/>
      <c r="EB569" s="144"/>
      <c r="EC569" s="144"/>
      <c r="ED569" s="144"/>
      <c r="EE569" s="144"/>
      <c r="EF569" s="144"/>
      <c r="EG569" s="144"/>
      <c r="EH569" s="144"/>
      <c r="EI569" s="144"/>
      <c r="EJ569" s="144"/>
      <c r="EK569" s="144"/>
      <c r="EL569" s="144"/>
      <c r="EM569" s="144"/>
      <c r="EN569" s="144"/>
      <c r="EO569" s="144"/>
      <c r="EP569" s="144"/>
      <c r="EQ569" s="144"/>
      <c r="ER569" s="144"/>
      <c r="ES569" s="144"/>
      <c r="ET569" s="144"/>
      <c r="EU569" s="144"/>
      <c r="EV569" s="144"/>
      <c r="EW569" s="144"/>
      <c r="EX569" s="144"/>
      <c r="EY569" s="144"/>
      <c r="EZ569" s="144"/>
      <c r="FA569" s="144"/>
      <c r="FB569" s="144"/>
      <c r="FC569" s="144"/>
      <c r="FD569" s="144"/>
      <c r="FE569" s="144"/>
      <c r="FF569" s="144"/>
      <c r="FG569" s="144"/>
      <c r="FH569" s="144"/>
      <c r="FI569" s="144"/>
      <c r="FJ569" s="144"/>
      <c r="FK569" s="144"/>
      <c r="FL569" s="144"/>
      <c r="FM569" s="144"/>
      <c r="FN569" s="144"/>
      <c r="FO569" s="144"/>
      <c r="FP569" s="144"/>
      <c r="FQ569" s="144"/>
      <c r="FR569" s="144"/>
      <c r="FS569" s="144"/>
      <c r="FT569" s="144"/>
      <c r="FU569" s="144"/>
      <c r="FV569" s="144"/>
      <c r="FW569" s="144"/>
      <c r="FX569" s="144"/>
      <c r="FY569" s="144"/>
      <c r="FZ569" s="144"/>
      <c r="GA569" s="144"/>
      <c r="GB569" s="144"/>
      <c r="GC569" s="144"/>
      <c r="GD569" s="144"/>
      <c r="GE569" s="144"/>
      <c r="GF569" s="144"/>
      <c r="GG569" s="144"/>
      <c r="GH569" s="144"/>
      <c r="GI569" s="144"/>
      <c r="GJ569" s="144"/>
      <c r="GK569" s="144"/>
      <c r="GL569" s="144"/>
      <c r="GM569" s="144"/>
      <c r="GN569" s="144"/>
      <c r="GO569" s="144"/>
      <c r="GP569" s="144"/>
      <c r="GQ569" s="144"/>
      <c r="GR569" s="144"/>
      <c r="GS569" s="144"/>
      <c r="GT569" s="144"/>
      <c r="GU569" s="144"/>
      <c r="GV569" s="144"/>
      <c r="GW569" s="144"/>
      <c r="GX569" s="144"/>
      <c r="GY569" s="144"/>
      <c r="GZ569" s="144"/>
      <c r="HA569" s="144"/>
      <c r="HB569" s="144"/>
      <c r="HC569" s="144"/>
      <c r="HD569" s="144"/>
      <c r="HE569" s="144"/>
      <c r="HF569" s="144"/>
      <c r="HG569" s="144"/>
      <c r="HH569" s="144"/>
    </row>
    <row r="570" spans="1:216" s="157" customFormat="1" ht="40" customHeight="1">
      <c r="A570" s="201"/>
      <c r="B570" s="175"/>
      <c r="C570" s="222"/>
      <c r="D570" s="222"/>
      <c r="E570" s="223"/>
      <c r="F570" s="201"/>
      <c r="G570" s="222"/>
      <c r="H570" s="222"/>
      <c r="I570" s="222"/>
      <c r="J570" s="222"/>
      <c r="K570" s="222"/>
      <c r="L570" s="222"/>
      <c r="M570" s="222"/>
      <c r="N570" s="222"/>
      <c r="O570" s="222"/>
      <c r="P570" s="222"/>
      <c r="Q570" s="222"/>
      <c r="R570" s="222"/>
      <c r="S570" s="222"/>
      <c r="T570" s="222"/>
      <c r="U570" s="144"/>
      <c r="V570" s="144"/>
      <c r="W570" s="144"/>
      <c r="X570" s="144"/>
      <c r="Y570" s="144"/>
      <c r="Z570" s="144"/>
      <c r="AA570" s="144"/>
      <c r="AB570" s="144"/>
      <c r="AC570" s="144"/>
      <c r="AD570" s="144"/>
      <c r="AE570" s="144"/>
      <c r="AF570" s="144"/>
      <c r="AG570" s="144"/>
      <c r="AH570" s="144"/>
      <c r="AI570" s="144"/>
      <c r="AJ570" s="144"/>
      <c r="AK570" s="144"/>
      <c r="AL570" s="144"/>
      <c r="AM570" s="144"/>
      <c r="AN570" s="144"/>
      <c r="AO570" s="144"/>
      <c r="AP570" s="144"/>
      <c r="AQ570" s="144"/>
      <c r="AR570" s="144"/>
      <c r="AS570" s="144"/>
      <c r="AT570" s="144"/>
      <c r="AU570" s="144"/>
      <c r="AV570" s="144"/>
      <c r="AW570" s="144"/>
      <c r="AX570" s="144"/>
      <c r="AY570" s="144"/>
      <c r="AZ570" s="144"/>
      <c r="BA570" s="144"/>
      <c r="BB570" s="144"/>
      <c r="BC570" s="144"/>
      <c r="BD570" s="144"/>
      <c r="BE570" s="144"/>
      <c r="BF570" s="144"/>
      <c r="BG570" s="144"/>
      <c r="BH570" s="144"/>
      <c r="BI570" s="144"/>
      <c r="BJ570" s="144"/>
      <c r="BK570" s="144"/>
      <c r="BL570" s="144"/>
      <c r="BM570" s="144"/>
      <c r="BN570" s="144"/>
      <c r="BO570" s="144"/>
      <c r="BP570" s="144"/>
      <c r="BQ570" s="144"/>
      <c r="BR570" s="144"/>
      <c r="BS570" s="144"/>
      <c r="BT570" s="144"/>
      <c r="BU570" s="144"/>
      <c r="BV570" s="144"/>
      <c r="BW570" s="144"/>
      <c r="BX570" s="144"/>
      <c r="BY570" s="144"/>
      <c r="BZ570" s="144"/>
      <c r="CA570" s="144"/>
      <c r="CB570" s="144"/>
      <c r="CC570" s="144"/>
      <c r="CD570" s="144"/>
      <c r="CE570" s="144"/>
      <c r="CF570" s="144"/>
      <c r="CG570" s="144"/>
      <c r="CH570" s="144"/>
      <c r="CI570" s="144"/>
      <c r="CJ570" s="144"/>
      <c r="CK570" s="144"/>
      <c r="CL570" s="144"/>
      <c r="CM570" s="144"/>
      <c r="CN570" s="144"/>
      <c r="CO570" s="144"/>
      <c r="CP570" s="144"/>
      <c r="CQ570" s="144"/>
      <c r="CR570" s="144"/>
      <c r="CS570" s="144"/>
      <c r="CT570" s="144"/>
      <c r="CU570" s="144"/>
      <c r="CV570" s="144"/>
      <c r="CW570" s="144"/>
      <c r="CX570" s="144"/>
      <c r="CY570" s="144"/>
      <c r="CZ570" s="144"/>
      <c r="DA570" s="144"/>
      <c r="DB570" s="144"/>
      <c r="DC570" s="144"/>
      <c r="DD570" s="144"/>
      <c r="DE570" s="144"/>
      <c r="DF570" s="144"/>
      <c r="DG570" s="144"/>
      <c r="DH570" s="144"/>
      <c r="DI570" s="144"/>
      <c r="DJ570" s="144"/>
      <c r="DK570" s="144"/>
      <c r="DL570" s="144"/>
      <c r="DM570" s="144"/>
      <c r="DN570" s="144"/>
      <c r="DO570" s="144"/>
      <c r="DP570" s="144"/>
      <c r="DQ570" s="144"/>
      <c r="DR570" s="144"/>
      <c r="DS570" s="144"/>
      <c r="DT570" s="144"/>
      <c r="DU570" s="144"/>
      <c r="DV570" s="144"/>
      <c r="DW570" s="144"/>
      <c r="DX570" s="144"/>
      <c r="DY570" s="144"/>
      <c r="DZ570" s="144"/>
      <c r="EA570" s="144"/>
      <c r="EB570" s="144"/>
      <c r="EC570" s="144"/>
      <c r="ED570" s="144"/>
      <c r="EE570" s="144"/>
      <c r="EF570" s="144"/>
      <c r="EG570" s="144"/>
      <c r="EH570" s="144"/>
      <c r="EI570" s="144"/>
      <c r="EJ570" s="144"/>
      <c r="EK570" s="144"/>
      <c r="EL570" s="144"/>
      <c r="EM570" s="144"/>
      <c r="EN570" s="144"/>
      <c r="EO570" s="144"/>
      <c r="EP570" s="144"/>
      <c r="EQ570" s="144"/>
      <c r="ER570" s="144"/>
      <c r="ES570" s="144"/>
      <c r="ET570" s="144"/>
      <c r="EU570" s="144"/>
      <c r="EV570" s="144"/>
      <c r="EW570" s="144"/>
      <c r="EX570" s="144"/>
      <c r="EY570" s="144"/>
      <c r="EZ570" s="144"/>
      <c r="FA570" s="144"/>
      <c r="FB570" s="144"/>
      <c r="FC570" s="144"/>
      <c r="FD570" s="144"/>
      <c r="FE570" s="144"/>
      <c r="FF570" s="144"/>
      <c r="FG570" s="144"/>
      <c r="FH570" s="144"/>
      <c r="FI570" s="144"/>
      <c r="FJ570" s="144"/>
      <c r="FK570" s="144"/>
      <c r="FL570" s="144"/>
      <c r="FM570" s="144"/>
      <c r="FN570" s="144"/>
      <c r="FO570" s="144"/>
      <c r="FP570" s="144"/>
      <c r="FQ570" s="144"/>
      <c r="FR570" s="144"/>
      <c r="FS570" s="144"/>
      <c r="FT570" s="144"/>
      <c r="FU570" s="144"/>
      <c r="FV570" s="144"/>
      <c r="FW570" s="144"/>
      <c r="FX570" s="144"/>
      <c r="FY570" s="144"/>
      <c r="FZ570" s="144"/>
      <c r="GA570" s="144"/>
      <c r="GB570" s="144"/>
      <c r="GC570" s="144"/>
      <c r="GD570" s="144"/>
      <c r="GE570" s="144"/>
      <c r="GF570" s="144"/>
      <c r="GG570" s="144"/>
      <c r="GH570" s="144"/>
      <c r="GI570" s="144"/>
      <c r="GJ570" s="144"/>
      <c r="GK570" s="144"/>
      <c r="GL570" s="144"/>
      <c r="GM570" s="144"/>
      <c r="GN570" s="144"/>
      <c r="GO570" s="144"/>
      <c r="GP570" s="144"/>
      <c r="GQ570" s="144"/>
      <c r="GR570" s="144"/>
      <c r="GS570" s="144"/>
      <c r="GT570" s="144"/>
      <c r="GU570" s="144"/>
      <c r="GV570" s="144"/>
      <c r="GW570" s="144"/>
      <c r="GX570" s="144"/>
      <c r="GY570" s="144"/>
      <c r="GZ570" s="144"/>
      <c r="HA570" s="144"/>
      <c r="HB570" s="144"/>
      <c r="HC570" s="144"/>
      <c r="HD570" s="144"/>
      <c r="HE570" s="144"/>
      <c r="HF570" s="144"/>
      <c r="HG570" s="144"/>
      <c r="HH570" s="144"/>
    </row>
    <row r="571" spans="1:216" s="157" customFormat="1" ht="40" customHeight="1">
      <c r="A571" s="201"/>
      <c r="B571" s="175"/>
      <c r="C571" s="222"/>
      <c r="D571" s="222"/>
      <c r="E571" s="223"/>
      <c r="F571" s="201"/>
      <c r="G571" s="222"/>
      <c r="H571" s="222"/>
      <c r="I571" s="222"/>
      <c r="J571" s="222"/>
      <c r="K571" s="222"/>
      <c r="L571" s="222"/>
      <c r="M571" s="222"/>
      <c r="N571" s="222"/>
      <c r="O571" s="222"/>
      <c r="P571" s="222"/>
      <c r="Q571" s="222"/>
      <c r="R571" s="222"/>
      <c r="S571" s="222"/>
      <c r="T571" s="222"/>
      <c r="U571" s="144"/>
      <c r="V571" s="144"/>
      <c r="W571" s="144"/>
      <c r="X571" s="144"/>
      <c r="Y571" s="144"/>
      <c r="Z571" s="144"/>
      <c r="AA571" s="144"/>
      <c r="AB571" s="144"/>
      <c r="AC571" s="144"/>
      <c r="AD571" s="144"/>
      <c r="AE571" s="144"/>
      <c r="AF571" s="144"/>
      <c r="AG571" s="144"/>
      <c r="AH571" s="144"/>
      <c r="AI571" s="144"/>
      <c r="AJ571" s="144"/>
      <c r="AK571" s="144"/>
      <c r="AL571" s="144"/>
      <c r="AM571" s="144"/>
      <c r="AN571" s="144"/>
      <c r="AO571" s="144"/>
      <c r="AP571" s="144"/>
      <c r="AQ571" s="144"/>
      <c r="AR571" s="144"/>
      <c r="AS571" s="144"/>
      <c r="AT571" s="144"/>
      <c r="AU571" s="144"/>
      <c r="AV571" s="144"/>
      <c r="AW571" s="144"/>
      <c r="AX571" s="144"/>
      <c r="AY571" s="144"/>
      <c r="AZ571" s="144"/>
      <c r="BA571" s="144"/>
      <c r="BB571" s="144"/>
      <c r="BC571" s="144"/>
      <c r="BD571" s="144"/>
      <c r="BE571" s="144"/>
      <c r="BF571" s="144"/>
      <c r="BG571" s="144"/>
      <c r="BH571" s="144"/>
      <c r="BI571" s="144"/>
      <c r="BJ571" s="144"/>
      <c r="BK571" s="144"/>
      <c r="BL571" s="144"/>
      <c r="BM571" s="144"/>
      <c r="BN571" s="144"/>
      <c r="BO571" s="144"/>
      <c r="BP571" s="144"/>
      <c r="BQ571" s="144"/>
      <c r="BR571" s="144"/>
      <c r="BS571" s="144"/>
      <c r="BT571" s="144"/>
      <c r="BU571" s="144"/>
      <c r="BV571" s="144"/>
      <c r="BW571" s="144"/>
      <c r="BX571" s="144"/>
      <c r="BY571" s="144"/>
      <c r="BZ571" s="144"/>
      <c r="CA571" s="144"/>
      <c r="CB571" s="144"/>
      <c r="CC571" s="144"/>
      <c r="CD571" s="144"/>
      <c r="CE571" s="144"/>
      <c r="CF571" s="144"/>
      <c r="CG571" s="144"/>
      <c r="CH571" s="144"/>
      <c r="CI571" s="144"/>
      <c r="CJ571" s="144"/>
      <c r="CK571" s="144"/>
      <c r="CL571" s="144"/>
      <c r="CM571" s="144"/>
      <c r="CN571" s="144"/>
      <c r="CO571" s="144"/>
      <c r="CP571" s="144"/>
      <c r="CQ571" s="144"/>
      <c r="CR571" s="144"/>
      <c r="CS571" s="144"/>
      <c r="CT571" s="144"/>
      <c r="CU571" s="144"/>
      <c r="CV571" s="144"/>
      <c r="CW571" s="144"/>
      <c r="CX571" s="144"/>
      <c r="CY571" s="144"/>
      <c r="CZ571" s="144"/>
      <c r="DA571" s="144"/>
      <c r="DB571" s="144"/>
      <c r="DC571" s="144"/>
      <c r="DD571" s="144"/>
      <c r="DE571" s="144"/>
      <c r="DF571" s="144"/>
      <c r="DG571" s="144"/>
      <c r="DH571" s="144"/>
      <c r="DI571" s="144"/>
      <c r="DJ571" s="144"/>
      <c r="DK571" s="144"/>
      <c r="DL571" s="144"/>
      <c r="DM571" s="144"/>
      <c r="DN571" s="144"/>
      <c r="DO571" s="144"/>
      <c r="DP571" s="144"/>
      <c r="DQ571" s="144"/>
      <c r="DR571" s="144"/>
      <c r="DS571" s="144"/>
      <c r="DT571" s="144"/>
      <c r="DU571" s="144"/>
      <c r="DV571" s="144"/>
      <c r="DW571" s="144"/>
      <c r="DX571" s="144"/>
      <c r="DY571" s="144"/>
      <c r="DZ571" s="144"/>
      <c r="EA571" s="144"/>
      <c r="EB571" s="144"/>
      <c r="EC571" s="144"/>
      <c r="ED571" s="144"/>
      <c r="EE571" s="144"/>
      <c r="EF571" s="144"/>
      <c r="EG571" s="144"/>
      <c r="EH571" s="144"/>
      <c r="EI571" s="144"/>
      <c r="EJ571" s="144"/>
      <c r="EK571" s="144"/>
      <c r="EL571" s="144"/>
      <c r="EM571" s="144"/>
      <c r="EN571" s="144"/>
      <c r="EO571" s="144"/>
      <c r="EP571" s="144"/>
      <c r="EQ571" s="144"/>
      <c r="ER571" s="144"/>
      <c r="ES571" s="144"/>
      <c r="ET571" s="144"/>
      <c r="EU571" s="144"/>
      <c r="EV571" s="144"/>
      <c r="EW571" s="144"/>
      <c r="EX571" s="144"/>
      <c r="EY571" s="144"/>
      <c r="EZ571" s="144"/>
      <c r="FA571" s="144"/>
      <c r="FB571" s="144"/>
      <c r="FC571" s="144"/>
      <c r="FD571" s="144"/>
      <c r="FE571" s="144"/>
      <c r="FF571" s="144"/>
      <c r="FG571" s="144"/>
      <c r="FH571" s="144"/>
      <c r="FI571" s="144"/>
      <c r="FJ571" s="144"/>
      <c r="FK571" s="144"/>
      <c r="FL571" s="144"/>
      <c r="FM571" s="144"/>
      <c r="FN571" s="144"/>
      <c r="FO571" s="144"/>
      <c r="FP571" s="144"/>
      <c r="FQ571" s="144"/>
      <c r="FR571" s="144"/>
      <c r="FS571" s="144"/>
      <c r="FT571" s="144"/>
      <c r="FU571" s="144"/>
      <c r="FV571" s="144"/>
      <c r="FW571" s="144"/>
      <c r="FX571" s="144"/>
      <c r="FY571" s="144"/>
      <c r="FZ571" s="144"/>
      <c r="GA571" s="144"/>
      <c r="GB571" s="144"/>
      <c r="GC571" s="144"/>
      <c r="GD571" s="144"/>
      <c r="GE571" s="144"/>
      <c r="GF571" s="144"/>
      <c r="GG571" s="144"/>
      <c r="GH571" s="144"/>
      <c r="GI571" s="144"/>
      <c r="GJ571" s="144"/>
      <c r="GK571" s="144"/>
      <c r="GL571" s="144"/>
      <c r="GM571" s="144"/>
      <c r="GN571" s="144"/>
      <c r="GO571" s="144"/>
      <c r="GP571" s="144"/>
      <c r="GQ571" s="144"/>
      <c r="GR571" s="144"/>
      <c r="GS571" s="144"/>
      <c r="GT571" s="144"/>
      <c r="GU571" s="144"/>
      <c r="GV571" s="144"/>
      <c r="GW571" s="144"/>
      <c r="GX571" s="144"/>
      <c r="GY571" s="144"/>
      <c r="GZ571" s="144"/>
      <c r="HA571" s="144"/>
      <c r="HB571" s="144"/>
      <c r="HC571" s="144"/>
      <c r="HD571" s="144"/>
      <c r="HE571" s="144"/>
      <c r="HF571" s="144"/>
      <c r="HG571" s="144"/>
      <c r="HH571" s="144"/>
    </row>
    <row r="572" spans="1:216" s="157" customFormat="1" ht="40" customHeight="1">
      <c r="A572" s="201"/>
      <c r="B572" s="175"/>
      <c r="C572" s="222"/>
      <c r="D572" s="222"/>
      <c r="E572" s="223"/>
      <c r="F572" s="201"/>
      <c r="G572" s="222"/>
      <c r="H572" s="222"/>
      <c r="I572" s="222"/>
      <c r="J572" s="222"/>
      <c r="K572" s="222"/>
      <c r="L572" s="222"/>
      <c r="M572" s="222"/>
      <c r="N572" s="222"/>
      <c r="O572" s="222"/>
      <c r="P572" s="222"/>
      <c r="Q572" s="222"/>
      <c r="R572" s="222"/>
      <c r="S572" s="222"/>
      <c r="T572" s="222"/>
      <c r="U572" s="144"/>
      <c r="V572" s="144"/>
      <c r="W572" s="144"/>
      <c r="X572" s="144"/>
      <c r="Y572" s="144"/>
      <c r="Z572" s="144"/>
      <c r="AA572" s="144"/>
      <c r="AB572" s="144"/>
      <c r="AC572" s="144"/>
      <c r="AD572" s="144"/>
      <c r="AE572" s="144"/>
      <c r="AF572" s="144"/>
      <c r="AG572" s="144"/>
      <c r="AH572" s="144"/>
      <c r="AI572" s="144"/>
      <c r="AJ572" s="144"/>
      <c r="AK572" s="144"/>
      <c r="AL572" s="144"/>
      <c r="AM572" s="144"/>
      <c r="AN572" s="144"/>
      <c r="AO572" s="144"/>
      <c r="AP572" s="144"/>
      <c r="AQ572" s="144"/>
      <c r="AR572" s="144"/>
      <c r="AS572" s="144"/>
      <c r="AT572" s="144"/>
      <c r="AU572" s="144"/>
      <c r="AV572" s="144"/>
      <c r="AW572" s="144"/>
      <c r="AX572" s="144"/>
      <c r="AY572" s="144"/>
      <c r="AZ572" s="144"/>
      <c r="BA572" s="144"/>
      <c r="BB572" s="144"/>
      <c r="BC572" s="144"/>
      <c r="BD572" s="144"/>
      <c r="BE572" s="144"/>
      <c r="BF572" s="144"/>
      <c r="BG572" s="144"/>
      <c r="BH572" s="144"/>
      <c r="BI572" s="144"/>
      <c r="BJ572" s="144"/>
      <c r="BK572" s="144"/>
      <c r="BL572" s="144"/>
      <c r="BM572" s="144"/>
      <c r="BN572" s="144"/>
      <c r="BO572" s="144"/>
      <c r="BP572" s="144"/>
      <c r="BQ572" s="144"/>
      <c r="BR572" s="144"/>
      <c r="BS572" s="144"/>
      <c r="BT572" s="144"/>
      <c r="BU572" s="144"/>
      <c r="BV572" s="144"/>
      <c r="BW572" s="144"/>
      <c r="BX572" s="144"/>
      <c r="BY572" s="144"/>
      <c r="BZ572" s="144"/>
      <c r="CA572" s="144"/>
      <c r="CB572" s="144"/>
      <c r="CC572" s="144"/>
      <c r="CD572" s="144"/>
      <c r="CE572" s="144"/>
      <c r="CF572" s="144"/>
      <c r="CG572" s="144"/>
      <c r="CH572" s="144"/>
      <c r="CI572" s="144"/>
      <c r="CJ572" s="144"/>
      <c r="CK572" s="144"/>
      <c r="CL572" s="144"/>
      <c r="CM572" s="144"/>
      <c r="CN572" s="144"/>
      <c r="CO572" s="144"/>
      <c r="CP572" s="144"/>
      <c r="CQ572" s="144"/>
      <c r="CR572" s="144"/>
      <c r="CS572" s="144"/>
      <c r="CT572" s="144"/>
      <c r="CU572" s="144"/>
      <c r="CV572" s="144"/>
      <c r="CW572" s="144"/>
      <c r="CX572" s="144"/>
      <c r="CY572" s="144"/>
      <c r="CZ572" s="144"/>
      <c r="DA572" s="144"/>
      <c r="DB572" s="144"/>
      <c r="DC572" s="144"/>
      <c r="DD572" s="144"/>
      <c r="DE572" s="144"/>
      <c r="DF572" s="144"/>
      <c r="DG572" s="144"/>
      <c r="DH572" s="144"/>
      <c r="DI572" s="144"/>
      <c r="DJ572" s="144"/>
      <c r="DK572" s="144"/>
      <c r="DL572" s="144"/>
      <c r="DM572" s="144"/>
      <c r="DN572" s="144"/>
      <c r="DO572" s="144"/>
      <c r="DP572" s="144"/>
      <c r="DQ572" s="144"/>
      <c r="DR572" s="144"/>
      <c r="DS572" s="144"/>
      <c r="DT572" s="144"/>
      <c r="DU572" s="144"/>
      <c r="DV572" s="144"/>
      <c r="DW572" s="144"/>
      <c r="DX572" s="144"/>
      <c r="DY572" s="144"/>
      <c r="DZ572" s="144"/>
      <c r="EA572" s="144"/>
      <c r="EB572" s="144"/>
      <c r="EC572" s="144"/>
      <c r="ED572" s="144"/>
      <c r="EE572" s="144"/>
      <c r="EF572" s="144"/>
      <c r="EG572" s="144"/>
      <c r="EH572" s="144"/>
      <c r="EI572" s="144"/>
      <c r="EJ572" s="144"/>
      <c r="EK572" s="144"/>
      <c r="EL572" s="144"/>
      <c r="EM572" s="144"/>
      <c r="EN572" s="144"/>
      <c r="EO572" s="144"/>
      <c r="EP572" s="144"/>
      <c r="EQ572" s="144"/>
      <c r="ER572" s="144"/>
      <c r="ES572" s="144"/>
      <c r="ET572" s="144"/>
      <c r="EU572" s="144"/>
      <c r="EV572" s="144"/>
      <c r="EW572" s="144"/>
      <c r="EX572" s="144"/>
      <c r="EY572" s="144"/>
      <c r="EZ572" s="144"/>
      <c r="FA572" s="144"/>
      <c r="FB572" s="144"/>
      <c r="FC572" s="144"/>
      <c r="FD572" s="144"/>
      <c r="FE572" s="144"/>
      <c r="FF572" s="144"/>
      <c r="FG572" s="144"/>
      <c r="FH572" s="144"/>
      <c r="FI572" s="144"/>
      <c r="FJ572" s="144"/>
      <c r="FK572" s="144"/>
      <c r="FL572" s="144"/>
      <c r="FM572" s="144"/>
      <c r="FN572" s="144"/>
      <c r="FO572" s="144"/>
      <c r="FP572" s="144"/>
      <c r="FQ572" s="144"/>
      <c r="FR572" s="144"/>
      <c r="FS572" s="144"/>
      <c r="FT572" s="144"/>
      <c r="FU572" s="144"/>
      <c r="FV572" s="144"/>
      <c r="FW572" s="144"/>
      <c r="FX572" s="144"/>
      <c r="FY572" s="144"/>
      <c r="FZ572" s="144"/>
      <c r="GA572" s="144"/>
      <c r="GB572" s="144"/>
      <c r="GC572" s="144"/>
      <c r="GD572" s="144"/>
      <c r="GE572" s="144"/>
      <c r="GF572" s="144"/>
      <c r="GG572" s="144"/>
      <c r="GH572" s="144"/>
      <c r="GI572" s="144"/>
      <c r="GJ572" s="144"/>
      <c r="GK572" s="144"/>
      <c r="GL572" s="144"/>
      <c r="GM572" s="144"/>
      <c r="GN572" s="144"/>
      <c r="GO572" s="144"/>
      <c r="GP572" s="144"/>
      <c r="GQ572" s="144"/>
      <c r="GR572" s="144"/>
      <c r="GS572" s="144"/>
      <c r="GT572" s="144"/>
      <c r="GU572" s="144"/>
      <c r="GV572" s="144"/>
      <c r="GW572" s="144"/>
      <c r="GX572" s="144"/>
      <c r="GY572" s="144"/>
      <c r="GZ572" s="144"/>
      <c r="HA572" s="144"/>
      <c r="HB572" s="144"/>
      <c r="HC572" s="144"/>
      <c r="HD572" s="144"/>
      <c r="HE572" s="144"/>
      <c r="HF572" s="144"/>
      <c r="HG572" s="144"/>
      <c r="HH572" s="144"/>
    </row>
    <row r="573" spans="1:216" s="157" customFormat="1" ht="40" customHeight="1">
      <c r="A573" s="201"/>
      <c r="B573" s="175"/>
      <c r="C573" s="222"/>
      <c r="D573" s="222"/>
      <c r="E573" s="223"/>
      <c r="F573" s="201"/>
      <c r="G573" s="222"/>
      <c r="H573" s="222"/>
      <c r="I573" s="222"/>
      <c r="J573" s="222"/>
      <c r="K573" s="222"/>
      <c r="L573" s="222"/>
      <c r="M573" s="222"/>
      <c r="N573" s="222"/>
      <c r="O573" s="222"/>
      <c r="P573" s="222"/>
      <c r="Q573" s="222"/>
      <c r="R573" s="222"/>
      <c r="S573" s="222"/>
      <c r="T573" s="222"/>
      <c r="U573" s="144"/>
      <c r="V573" s="144"/>
      <c r="W573" s="144"/>
      <c r="X573" s="144"/>
      <c r="Y573" s="144"/>
      <c r="Z573" s="144"/>
      <c r="AA573" s="144"/>
      <c r="AB573" s="144"/>
      <c r="AC573" s="144"/>
      <c r="AD573" s="144"/>
      <c r="AE573" s="144"/>
      <c r="AF573" s="144"/>
      <c r="AG573" s="144"/>
      <c r="AH573" s="144"/>
      <c r="AI573" s="144"/>
      <c r="AJ573" s="144"/>
      <c r="AK573" s="144"/>
      <c r="AL573" s="144"/>
      <c r="AM573" s="144"/>
      <c r="AN573" s="144"/>
      <c r="AO573" s="144"/>
      <c r="AP573" s="144"/>
      <c r="AQ573" s="144"/>
      <c r="AR573" s="144"/>
      <c r="AS573" s="144"/>
      <c r="AT573" s="144"/>
      <c r="AU573" s="144"/>
      <c r="AV573" s="144"/>
      <c r="AW573" s="144"/>
      <c r="AX573" s="144"/>
      <c r="AY573" s="144"/>
      <c r="AZ573" s="144"/>
      <c r="BA573" s="144"/>
      <c r="BB573" s="144"/>
      <c r="BC573" s="144"/>
      <c r="BD573" s="144"/>
      <c r="BE573" s="144"/>
      <c r="BF573" s="144"/>
      <c r="BG573" s="144"/>
      <c r="BH573" s="144"/>
      <c r="BI573" s="144"/>
      <c r="BJ573" s="144"/>
      <c r="BK573" s="144"/>
      <c r="BL573" s="144"/>
      <c r="BM573" s="144"/>
      <c r="BN573" s="144"/>
      <c r="BO573" s="144"/>
      <c r="BP573" s="144"/>
      <c r="BQ573" s="144"/>
      <c r="BR573" s="144"/>
      <c r="BS573" s="144"/>
      <c r="BT573" s="144"/>
      <c r="BU573" s="144"/>
      <c r="BV573" s="144"/>
      <c r="BW573" s="144"/>
      <c r="BX573" s="144"/>
      <c r="BY573" s="144"/>
      <c r="BZ573" s="144"/>
      <c r="CA573" s="144"/>
      <c r="CB573" s="144"/>
      <c r="CC573" s="144"/>
      <c r="CD573" s="144"/>
      <c r="CE573" s="144"/>
      <c r="CF573" s="144"/>
      <c r="CG573" s="144"/>
      <c r="CH573" s="144"/>
      <c r="CI573" s="144"/>
      <c r="CJ573" s="144"/>
      <c r="CK573" s="144"/>
      <c r="CL573" s="144"/>
      <c r="CM573" s="144"/>
      <c r="CN573" s="144"/>
      <c r="CO573" s="144"/>
      <c r="CP573" s="144"/>
      <c r="CQ573" s="144"/>
      <c r="CR573" s="144"/>
      <c r="CS573" s="144"/>
      <c r="CT573" s="144"/>
      <c r="CU573" s="144"/>
      <c r="CV573" s="144"/>
      <c r="CW573" s="144"/>
      <c r="CX573" s="144"/>
      <c r="CY573" s="144"/>
      <c r="CZ573" s="144"/>
      <c r="DA573" s="144"/>
      <c r="DB573" s="144"/>
      <c r="DC573" s="144"/>
      <c r="DD573" s="144"/>
      <c r="DE573" s="144"/>
      <c r="DF573" s="144"/>
      <c r="DG573" s="144"/>
      <c r="DH573" s="144"/>
      <c r="DI573" s="144"/>
      <c r="DJ573" s="144"/>
      <c r="DK573" s="144"/>
      <c r="DL573" s="144"/>
      <c r="DM573" s="144"/>
      <c r="DN573" s="144"/>
      <c r="DO573" s="144"/>
      <c r="DP573" s="144"/>
      <c r="DQ573" s="144"/>
      <c r="DR573" s="144"/>
      <c r="DS573" s="144"/>
      <c r="DT573" s="144"/>
      <c r="DU573" s="144"/>
      <c r="DV573" s="144"/>
      <c r="DW573" s="144"/>
      <c r="DX573" s="144"/>
      <c r="DY573" s="144"/>
      <c r="DZ573" s="144"/>
      <c r="EA573" s="144"/>
      <c r="EB573" s="144"/>
      <c r="EC573" s="144"/>
      <c r="ED573" s="144"/>
      <c r="EE573" s="144"/>
      <c r="EF573" s="144"/>
      <c r="EG573" s="144"/>
      <c r="EH573" s="144"/>
      <c r="EI573" s="144"/>
      <c r="EJ573" s="144"/>
      <c r="EK573" s="144"/>
      <c r="EL573" s="144"/>
      <c r="EM573" s="144"/>
      <c r="EN573" s="144"/>
      <c r="EO573" s="144"/>
      <c r="EP573" s="144"/>
      <c r="EQ573" s="144"/>
      <c r="ER573" s="144"/>
      <c r="ES573" s="144"/>
      <c r="ET573" s="144"/>
      <c r="EU573" s="144"/>
      <c r="EV573" s="144"/>
      <c r="EW573" s="144"/>
      <c r="EX573" s="144"/>
      <c r="EY573" s="144"/>
      <c r="EZ573" s="144"/>
      <c r="FA573" s="144"/>
      <c r="FB573" s="144"/>
      <c r="FC573" s="144"/>
      <c r="FD573" s="144"/>
      <c r="FE573" s="144"/>
      <c r="FF573" s="144"/>
      <c r="FG573" s="144"/>
      <c r="FH573" s="144"/>
      <c r="FI573" s="144"/>
      <c r="FJ573" s="144"/>
      <c r="FK573" s="144"/>
      <c r="FL573" s="144"/>
      <c r="FM573" s="144"/>
      <c r="FN573" s="144"/>
      <c r="FO573" s="144"/>
      <c r="FP573" s="144"/>
      <c r="FQ573" s="144"/>
      <c r="FR573" s="144"/>
      <c r="FS573" s="144"/>
      <c r="FT573" s="144"/>
      <c r="FU573" s="144"/>
      <c r="FV573" s="144"/>
      <c r="FW573" s="144"/>
      <c r="FX573" s="144"/>
      <c r="FY573" s="144"/>
      <c r="FZ573" s="144"/>
      <c r="GA573" s="144"/>
      <c r="GB573" s="144"/>
      <c r="GC573" s="144"/>
      <c r="GD573" s="144"/>
      <c r="GE573" s="144"/>
      <c r="GF573" s="144"/>
      <c r="GG573" s="144"/>
      <c r="GH573" s="144"/>
      <c r="GI573" s="144"/>
      <c r="GJ573" s="144"/>
      <c r="GK573" s="144"/>
      <c r="GL573" s="144"/>
      <c r="GM573" s="144"/>
      <c r="GN573" s="144"/>
      <c r="GO573" s="144"/>
      <c r="GP573" s="144"/>
      <c r="GQ573" s="144"/>
      <c r="GR573" s="144"/>
      <c r="GS573" s="144"/>
      <c r="GT573" s="144"/>
      <c r="GU573" s="144"/>
      <c r="GV573" s="144"/>
      <c r="GW573" s="144"/>
      <c r="GX573" s="144"/>
      <c r="GY573" s="144"/>
      <c r="GZ573" s="144"/>
      <c r="HA573" s="144"/>
      <c r="HB573" s="144"/>
      <c r="HC573" s="144"/>
      <c r="HD573" s="144"/>
      <c r="HE573" s="144"/>
      <c r="HF573" s="144"/>
      <c r="HG573" s="144"/>
      <c r="HH573" s="144"/>
    </row>
    <row r="574" spans="1:216" s="157" customFormat="1" ht="40" customHeight="1">
      <c r="A574" s="201"/>
      <c r="B574" s="175"/>
      <c r="C574" s="222"/>
      <c r="D574" s="222"/>
      <c r="E574" s="223"/>
      <c r="F574" s="201"/>
      <c r="G574" s="222"/>
      <c r="H574" s="222"/>
      <c r="I574" s="222"/>
      <c r="J574" s="222"/>
      <c r="K574" s="222"/>
      <c r="L574" s="222"/>
      <c r="M574" s="222"/>
      <c r="N574" s="222"/>
      <c r="O574" s="222"/>
      <c r="P574" s="222"/>
      <c r="Q574" s="222"/>
      <c r="R574" s="222"/>
      <c r="S574" s="222"/>
      <c r="T574" s="222"/>
      <c r="U574" s="144"/>
      <c r="V574" s="144"/>
      <c r="W574" s="144"/>
      <c r="X574" s="144"/>
      <c r="Y574" s="144"/>
      <c r="Z574" s="144"/>
      <c r="AA574" s="144"/>
      <c r="AB574" s="144"/>
      <c r="AC574" s="144"/>
      <c r="AD574" s="144"/>
      <c r="AE574" s="144"/>
      <c r="AF574" s="144"/>
      <c r="AG574" s="144"/>
      <c r="AH574" s="144"/>
      <c r="AI574" s="144"/>
      <c r="AJ574" s="144"/>
      <c r="AK574" s="144"/>
      <c r="AL574" s="144"/>
      <c r="AM574" s="144"/>
      <c r="AN574" s="144"/>
      <c r="AO574" s="144"/>
      <c r="AP574" s="144"/>
      <c r="AQ574" s="144"/>
      <c r="AR574" s="144"/>
      <c r="AS574" s="144"/>
      <c r="AT574" s="144"/>
      <c r="AU574" s="144"/>
      <c r="AV574" s="144"/>
      <c r="AW574" s="144"/>
      <c r="AX574" s="144"/>
      <c r="AY574" s="144"/>
      <c r="AZ574" s="144"/>
      <c r="BA574" s="144"/>
      <c r="BB574" s="144"/>
      <c r="BC574" s="144"/>
      <c r="BD574" s="144"/>
      <c r="BE574" s="144"/>
      <c r="BF574" s="144"/>
      <c r="BG574" s="144"/>
      <c r="BH574" s="144"/>
      <c r="BI574" s="144"/>
      <c r="BJ574" s="144"/>
      <c r="BK574" s="144"/>
      <c r="BL574" s="144"/>
      <c r="BM574" s="144"/>
      <c r="BN574" s="144"/>
      <c r="BO574" s="144"/>
      <c r="BP574" s="144"/>
      <c r="BQ574" s="144"/>
      <c r="BR574" s="144"/>
      <c r="BS574" s="144"/>
      <c r="BT574" s="144"/>
      <c r="BU574" s="144"/>
      <c r="BV574" s="144"/>
      <c r="BW574" s="144"/>
      <c r="BX574" s="144"/>
      <c r="BY574" s="144"/>
      <c r="BZ574" s="144"/>
      <c r="CA574" s="144"/>
      <c r="CB574" s="144"/>
      <c r="CC574" s="144"/>
      <c r="CD574" s="144"/>
      <c r="CE574" s="144"/>
      <c r="CF574" s="144"/>
      <c r="CG574" s="144"/>
      <c r="CH574" s="144"/>
      <c r="CI574" s="144"/>
      <c r="CJ574" s="144"/>
      <c r="CK574" s="144"/>
      <c r="CL574" s="144"/>
      <c r="CM574" s="144"/>
      <c r="CN574" s="144"/>
      <c r="CO574" s="144"/>
      <c r="CP574" s="144"/>
      <c r="CQ574" s="144"/>
      <c r="CR574" s="144"/>
      <c r="CS574" s="144"/>
      <c r="CT574" s="144"/>
      <c r="CU574" s="144"/>
      <c r="CV574" s="144"/>
      <c r="CW574" s="144"/>
      <c r="CX574" s="144"/>
      <c r="CY574" s="144"/>
      <c r="CZ574" s="144"/>
      <c r="DA574" s="144"/>
      <c r="DB574" s="144"/>
      <c r="DC574" s="144"/>
      <c r="DD574" s="144"/>
      <c r="DE574" s="144"/>
      <c r="DF574" s="144"/>
      <c r="DG574" s="144"/>
      <c r="DH574" s="144"/>
      <c r="DI574" s="144"/>
      <c r="DJ574" s="144"/>
      <c r="DK574" s="144"/>
      <c r="DL574" s="144"/>
      <c r="DM574" s="144"/>
      <c r="DN574" s="144"/>
      <c r="DO574" s="144"/>
      <c r="DP574" s="144"/>
      <c r="DQ574" s="144"/>
      <c r="DR574" s="144"/>
      <c r="DS574" s="144"/>
      <c r="DT574" s="144"/>
      <c r="DU574" s="144"/>
      <c r="DV574" s="144"/>
      <c r="DW574" s="144"/>
      <c r="DX574" s="144"/>
      <c r="DY574" s="144"/>
      <c r="DZ574" s="144"/>
      <c r="EA574" s="144"/>
      <c r="EB574" s="144"/>
      <c r="EC574" s="144"/>
      <c r="ED574" s="144"/>
      <c r="EE574" s="144"/>
      <c r="EF574" s="144"/>
      <c r="EG574" s="144"/>
      <c r="EH574" s="144"/>
      <c r="EI574" s="144"/>
      <c r="EJ574" s="144"/>
      <c r="EK574" s="144"/>
      <c r="EL574" s="144"/>
      <c r="EM574" s="144"/>
      <c r="EN574" s="144"/>
      <c r="EO574" s="144"/>
      <c r="EP574" s="144"/>
      <c r="EQ574" s="144"/>
      <c r="ER574" s="144"/>
      <c r="ES574" s="144"/>
      <c r="ET574" s="144"/>
      <c r="EU574" s="144"/>
      <c r="EV574" s="144"/>
      <c r="EW574" s="144"/>
      <c r="EX574" s="144"/>
      <c r="EY574" s="144"/>
      <c r="EZ574" s="144"/>
      <c r="FA574" s="144"/>
      <c r="FB574" s="144"/>
      <c r="FC574" s="144"/>
      <c r="FD574" s="144"/>
      <c r="FE574" s="144"/>
      <c r="FF574" s="144"/>
      <c r="FG574" s="144"/>
      <c r="FH574" s="144"/>
      <c r="FI574" s="144"/>
      <c r="FJ574" s="144"/>
      <c r="FK574" s="144"/>
      <c r="FL574" s="144"/>
      <c r="FM574" s="144"/>
      <c r="FN574" s="144"/>
      <c r="FO574" s="144"/>
      <c r="FP574" s="144"/>
      <c r="FQ574" s="144"/>
      <c r="FR574" s="144"/>
      <c r="FS574" s="144"/>
      <c r="FT574" s="144"/>
      <c r="FU574" s="144"/>
      <c r="FV574" s="144"/>
      <c r="FW574" s="144"/>
      <c r="FX574" s="144"/>
      <c r="FY574" s="144"/>
      <c r="FZ574" s="144"/>
      <c r="GA574" s="144"/>
      <c r="GB574" s="144"/>
      <c r="GC574" s="144"/>
      <c r="GD574" s="144"/>
      <c r="GE574" s="144"/>
      <c r="GF574" s="144"/>
      <c r="GG574" s="144"/>
      <c r="GH574" s="144"/>
      <c r="GI574" s="144"/>
      <c r="GJ574" s="144"/>
      <c r="GK574" s="144"/>
      <c r="GL574" s="144"/>
      <c r="GM574" s="144"/>
      <c r="GN574" s="144"/>
      <c r="GO574" s="144"/>
      <c r="GP574" s="144"/>
      <c r="GQ574" s="144"/>
      <c r="GR574" s="144"/>
      <c r="GS574" s="144"/>
      <c r="GT574" s="144"/>
      <c r="GU574" s="144"/>
      <c r="GV574" s="144"/>
      <c r="GW574" s="144"/>
      <c r="GX574" s="144"/>
      <c r="GY574" s="144"/>
      <c r="GZ574" s="144"/>
      <c r="HA574" s="144"/>
      <c r="HB574" s="144"/>
      <c r="HC574" s="144"/>
      <c r="HD574" s="144"/>
      <c r="HE574" s="144"/>
      <c r="HF574" s="144"/>
      <c r="HG574" s="144"/>
      <c r="HH574" s="144"/>
    </row>
    <row r="575" spans="1:216" s="157" customFormat="1" ht="40" customHeight="1">
      <c r="A575" s="201"/>
      <c r="B575" s="175"/>
      <c r="C575" s="222"/>
      <c r="D575" s="222"/>
      <c r="E575" s="223"/>
      <c r="F575" s="201"/>
      <c r="G575" s="222"/>
      <c r="H575" s="222"/>
      <c r="I575" s="222"/>
      <c r="J575" s="222"/>
      <c r="K575" s="222"/>
      <c r="L575" s="222"/>
      <c r="M575" s="222"/>
      <c r="N575" s="222"/>
      <c r="O575" s="222"/>
      <c r="P575" s="222"/>
      <c r="Q575" s="222"/>
      <c r="R575" s="222"/>
      <c r="S575" s="222"/>
      <c r="T575" s="222"/>
      <c r="U575" s="144"/>
      <c r="V575" s="144"/>
      <c r="W575" s="144"/>
      <c r="X575" s="144"/>
      <c r="Y575" s="144"/>
      <c r="Z575" s="144"/>
      <c r="AA575" s="144"/>
      <c r="AB575" s="144"/>
      <c r="AC575" s="144"/>
      <c r="AD575" s="144"/>
      <c r="AE575" s="144"/>
      <c r="AF575" s="144"/>
      <c r="AG575" s="144"/>
      <c r="AH575" s="144"/>
      <c r="AI575" s="144"/>
      <c r="AJ575" s="144"/>
      <c r="AK575" s="144"/>
      <c r="AL575" s="144"/>
      <c r="AM575" s="144"/>
      <c r="AN575" s="144"/>
      <c r="AO575" s="144"/>
      <c r="AP575" s="144"/>
      <c r="AQ575" s="144"/>
      <c r="AR575" s="144"/>
      <c r="AS575" s="144"/>
      <c r="AT575" s="144"/>
      <c r="AU575" s="144"/>
      <c r="AV575" s="144"/>
      <c r="AW575" s="144"/>
      <c r="AX575" s="144"/>
      <c r="AY575" s="144"/>
      <c r="AZ575" s="144"/>
      <c r="BA575" s="144"/>
      <c r="BB575" s="144"/>
      <c r="BC575" s="144"/>
      <c r="BD575" s="144"/>
      <c r="BE575" s="144"/>
      <c r="BF575" s="144"/>
      <c r="BG575" s="144"/>
      <c r="BH575" s="144"/>
      <c r="BI575" s="144"/>
      <c r="BJ575" s="144"/>
      <c r="BK575" s="144"/>
      <c r="BL575" s="144"/>
      <c r="BM575" s="144"/>
      <c r="BN575" s="144"/>
      <c r="BO575" s="144"/>
      <c r="BP575" s="144"/>
      <c r="BQ575" s="144"/>
      <c r="BR575" s="144"/>
      <c r="BS575" s="144"/>
      <c r="BT575" s="144"/>
      <c r="BU575" s="144"/>
      <c r="BV575" s="144"/>
      <c r="BW575" s="144"/>
      <c r="BX575" s="144"/>
      <c r="BY575" s="144"/>
      <c r="BZ575" s="144"/>
      <c r="CA575" s="144"/>
      <c r="CB575" s="144"/>
      <c r="CC575" s="144"/>
      <c r="CD575" s="144"/>
      <c r="CE575" s="144"/>
      <c r="CF575" s="144"/>
      <c r="CG575" s="144"/>
      <c r="CH575" s="144"/>
      <c r="CI575" s="144"/>
      <c r="CJ575" s="144"/>
      <c r="CK575" s="144"/>
      <c r="CL575" s="144"/>
      <c r="CM575" s="144"/>
      <c r="CN575" s="144"/>
      <c r="CO575" s="144"/>
      <c r="CP575" s="144"/>
      <c r="CQ575" s="144"/>
      <c r="CR575" s="144"/>
      <c r="CS575" s="144"/>
      <c r="CT575" s="144"/>
      <c r="CU575" s="144"/>
      <c r="CV575" s="144"/>
      <c r="CW575" s="144"/>
      <c r="CX575" s="144"/>
      <c r="CY575" s="144"/>
      <c r="CZ575" s="144"/>
      <c r="DA575" s="144"/>
      <c r="DB575" s="144"/>
      <c r="DC575" s="144"/>
      <c r="DD575" s="144"/>
      <c r="DE575" s="144"/>
      <c r="DF575" s="144"/>
      <c r="DG575" s="144"/>
      <c r="DH575" s="144"/>
      <c r="DI575" s="144"/>
      <c r="DJ575" s="144"/>
      <c r="DK575" s="144"/>
      <c r="DL575" s="144"/>
      <c r="DM575" s="144"/>
      <c r="DN575" s="144"/>
      <c r="DO575" s="144"/>
      <c r="DP575" s="144"/>
      <c r="DQ575" s="144"/>
      <c r="DR575" s="144"/>
      <c r="DS575" s="144"/>
      <c r="DT575" s="144"/>
      <c r="DU575" s="144"/>
      <c r="DV575" s="144"/>
      <c r="DW575" s="144"/>
      <c r="DX575" s="144"/>
      <c r="DY575" s="144"/>
      <c r="DZ575" s="144"/>
      <c r="EA575" s="144"/>
      <c r="EB575" s="144"/>
      <c r="EC575" s="144"/>
      <c r="ED575" s="144"/>
      <c r="EE575" s="144"/>
      <c r="EF575" s="144"/>
      <c r="EG575" s="144"/>
      <c r="EH575" s="144"/>
      <c r="EI575" s="144"/>
      <c r="EJ575" s="144"/>
      <c r="EK575" s="144"/>
      <c r="EL575" s="144"/>
      <c r="EM575" s="144"/>
      <c r="EN575" s="144"/>
      <c r="EO575" s="144"/>
      <c r="EP575" s="144"/>
      <c r="EQ575" s="144"/>
      <c r="ER575" s="144"/>
      <c r="ES575" s="144"/>
      <c r="ET575" s="144"/>
      <c r="EU575" s="144"/>
      <c r="EV575" s="144"/>
      <c r="EW575" s="144"/>
      <c r="EX575" s="144"/>
      <c r="EY575" s="144"/>
      <c r="EZ575" s="144"/>
      <c r="FA575" s="144"/>
      <c r="FB575" s="144"/>
      <c r="FC575" s="144"/>
      <c r="FD575" s="144"/>
      <c r="FE575" s="144"/>
      <c r="FF575" s="144"/>
      <c r="FG575" s="144"/>
      <c r="FH575" s="144"/>
      <c r="FI575" s="144"/>
      <c r="FJ575" s="144"/>
      <c r="FK575" s="144"/>
      <c r="FL575" s="144"/>
      <c r="FM575" s="144"/>
      <c r="FN575" s="144"/>
      <c r="FO575" s="144"/>
      <c r="FP575" s="144"/>
      <c r="FQ575" s="144"/>
      <c r="FR575" s="144"/>
      <c r="FS575" s="144"/>
      <c r="FT575" s="144"/>
      <c r="FU575" s="144"/>
      <c r="FV575" s="144"/>
      <c r="FW575" s="144"/>
      <c r="FX575" s="144"/>
      <c r="FY575" s="144"/>
      <c r="FZ575" s="144"/>
      <c r="GA575" s="144"/>
      <c r="GB575" s="144"/>
      <c r="GC575" s="144"/>
      <c r="GD575" s="144"/>
      <c r="GE575" s="144"/>
      <c r="GF575" s="144"/>
      <c r="GG575" s="144"/>
      <c r="GH575" s="144"/>
      <c r="GI575" s="144"/>
      <c r="GJ575" s="144"/>
      <c r="GK575" s="144"/>
      <c r="GL575" s="144"/>
      <c r="GM575" s="144"/>
      <c r="GN575" s="144"/>
      <c r="GO575" s="144"/>
      <c r="GP575" s="144"/>
      <c r="GQ575" s="144"/>
      <c r="GR575" s="144"/>
      <c r="GS575" s="144"/>
      <c r="GT575" s="144"/>
      <c r="GU575" s="144"/>
      <c r="GV575" s="144"/>
      <c r="GW575" s="144"/>
      <c r="GX575" s="144"/>
      <c r="GY575" s="144"/>
      <c r="GZ575" s="144"/>
      <c r="HA575" s="144"/>
      <c r="HB575" s="144"/>
      <c r="HC575" s="144"/>
      <c r="HD575" s="144"/>
      <c r="HE575" s="144"/>
      <c r="HF575" s="144"/>
      <c r="HG575" s="144"/>
      <c r="HH575" s="144"/>
    </row>
    <row r="576" spans="1:216" s="157" customFormat="1" ht="40" customHeight="1">
      <c r="A576" s="201"/>
      <c r="B576" s="175"/>
      <c r="C576" s="222"/>
      <c r="D576" s="222"/>
      <c r="E576" s="223"/>
      <c r="F576" s="201"/>
      <c r="G576" s="222"/>
      <c r="H576" s="222"/>
      <c r="I576" s="222"/>
      <c r="J576" s="222"/>
      <c r="K576" s="222"/>
      <c r="L576" s="222"/>
      <c r="M576" s="222"/>
      <c r="N576" s="222"/>
      <c r="O576" s="222"/>
      <c r="P576" s="222"/>
      <c r="Q576" s="222"/>
      <c r="R576" s="222"/>
      <c r="S576" s="222"/>
      <c r="T576" s="222"/>
      <c r="U576" s="144"/>
      <c r="V576" s="144"/>
      <c r="W576" s="144"/>
      <c r="X576" s="144"/>
      <c r="Y576" s="144"/>
      <c r="Z576" s="144"/>
      <c r="AA576" s="144"/>
      <c r="AB576" s="144"/>
      <c r="AC576" s="144"/>
      <c r="AD576" s="144"/>
      <c r="AE576" s="144"/>
      <c r="AF576" s="144"/>
      <c r="AG576" s="144"/>
      <c r="AH576" s="144"/>
      <c r="AI576" s="144"/>
      <c r="AJ576" s="144"/>
      <c r="AK576" s="144"/>
      <c r="AL576" s="144"/>
      <c r="AM576" s="144"/>
      <c r="AN576" s="144"/>
      <c r="AO576" s="144"/>
      <c r="AP576" s="144"/>
      <c r="AQ576" s="144"/>
      <c r="AR576" s="144"/>
      <c r="AS576" s="144"/>
      <c r="AT576" s="144"/>
      <c r="AU576" s="144"/>
      <c r="AV576" s="144"/>
      <c r="AW576" s="144"/>
      <c r="AX576" s="144"/>
      <c r="AY576" s="144"/>
      <c r="AZ576" s="144"/>
      <c r="BA576" s="144"/>
      <c r="BB576" s="144"/>
      <c r="BC576" s="144"/>
      <c r="BD576" s="144"/>
      <c r="BE576" s="144"/>
      <c r="BF576" s="144"/>
      <c r="BG576" s="144"/>
      <c r="BH576" s="144"/>
      <c r="BI576" s="144"/>
      <c r="BJ576" s="144"/>
      <c r="BK576" s="144"/>
      <c r="BL576" s="144"/>
      <c r="BM576" s="144"/>
      <c r="BN576" s="144"/>
      <c r="BO576" s="144"/>
      <c r="BP576" s="144"/>
      <c r="BQ576" s="144"/>
      <c r="BR576" s="144"/>
      <c r="BS576" s="144"/>
      <c r="BT576" s="144"/>
      <c r="BU576" s="144"/>
      <c r="BV576" s="144"/>
      <c r="BW576" s="144"/>
      <c r="BX576" s="144"/>
      <c r="BY576" s="144"/>
      <c r="BZ576" s="144"/>
      <c r="CA576" s="144"/>
      <c r="CB576" s="144"/>
      <c r="CC576" s="144"/>
      <c r="CD576" s="144"/>
      <c r="CE576" s="144"/>
      <c r="CF576" s="144"/>
      <c r="CG576" s="144"/>
      <c r="CH576" s="144"/>
      <c r="CI576" s="144"/>
      <c r="CJ576" s="144"/>
      <c r="CK576" s="144"/>
      <c r="CL576" s="144"/>
      <c r="CM576" s="144"/>
      <c r="CN576" s="144"/>
      <c r="CO576" s="144"/>
      <c r="CP576" s="144"/>
      <c r="CQ576" s="144"/>
      <c r="CR576" s="144"/>
      <c r="CS576" s="144"/>
      <c r="CT576" s="144"/>
      <c r="CU576" s="144"/>
      <c r="CV576" s="144"/>
      <c r="CW576" s="144"/>
      <c r="CX576" s="144"/>
      <c r="CY576" s="144"/>
      <c r="CZ576" s="144"/>
      <c r="DA576" s="144"/>
      <c r="DB576" s="144"/>
      <c r="DC576" s="144"/>
      <c r="DD576" s="144"/>
      <c r="DE576" s="144"/>
      <c r="DF576" s="144"/>
      <c r="DG576" s="144"/>
      <c r="DH576" s="144"/>
      <c r="DI576" s="144"/>
      <c r="DJ576" s="144"/>
      <c r="DK576" s="144"/>
      <c r="DL576" s="144"/>
      <c r="DM576" s="144"/>
      <c r="DN576" s="144"/>
      <c r="DO576" s="144"/>
      <c r="DP576" s="144"/>
      <c r="DQ576" s="144"/>
      <c r="DR576" s="144"/>
      <c r="DS576" s="144"/>
      <c r="DT576" s="144"/>
      <c r="DU576" s="144"/>
      <c r="DV576" s="144"/>
      <c r="DW576" s="144"/>
      <c r="DX576" s="144"/>
      <c r="DY576" s="144"/>
      <c r="DZ576" s="144"/>
      <c r="EA576" s="144"/>
      <c r="EB576" s="144"/>
      <c r="EC576" s="144"/>
      <c r="ED576" s="144"/>
      <c r="EE576" s="144"/>
      <c r="EF576" s="144"/>
      <c r="EG576" s="144"/>
      <c r="EH576" s="144"/>
      <c r="EI576" s="144"/>
      <c r="EJ576" s="144"/>
      <c r="EK576" s="144"/>
      <c r="EL576" s="144"/>
      <c r="EM576" s="144"/>
      <c r="EN576" s="144"/>
      <c r="EO576" s="144"/>
      <c r="EP576" s="144"/>
      <c r="EQ576" s="144"/>
      <c r="ER576" s="144"/>
      <c r="ES576" s="144"/>
      <c r="ET576" s="144"/>
      <c r="EU576" s="144"/>
      <c r="EV576" s="144"/>
      <c r="EW576" s="144"/>
      <c r="EX576" s="144"/>
      <c r="EY576" s="144"/>
      <c r="EZ576" s="144"/>
      <c r="FA576" s="144"/>
      <c r="FB576" s="144"/>
      <c r="FC576" s="144"/>
      <c r="FD576" s="144"/>
      <c r="FE576" s="144"/>
      <c r="FF576" s="144"/>
      <c r="FG576" s="144"/>
      <c r="FH576" s="144"/>
      <c r="FI576" s="144"/>
      <c r="FJ576" s="144"/>
      <c r="FK576" s="144"/>
      <c r="FL576" s="144"/>
      <c r="FM576" s="144"/>
      <c r="FN576" s="144"/>
      <c r="FO576" s="144"/>
      <c r="FP576" s="144"/>
      <c r="FQ576" s="144"/>
      <c r="FR576" s="144"/>
      <c r="FS576" s="144"/>
      <c r="FT576" s="144"/>
      <c r="FU576" s="144"/>
      <c r="FV576" s="144"/>
      <c r="FW576" s="144"/>
      <c r="FX576" s="144"/>
      <c r="FY576" s="144"/>
      <c r="FZ576" s="144"/>
      <c r="GA576" s="144"/>
      <c r="GB576" s="144"/>
      <c r="GC576" s="144"/>
      <c r="GD576" s="144"/>
      <c r="GE576" s="144"/>
      <c r="GF576" s="144"/>
      <c r="GG576" s="144"/>
      <c r="GH576" s="144"/>
      <c r="GI576" s="144"/>
      <c r="GJ576" s="144"/>
      <c r="GK576" s="144"/>
      <c r="GL576" s="144"/>
      <c r="GM576" s="144"/>
      <c r="GN576" s="144"/>
      <c r="GO576" s="144"/>
      <c r="GP576" s="144"/>
      <c r="GQ576" s="144"/>
      <c r="GR576" s="144"/>
      <c r="GS576" s="144"/>
      <c r="GT576" s="144"/>
      <c r="GU576" s="144"/>
      <c r="GV576" s="144"/>
      <c r="GW576" s="144"/>
      <c r="GX576" s="144"/>
      <c r="GY576" s="144"/>
      <c r="GZ576" s="144"/>
      <c r="HA576" s="144"/>
      <c r="HB576" s="144"/>
      <c r="HC576" s="144"/>
      <c r="HD576" s="144"/>
      <c r="HE576" s="144"/>
      <c r="HF576" s="144"/>
      <c r="HG576" s="144"/>
      <c r="HH576" s="144"/>
    </row>
    <row r="577" spans="1:216" s="157" customFormat="1" ht="40" customHeight="1">
      <c r="A577" s="201"/>
      <c r="B577" s="175"/>
      <c r="C577" s="222"/>
      <c r="D577" s="222"/>
      <c r="E577" s="223"/>
      <c r="F577" s="201"/>
      <c r="G577" s="222"/>
      <c r="H577" s="222"/>
      <c r="I577" s="222"/>
      <c r="J577" s="222"/>
      <c r="K577" s="222"/>
      <c r="L577" s="222"/>
      <c r="M577" s="222"/>
      <c r="N577" s="222"/>
      <c r="O577" s="222"/>
      <c r="P577" s="222"/>
      <c r="Q577" s="222"/>
      <c r="R577" s="222"/>
      <c r="S577" s="222"/>
      <c r="T577" s="222"/>
      <c r="U577" s="144"/>
      <c r="V577" s="144"/>
      <c r="W577" s="144"/>
      <c r="X577" s="144"/>
      <c r="Y577" s="144"/>
      <c r="Z577" s="144"/>
      <c r="AA577" s="144"/>
      <c r="AB577" s="144"/>
      <c r="AC577" s="144"/>
      <c r="AD577" s="144"/>
      <c r="AE577" s="144"/>
      <c r="AF577" s="144"/>
      <c r="AG577" s="144"/>
      <c r="AH577" s="144"/>
      <c r="AI577" s="144"/>
      <c r="AJ577" s="144"/>
      <c r="AK577" s="144"/>
      <c r="AL577" s="144"/>
      <c r="AM577" s="144"/>
      <c r="AN577" s="144"/>
      <c r="AO577" s="144"/>
      <c r="AP577" s="144"/>
      <c r="AQ577" s="144"/>
      <c r="AR577" s="144"/>
      <c r="AS577" s="144"/>
      <c r="AT577" s="144"/>
      <c r="AU577" s="144"/>
      <c r="AV577" s="144"/>
      <c r="AW577" s="144"/>
      <c r="AX577" s="144"/>
      <c r="AY577" s="144"/>
      <c r="AZ577" s="144"/>
      <c r="BA577" s="144"/>
      <c r="BB577" s="144"/>
      <c r="BC577" s="144"/>
      <c r="BD577" s="144"/>
      <c r="BE577" s="144"/>
      <c r="BF577" s="144"/>
      <c r="BG577" s="144"/>
      <c r="BH577" s="144"/>
      <c r="BI577" s="144"/>
      <c r="BJ577" s="144"/>
      <c r="BK577" s="144"/>
      <c r="BL577" s="144"/>
      <c r="BM577" s="144"/>
      <c r="BN577" s="144"/>
      <c r="BO577" s="144"/>
      <c r="BP577" s="144"/>
      <c r="BQ577" s="144"/>
      <c r="BR577" s="144"/>
      <c r="BS577" s="144"/>
      <c r="BT577" s="144"/>
      <c r="BU577" s="144"/>
      <c r="BV577" s="144"/>
      <c r="BW577" s="144"/>
      <c r="BX577" s="144"/>
      <c r="BY577" s="144"/>
      <c r="BZ577" s="144"/>
      <c r="CA577" s="144"/>
      <c r="CB577" s="144"/>
      <c r="CC577" s="144"/>
      <c r="CD577" s="144"/>
      <c r="CE577" s="144"/>
      <c r="CF577" s="144"/>
      <c r="CG577" s="144"/>
      <c r="CH577" s="144"/>
      <c r="CI577" s="144"/>
      <c r="CJ577" s="144"/>
      <c r="CK577" s="144"/>
      <c r="CL577" s="144"/>
      <c r="CM577" s="144"/>
      <c r="CN577" s="144"/>
      <c r="CO577" s="144"/>
      <c r="CP577" s="144"/>
      <c r="CQ577" s="144"/>
      <c r="CR577" s="144"/>
      <c r="CS577" s="144"/>
      <c r="CT577" s="144"/>
      <c r="CU577" s="144"/>
      <c r="CV577" s="144"/>
      <c r="CW577" s="144"/>
      <c r="CX577" s="144"/>
      <c r="CY577" s="144"/>
      <c r="CZ577" s="144"/>
      <c r="DA577" s="144"/>
      <c r="DB577" s="144"/>
      <c r="DC577" s="144"/>
      <c r="DD577" s="144"/>
      <c r="DE577" s="144"/>
      <c r="DF577" s="144"/>
      <c r="DG577" s="144"/>
      <c r="DH577" s="144"/>
      <c r="DI577" s="144"/>
      <c r="DJ577" s="144"/>
      <c r="DK577" s="144"/>
      <c r="DL577" s="144"/>
      <c r="DM577" s="144"/>
      <c r="DN577" s="144"/>
      <c r="DO577" s="144"/>
      <c r="DP577" s="144"/>
      <c r="DQ577" s="144"/>
      <c r="DR577" s="144"/>
      <c r="DS577" s="144"/>
      <c r="DT577" s="144"/>
      <c r="DU577" s="144"/>
      <c r="DV577" s="144"/>
      <c r="DW577" s="144"/>
      <c r="DX577" s="144"/>
      <c r="DY577" s="144"/>
      <c r="DZ577" s="144"/>
      <c r="EA577" s="144"/>
      <c r="EB577" s="144"/>
      <c r="EC577" s="144"/>
      <c r="ED577" s="144"/>
      <c r="EE577" s="144"/>
      <c r="EF577" s="144"/>
      <c r="EG577" s="144"/>
      <c r="EH577" s="144"/>
      <c r="EI577" s="144"/>
      <c r="EJ577" s="144"/>
      <c r="EK577" s="144"/>
      <c r="EL577" s="144"/>
      <c r="EM577" s="144"/>
      <c r="EN577" s="144"/>
      <c r="EO577" s="144"/>
      <c r="EP577" s="144"/>
      <c r="EQ577" s="144"/>
      <c r="ER577" s="144"/>
      <c r="ES577" s="144"/>
      <c r="ET577" s="144"/>
      <c r="EU577" s="144"/>
      <c r="EV577" s="144"/>
      <c r="EW577" s="144"/>
      <c r="EX577" s="144"/>
      <c r="EY577" s="144"/>
      <c r="EZ577" s="144"/>
      <c r="FA577" s="144"/>
      <c r="FB577" s="144"/>
      <c r="FC577" s="144"/>
      <c r="FD577" s="144"/>
      <c r="FE577" s="144"/>
      <c r="FF577" s="144"/>
      <c r="FG577" s="144"/>
      <c r="FH577" s="144"/>
      <c r="FI577" s="144"/>
      <c r="FJ577" s="144"/>
      <c r="FK577" s="144"/>
      <c r="FL577" s="144"/>
      <c r="FM577" s="144"/>
      <c r="FN577" s="144"/>
      <c r="FO577" s="144"/>
      <c r="FP577" s="144"/>
      <c r="FQ577" s="144"/>
      <c r="FR577" s="144"/>
      <c r="FS577" s="144"/>
      <c r="FT577" s="144"/>
      <c r="FU577" s="144"/>
      <c r="FV577" s="144"/>
      <c r="FW577" s="144"/>
      <c r="FX577" s="144"/>
      <c r="FY577" s="144"/>
      <c r="FZ577" s="144"/>
      <c r="GA577" s="144"/>
      <c r="GB577" s="144"/>
      <c r="GC577" s="144"/>
      <c r="GD577" s="144"/>
      <c r="GE577" s="144"/>
      <c r="GF577" s="144"/>
      <c r="GG577" s="144"/>
      <c r="GH577" s="144"/>
      <c r="GI577" s="144"/>
      <c r="GJ577" s="144"/>
      <c r="GK577" s="144"/>
      <c r="GL577" s="144"/>
      <c r="GM577" s="144"/>
      <c r="GN577" s="144"/>
      <c r="GO577" s="144"/>
      <c r="GP577" s="144"/>
      <c r="GQ577" s="144"/>
      <c r="GR577" s="144"/>
      <c r="GS577" s="144"/>
      <c r="GT577" s="144"/>
      <c r="GU577" s="144"/>
      <c r="GV577" s="144"/>
      <c r="GW577" s="144"/>
      <c r="GX577" s="144"/>
      <c r="GY577" s="144"/>
      <c r="GZ577" s="144"/>
      <c r="HA577" s="144"/>
      <c r="HB577" s="144"/>
      <c r="HC577" s="144"/>
      <c r="HD577" s="144"/>
      <c r="HE577" s="144"/>
      <c r="HF577" s="144"/>
      <c r="HG577" s="144"/>
      <c r="HH577" s="144"/>
    </row>
    <row r="578" spans="1:216" s="157" customFormat="1" ht="40" customHeight="1">
      <c r="A578" s="201"/>
      <c r="B578" s="175"/>
      <c r="C578" s="222"/>
      <c r="D578" s="222"/>
      <c r="E578" s="223"/>
      <c r="F578" s="201"/>
      <c r="G578" s="222"/>
      <c r="H578" s="222"/>
      <c r="I578" s="222"/>
      <c r="J578" s="222"/>
      <c r="K578" s="222"/>
      <c r="L578" s="222"/>
      <c r="M578" s="222"/>
      <c r="N578" s="222"/>
      <c r="O578" s="222"/>
      <c r="P578" s="222"/>
      <c r="Q578" s="222"/>
      <c r="R578" s="222"/>
      <c r="S578" s="222"/>
      <c r="T578" s="222"/>
      <c r="U578" s="144"/>
      <c r="V578" s="144"/>
      <c r="W578" s="144"/>
      <c r="X578" s="144"/>
      <c r="Y578" s="144"/>
      <c r="Z578" s="144"/>
      <c r="AA578" s="144"/>
      <c r="AB578" s="144"/>
      <c r="AC578" s="144"/>
      <c r="AD578" s="144"/>
      <c r="AE578" s="144"/>
      <c r="AF578" s="144"/>
      <c r="AG578" s="144"/>
      <c r="AH578" s="144"/>
      <c r="AI578" s="144"/>
      <c r="AJ578" s="144"/>
      <c r="AK578" s="144"/>
      <c r="AL578" s="144"/>
      <c r="AM578" s="144"/>
      <c r="AN578" s="144"/>
      <c r="AO578" s="144"/>
      <c r="AP578" s="144"/>
      <c r="AQ578" s="144"/>
      <c r="AR578" s="144"/>
      <c r="AS578" s="144"/>
      <c r="AT578" s="144"/>
      <c r="AU578" s="144"/>
      <c r="AV578" s="144"/>
      <c r="AW578" s="144"/>
      <c r="AX578" s="144"/>
      <c r="AY578" s="144"/>
      <c r="AZ578" s="144"/>
      <c r="BA578" s="144"/>
      <c r="BB578" s="144"/>
      <c r="BC578" s="144"/>
      <c r="BD578" s="144"/>
      <c r="BE578" s="144"/>
      <c r="BF578" s="144"/>
      <c r="BG578" s="144"/>
      <c r="BH578" s="144"/>
      <c r="BI578" s="144"/>
      <c r="BJ578" s="144"/>
      <c r="BK578" s="144"/>
      <c r="BL578" s="144"/>
      <c r="BM578" s="144"/>
      <c r="BN578" s="144"/>
      <c r="BO578" s="144"/>
      <c r="BP578" s="144"/>
      <c r="BQ578" s="144"/>
      <c r="BR578" s="144"/>
      <c r="BS578" s="144"/>
      <c r="BT578" s="144"/>
      <c r="BU578" s="144"/>
      <c r="BV578" s="144"/>
      <c r="BW578" s="144"/>
      <c r="BX578" s="144"/>
      <c r="BY578" s="144"/>
      <c r="BZ578" s="144"/>
      <c r="CA578" s="144"/>
      <c r="CB578" s="144"/>
      <c r="CC578" s="144"/>
      <c r="CD578" s="144"/>
      <c r="CE578" s="144"/>
      <c r="CF578" s="144"/>
      <c r="CG578" s="144"/>
      <c r="CH578" s="144"/>
      <c r="CI578" s="144"/>
      <c r="CJ578" s="144"/>
      <c r="CK578" s="144"/>
      <c r="CL578" s="144"/>
      <c r="CM578" s="144"/>
      <c r="CN578" s="144"/>
      <c r="CO578" s="144"/>
      <c r="CP578" s="144"/>
      <c r="CQ578" s="144"/>
      <c r="CR578" s="144"/>
      <c r="CS578" s="144"/>
      <c r="CT578" s="144"/>
      <c r="CU578" s="144"/>
      <c r="CV578" s="144"/>
      <c r="CW578" s="144"/>
      <c r="CX578" s="144"/>
      <c r="CY578" s="144"/>
      <c r="CZ578" s="144"/>
      <c r="DA578" s="144"/>
      <c r="DB578" s="144"/>
      <c r="DC578" s="144"/>
      <c r="DD578" s="144"/>
      <c r="DE578" s="144"/>
      <c r="DF578" s="144"/>
      <c r="DG578" s="144"/>
      <c r="DH578" s="144"/>
      <c r="DI578" s="144"/>
      <c r="DJ578" s="144"/>
      <c r="DK578" s="144"/>
      <c r="DL578" s="144"/>
      <c r="DM578" s="144"/>
      <c r="DN578" s="144"/>
      <c r="DO578" s="144"/>
      <c r="DP578" s="144"/>
      <c r="DQ578" s="144"/>
      <c r="DR578" s="144"/>
      <c r="DS578" s="144"/>
      <c r="DT578" s="144"/>
      <c r="DU578" s="144"/>
      <c r="DV578" s="144"/>
      <c r="DW578" s="144"/>
      <c r="DX578" s="144"/>
      <c r="DY578" s="144"/>
      <c r="DZ578" s="144"/>
      <c r="EA578" s="144"/>
      <c r="EB578" s="144"/>
      <c r="EC578" s="144"/>
      <c r="ED578" s="144"/>
      <c r="EE578" s="144"/>
      <c r="EF578" s="144"/>
      <c r="EG578" s="144"/>
      <c r="EH578" s="144"/>
      <c r="EI578" s="144"/>
      <c r="EJ578" s="144"/>
      <c r="EK578" s="144"/>
      <c r="EL578" s="144"/>
      <c r="EM578" s="144"/>
      <c r="EN578" s="144"/>
      <c r="EO578" s="144"/>
      <c r="EP578" s="144"/>
      <c r="EQ578" s="144"/>
      <c r="ER578" s="144"/>
      <c r="ES578" s="144"/>
      <c r="ET578" s="144"/>
      <c r="EU578" s="144"/>
      <c r="EV578" s="144"/>
      <c r="EW578" s="144"/>
      <c r="EX578" s="144"/>
      <c r="EY578" s="144"/>
      <c r="EZ578" s="144"/>
      <c r="FA578" s="144"/>
      <c r="FB578" s="144"/>
      <c r="FC578" s="144"/>
      <c r="FD578" s="144"/>
      <c r="FE578" s="144"/>
      <c r="FF578" s="144"/>
      <c r="FG578" s="144"/>
      <c r="FH578" s="144"/>
      <c r="FI578" s="144"/>
      <c r="FJ578" s="144"/>
      <c r="FK578" s="144"/>
      <c r="FL578" s="144"/>
      <c r="FM578" s="144"/>
      <c r="FN578" s="144"/>
      <c r="FO578" s="144"/>
      <c r="FP578" s="144"/>
      <c r="FQ578" s="144"/>
      <c r="FR578" s="144"/>
      <c r="FS578" s="144"/>
      <c r="FT578" s="144"/>
      <c r="FU578" s="144"/>
      <c r="FV578" s="144"/>
      <c r="FW578" s="144"/>
      <c r="FX578" s="144"/>
      <c r="FY578" s="144"/>
      <c r="FZ578" s="144"/>
      <c r="GA578" s="144"/>
      <c r="GB578" s="144"/>
      <c r="GC578" s="144"/>
      <c r="GD578" s="144"/>
      <c r="GE578" s="144"/>
      <c r="GF578" s="144"/>
      <c r="GG578" s="144"/>
      <c r="GH578" s="144"/>
      <c r="GI578" s="144"/>
      <c r="GJ578" s="144"/>
      <c r="GK578" s="144"/>
      <c r="GL578" s="144"/>
      <c r="GM578" s="144"/>
      <c r="GN578" s="144"/>
      <c r="GO578" s="144"/>
      <c r="GP578" s="144"/>
      <c r="GQ578" s="144"/>
      <c r="GR578" s="144"/>
      <c r="GS578" s="144"/>
      <c r="GT578" s="144"/>
      <c r="GU578" s="144"/>
      <c r="GV578" s="144"/>
      <c r="GW578" s="144"/>
      <c r="GX578" s="144"/>
      <c r="GY578" s="144"/>
      <c r="GZ578" s="144"/>
      <c r="HA578" s="144"/>
      <c r="HB578" s="144"/>
      <c r="HC578" s="144"/>
      <c r="HD578" s="144"/>
      <c r="HE578" s="144"/>
      <c r="HF578" s="144"/>
      <c r="HG578" s="144"/>
      <c r="HH578" s="144"/>
    </row>
    <row r="579" spans="1:216" s="157" customFormat="1" ht="40" customHeight="1">
      <c r="A579" s="201"/>
      <c r="B579" s="175"/>
      <c r="C579" s="222"/>
      <c r="D579" s="222"/>
      <c r="E579" s="223"/>
      <c r="F579" s="201"/>
      <c r="G579" s="222"/>
      <c r="H579" s="222"/>
      <c r="I579" s="222"/>
      <c r="J579" s="222"/>
      <c r="K579" s="222"/>
      <c r="L579" s="222"/>
      <c r="M579" s="222"/>
      <c r="N579" s="222"/>
      <c r="O579" s="222"/>
      <c r="P579" s="222"/>
      <c r="Q579" s="222"/>
      <c r="R579" s="222"/>
      <c r="S579" s="222"/>
      <c r="T579" s="222"/>
      <c r="U579" s="144"/>
      <c r="V579" s="144"/>
      <c r="W579" s="144"/>
      <c r="X579" s="144"/>
      <c r="Y579" s="144"/>
      <c r="Z579" s="144"/>
      <c r="AA579" s="144"/>
      <c r="AB579" s="144"/>
      <c r="AC579" s="144"/>
      <c r="AD579" s="144"/>
      <c r="AE579" s="144"/>
      <c r="AF579" s="144"/>
      <c r="AG579" s="144"/>
      <c r="AH579" s="144"/>
      <c r="AI579" s="144"/>
      <c r="AJ579" s="144"/>
      <c r="AK579" s="144"/>
      <c r="AL579" s="144"/>
      <c r="AM579" s="144"/>
      <c r="AN579" s="144"/>
      <c r="AO579" s="144"/>
      <c r="AP579" s="144"/>
      <c r="AQ579" s="144"/>
      <c r="AR579" s="144"/>
      <c r="AS579" s="144"/>
      <c r="AT579" s="144"/>
      <c r="AU579" s="144"/>
      <c r="AV579" s="144"/>
      <c r="AW579" s="144"/>
      <c r="AX579" s="144"/>
      <c r="AY579" s="144"/>
      <c r="AZ579" s="144"/>
      <c r="BA579" s="144"/>
      <c r="BB579" s="144"/>
      <c r="BC579" s="144"/>
      <c r="BD579" s="144"/>
      <c r="BE579" s="144"/>
      <c r="BF579" s="144"/>
      <c r="BG579" s="144"/>
      <c r="BH579" s="144"/>
      <c r="BI579" s="144"/>
      <c r="BJ579" s="144"/>
      <c r="BK579" s="144"/>
      <c r="BL579" s="144"/>
      <c r="BM579" s="144"/>
      <c r="BN579" s="144"/>
      <c r="BO579" s="144"/>
      <c r="BP579" s="144"/>
      <c r="BQ579" s="144"/>
      <c r="BR579" s="144"/>
      <c r="BS579" s="144"/>
      <c r="BT579" s="144"/>
      <c r="BU579" s="144"/>
      <c r="BV579" s="144"/>
      <c r="BW579" s="144"/>
      <c r="BX579" s="144"/>
      <c r="BY579" s="144"/>
      <c r="BZ579" s="144"/>
      <c r="CA579" s="144"/>
      <c r="CB579" s="144"/>
      <c r="CC579" s="144"/>
      <c r="CD579" s="144"/>
      <c r="CE579" s="144"/>
      <c r="CF579" s="144"/>
      <c r="CG579" s="144"/>
      <c r="CH579" s="144"/>
      <c r="CI579" s="144"/>
      <c r="CJ579" s="144"/>
      <c r="CK579" s="144"/>
      <c r="CL579" s="144"/>
      <c r="CM579" s="144"/>
      <c r="CN579" s="144"/>
      <c r="CO579" s="144"/>
      <c r="CP579" s="144"/>
      <c r="CQ579" s="144"/>
      <c r="CR579" s="144"/>
      <c r="CS579" s="144"/>
      <c r="CT579" s="144"/>
      <c r="CU579" s="144"/>
      <c r="CV579" s="144"/>
      <c r="CW579" s="144"/>
      <c r="CX579" s="144"/>
      <c r="CY579" s="144"/>
      <c r="CZ579" s="144"/>
      <c r="DA579" s="144"/>
      <c r="DB579" s="144"/>
      <c r="DC579" s="144"/>
      <c r="DD579" s="144"/>
      <c r="DE579" s="144"/>
      <c r="DF579" s="144"/>
      <c r="DG579" s="144"/>
      <c r="DH579" s="144"/>
      <c r="DI579" s="144"/>
      <c r="DJ579" s="144"/>
      <c r="DK579" s="144"/>
      <c r="DL579" s="144"/>
      <c r="DM579" s="144"/>
      <c r="DN579" s="144"/>
      <c r="DO579" s="144"/>
      <c r="DP579" s="144"/>
      <c r="DQ579" s="144"/>
      <c r="DR579" s="144"/>
      <c r="DS579" s="144"/>
      <c r="DT579" s="144"/>
      <c r="DU579" s="144"/>
      <c r="DV579" s="144"/>
      <c r="DW579" s="144"/>
      <c r="DX579" s="144"/>
      <c r="DY579" s="144"/>
      <c r="DZ579" s="144"/>
      <c r="EA579" s="144"/>
      <c r="EB579" s="144"/>
      <c r="EC579" s="144"/>
      <c r="ED579" s="144"/>
      <c r="EE579" s="144"/>
      <c r="EF579" s="144"/>
      <c r="EG579" s="144"/>
      <c r="EH579" s="144"/>
      <c r="EI579" s="144"/>
      <c r="EJ579" s="144"/>
      <c r="EK579" s="144"/>
      <c r="EL579" s="144"/>
      <c r="EM579" s="144"/>
      <c r="EN579" s="144"/>
      <c r="EO579" s="144"/>
      <c r="EP579" s="144"/>
      <c r="EQ579" s="144"/>
      <c r="ER579" s="144"/>
      <c r="ES579" s="144"/>
      <c r="ET579" s="144"/>
      <c r="EU579" s="144"/>
      <c r="EV579" s="144"/>
      <c r="EW579" s="144"/>
      <c r="EX579" s="144"/>
      <c r="EY579" s="144"/>
      <c r="EZ579" s="144"/>
      <c r="FA579" s="144"/>
      <c r="FB579" s="144"/>
      <c r="FC579" s="144"/>
      <c r="FD579" s="144"/>
      <c r="FE579" s="144"/>
      <c r="FF579" s="144"/>
      <c r="FG579" s="144"/>
      <c r="FH579" s="144"/>
      <c r="FI579" s="144"/>
      <c r="FJ579" s="144"/>
      <c r="FK579" s="144"/>
      <c r="FL579" s="144"/>
      <c r="FM579" s="144"/>
      <c r="FN579" s="144"/>
      <c r="FO579" s="144"/>
      <c r="FP579" s="144"/>
      <c r="FQ579" s="144"/>
      <c r="FR579" s="144"/>
      <c r="FS579" s="144"/>
      <c r="FT579" s="144"/>
      <c r="FU579" s="144"/>
      <c r="FV579" s="144"/>
      <c r="FW579" s="144"/>
      <c r="FX579" s="144"/>
      <c r="FY579" s="144"/>
      <c r="FZ579" s="144"/>
      <c r="GA579" s="144"/>
      <c r="GB579" s="144"/>
      <c r="GC579" s="144"/>
      <c r="GD579" s="144"/>
      <c r="GE579" s="144"/>
      <c r="GF579" s="144"/>
      <c r="GG579" s="144"/>
      <c r="GH579" s="144"/>
      <c r="GI579" s="144"/>
      <c r="GJ579" s="144"/>
      <c r="GK579" s="144"/>
      <c r="GL579" s="144"/>
      <c r="GM579" s="144"/>
      <c r="GN579" s="144"/>
      <c r="GO579" s="144"/>
      <c r="GP579" s="144"/>
      <c r="GQ579" s="144"/>
      <c r="GR579" s="144"/>
      <c r="GS579" s="144"/>
      <c r="GT579" s="144"/>
      <c r="GU579" s="144"/>
      <c r="GV579" s="144"/>
      <c r="GW579" s="144"/>
      <c r="GX579" s="144"/>
      <c r="GY579" s="144"/>
      <c r="GZ579" s="144"/>
      <c r="HA579" s="144"/>
      <c r="HB579" s="144"/>
      <c r="HC579" s="144"/>
      <c r="HD579" s="144"/>
      <c r="HE579" s="144"/>
      <c r="HF579" s="144"/>
      <c r="HG579" s="144"/>
      <c r="HH579" s="144"/>
    </row>
    <row r="580" spans="1:216" s="157" customFormat="1" ht="40" customHeight="1">
      <c r="A580" s="201"/>
      <c r="B580" s="175"/>
      <c r="C580" s="222"/>
      <c r="D580" s="222"/>
      <c r="E580" s="223"/>
      <c r="F580" s="201"/>
      <c r="G580" s="222"/>
      <c r="H580" s="222"/>
      <c r="I580" s="222"/>
      <c r="J580" s="222"/>
      <c r="K580" s="222"/>
      <c r="L580" s="222"/>
      <c r="M580" s="222"/>
      <c r="N580" s="222"/>
      <c r="O580" s="222"/>
      <c r="P580" s="222"/>
      <c r="Q580" s="222"/>
      <c r="R580" s="222"/>
      <c r="S580" s="222"/>
      <c r="T580" s="222"/>
      <c r="U580" s="144"/>
      <c r="V580" s="144"/>
      <c r="W580" s="144"/>
      <c r="X580" s="144"/>
      <c r="Y580" s="144"/>
      <c r="Z580" s="144"/>
      <c r="AA580" s="144"/>
      <c r="AB580" s="144"/>
      <c r="AC580" s="144"/>
      <c r="AD580" s="144"/>
      <c r="AE580" s="144"/>
      <c r="AF580" s="144"/>
      <c r="AG580" s="144"/>
      <c r="AH580" s="144"/>
      <c r="AI580" s="144"/>
      <c r="AJ580" s="144"/>
      <c r="AK580" s="144"/>
      <c r="AL580" s="144"/>
      <c r="AM580" s="144"/>
      <c r="AN580" s="144"/>
      <c r="AO580" s="144"/>
      <c r="AP580" s="144"/>
      <c r="AQ580" s="144"/>
      <c r="AR580" s="144"/>
      <c r="AS580" s="144"/>
      <c r="AT580" s="144"/>
      <c r="AU580" s="144"/>
      <c r="AV580" s="144"/>
      <c r="AW580" s="144"/>
      <c r="AX580" s="144"/>
      <c r="AY580" s="144"/>
      <c r="AZ580" s="144"/>
      <c r="BA580" s="144"/>
      <c r="BB580" s="144"/>
      <c r="BC580" s="144"/>
      <c r="BD580" s="144"/>
      <c r="BE580" s="144"/>
      <c r="BF580" s="144"/>
      <c r="BG580" s="144"/>
      <c r="BH580" s="144"/>
      <c r="BI580" s="144"/>
      <c r="BJ580" s="144"/>
      <c r="BK580" s="144"/>
      <c r="BL580" s="144"/>
      <c r="BM580" s="144"/>
      <c r="BN580" s="144"/>
      <c r="BO580" s="144"/>
      <c r="BP580" s="144"/>
      <c r="BQ580" s="144"/>
      <c r="BR580" s="144"/>
      <c r="BS580" s="144"/>
      <c r="BT580" s="144"/>
      <c r="BU580" s="144"/>
      <c r="BV580" s="144"/>
      <c r="BW580" s="144"/>
      <c r="BX580" s="144"/>
      <c r="BY580" s="144"/>
      <c r="BZ580" s="144"/>
      <c r="CA580" s="144"/>
      <c r="CB580" s="144"/>
      <c r="CC580" s="144"/>
      <c r="CD580" s="144"/>
      <c r="CE580" s="144"/>
      <c r="CF580" s="144"/>
      <c r="CG580" s="144"/>
      <c r="CH580" s="144"/>
      <c r="CI580" s="144"/>
      <c r="CJ580" s="144"/>
      <c r="CK580" s="144"/>
      <c r="CL580" s="144"/>
      <c r="CM580" s="144"/>
      <c r="CN580" s="144"/>
      <c r="CO580" s="144"/>
      <c r="CP580" s="144"/>
      <c r="CQ580" s="144"/>
      <c r="CR580" s="144"/>
      <c r="CS580" s="144"/>
      <c r="CT580" s="144"/>
      <c r="CU580" s="144"/>
      <c r="CV580" s="144"/>
      <c r="CW580" s="144"/>
      <c r="CX580" s="144"/>
      <c r="CY580" s="144"/>
      <c r="CZ580" s="144"/>
      <c r="DA580" s="144"/>
      <c r="DB580" s="144"/>
      <c r="DC580" s="144"/>
      <c r="DD580" s="144"/>
      <c r="DE580" s="144"/>
      <c r="DF580" s="144"/>
      <c r="DG580" s="144"/>
      <c r="DH580" s="144"/>
      <c r="DI580" s="144"/>
      <c r="DJ580" s="144"/>
      <c r="DK580" s="144"/>
      <c r="DL580" s="144"/>
      <c r="DM580" s="144"/>
      <c r="DN580" s="144"/>
      <c r="DO580" s="144"/>
      <c r="DP580" s="144"/>
      <c r="DQ580" s="144"/>
      <c r="DR580" s="144"/>
      <c r="DS580" s="144"/>
      <c r="DT580" s="144"/>
      <c r="DU580" s="144"/>
      <c r="DV580" s="144"/>
      <c r="DW580" s="144"/>
      <c r="DX580" s="144"/>
      <c r="DY580" s="144"/>
      <c r="DZ580" s="144"/>
      <c r="EA580" s="144"/>
      <c r="EB580" s="144"/>
      <c r="EC580" s="144"/>
      <c r="ED580" s="144"/>
      <c r="EE580" s="144"/>
      <c r="EF580" s="144"/>
      <c r="EG580" s="144"/>
      <c r="EH580" s="144"/>
      <c r="EI580" s="144"/>
      <c r="EJ580" s="144"/>
      <c r="EK580" s="144"/>
      <c r="EL580" s="144"/>
      <c r="EM580" s="144"/>
      <c r="EN580" s="144"/>
      <c r="EO580" s="144"/>
      <c r="EP580" s="144"/>
      <c r="EQ580" s="144"/>
      <c r="ER580" s="144"/>
      <c r="ES580" s="144"/>
      <c r="ET580" s="144"/>
      <c r="EU580" s="144"/>
      <c r="EV580" s="144"/>
      <c r="EW580" s="144"/>
      <c r="EX580" s="144"/>
      <c r="EY580" s="144"/>
      <c r="EZ580" s="144"/>
      <c r="FA580" s="144"/>
      <c r="FB580" s="144"/>
      <c r="FC580" s="144"/>
      <c r="FD580" s="144"/>
      <c r="FE580" s="144"/>
      <c r="FF580" s="144"/>
      <c r="FG580" s="144"/>
      <c r="FH580" s="144"/>
      <c r="FI580" s="144"/>
      <c r="FJ580" s="144"/>
      <c r="FK580" s="144"/>
      <c r="FL580" s="144"/>
      <c r="FM580" s="144"/>
      <c r="FN580" s="144"/>
      <c r="FO580" s="144"/>
      <c r="FP580" s="144"/>
      <c r="FQ580" s="144"/>
      <c r="FR580" s="144"/>
      <c r="FS580" s="144"/>
      <c r="FT580" s="144"/>
      <c r="FU580" s="144"/>
      <c r="FV580" s="144"/>
      <c r="FW580" s="144"/>
      <c r="FX580" s="144"/>
      <c r="FY580" s="144"/>
      <c r="FZ580" s="144"/>
      <c r="GA580" s="144"/>
      <c r="GB580" s="144"/>
      <c r="GC580" s="144"/>
      <c r="GD580" s="144"/>
      <c r="GE580" s="144"/>
      <c r="GF580" s="144"/>
      <c r="GG580" s="144"/>
      <c r="GH580" s="144"/>
      <c r="GI580" s="144"/>
      <c r="GJ580" s="144"/>
      <c r="GK580" s="144"/>
      <c r="GL580" s="144"/>
      <c r="GM580" s="144"/>
      <c r="GN580" s="144"/>
      <c r="GO580" s="144"/>
      <c r="GP580" s="144"/>
      <c r="GQ580" s="144"/>
      <c r="GR580" s="144"/>
      <c r="GS580" s="144"/>
      <c r="GT580" s="144"/>
      <c r="GU580" s="144"/>
      <c r="GV580" s="144"/>
      <c r="GW580" s="144"/>
      <c r="GX580" s="144"/>
      <c r="GY580" s="144"/>
      <c r="GZ580" s="144"/>
      <c r="HA580" s="144"/>
      <c r="HB580" s="144"/>
      <c r="HC580" s="144"/>
      <c r="HD580" s="144"/>
      <c r="HE580" s="144"/>
      <c r="HF580" s="144"/>
      <c r="HG580" s="144"/>
      <c r="HH580" s="144"/>
    </row>
    <row r="581" spans="1:216" s="157" customFormat="1" ht="40" customHeight="1">
      <c r="A581" s="201"/>
      <c r="B581" s="175"/>
      <c r="C581" s="222"/>
      <c r="D581" s="222"/>
      <c r="E581" s="223"/>
      <c r="F581" s="201"/>
      <c r="G581" s="222"/>
      <c r="H581" s="222"/>
      <c r="I581" s="222"/>
      <c r="J581" s="222"/>
      <c r="K581" s="222"/>
      <c r="L581" s="222"/>
      <c r="M581" s="222"/>
      <c r="N581" s="222"/>
      <c r="O581" s="222"/>
      <c r="P581" s="222"/>
      <c r="Q581" s="222"/>
      <c r="R581" s="222"/>
      <c r="S581" s="222"/>
      <c r="T581" s="222"/>
      <c r="U581" s="144"/>
      <c r="V581" s="144"/>
      <c r="W581" s="144"/>
      <c r="X581" s="144"/>
      <c r="Y581" s="144"/>
      <c r="Z581" s="144"/>
      <c r="AA581" s="144"/>
      <c r="AB581" s="144"/>
      <c r="AC581" s="144"/>
      <c r="AD581" s="144"/>
      <c r="AE581" s="144"/>
      <c r="AF581" s="144"/>
      <c r="AG581" s="144"/>
      <c r="AH581" s="144"/>
      <c r="AI581" s="144"/>
      <c r="AJ581" s="144"/>
      <c r="AK581" s="144"/>
      <c r="AL581" s="144"/>
      <c r="AM581" s="144"/>
      <c r="AN581" s="144"/>
      <c r="AO581" s="144"/>
      <c r="AP581" s="144"/>
      <c r="AQ581" s="144"/>
      <c r="AR581" s="144"/>
      <c r="AS581" s="144"/>
      <c r="AT581" s="144"/>
      <c r="AU581" s="144"/>
      <c r="AV581" s="144"/>
      <c r="AW581" s="144"/>
      <c r="AX581" s="144"/>
      <c r="AY581" s="144"/>
      <c r="AZ581" s="144"/>
      <c r="BA581" s="144"/>
      <c r="BB581" s="144"/>
      <c r="BC581" s="144"/>
      <c r="BD581" s="144"/>
      <c r="BE581" s="144"/>
      <c r="BF581" s="144"/>
      <c r="BG581" s="144"/>
      <c r="BH581" s="144"/>
      <c r="BI581" s="144"/>
      <c r="BJ581" s="144"/>
      <c r="BK581" s="144"/>
      <c r="BL581" s="144"/>
      <c r="BM581" s="144"/>
      <c r="BN581" s="144"/>
      <c r="BO581" s="144"/>
      <c r="BP581" s="144"/>
      <c r="BQ581" s="144"/>
      <c r="BR581" s="144"/>
      <c r="BS581" s="144"/>
      <c r="BT581" s="144"/>
      <c r="BU581" s="144"/>
      <c r="BV581" s="144"/>
      <c r="BW581" s="144"/>
      <c r="BX581" s="144"/>
      <c r="BY581" s="144"/>
      <c r="BZ581" s="144"/>
      <c r="CA581" s="144"/>
      <c r="CB581" s="144"/>
      <c r="CC581" s="144"/>
      <c r="CD581" s="144"/>
      <c r="CE581" s="144"/>
      <c r="CF581" s="144"/>
      <c r="CG581" s="144"/>
      <c r="CH581" s="144"/>
      <c r="CI581" s="144"/>
      <c r="CJ581" s="144"/>
      <c r="CK581" s="144"/>
      <c r="CL581" s="144"/>
      <c r="CM581" s="144"/>
      <c r="CN581" s="144"/>
      <c r="CO581" s="144"/>
      <c r="CP581" s="144"/>
      <c r="CQ581" s="144"/>
      <c r="CR581" s="144"/>
      <c r="CS581" s="144"/>
      <c r="CT581" s="144"/>
      <c r="CU581" s="144"/>
      <c r="CV581" s="144"/>
      <c r="CW581" s="144"/>
      <c r="CX581" s="144"/>
      <c r="CY581" s="144"/>
      <c r="CZ581" s="144"/>
      <c r="DA581" s="144"/>
      <c r="DB581" s="144"/>
      <c r="DC581" s="144"/>
      <c r="DD581" s="144"/>
      <c r="DE581" s="144"/>
      <c r="DF581" s="144"/>
      <c r="DG581" s="144"/>
      <c r="DH581" s="144"/>
      <c r="DI581" s="144"/>
      <c r="DJ581" s="144"/>
      <c r="DK581" s="144"/>
      <c r="DL581" s="144"/>
      <c r="DM581" s="144"/>
      <c r="DN581" s="144"/>
      <c r="DO581" s="144"/>
      <c r="DP581" s="144"/>
      <c r="DQ581" s="144"/>
      <c r="DR581" s="144"/>
      <c r="DS581" s="144"/>
      <c r="DT581" s="144"/>
      <c r="DU581" s="144"/>
      <c r="DV581" s="144"/>
      <c r="DW581" s="144"/>
      <c r="DX581" s="144"/>
      <c r="DY581" s="144"/>
      <c r="DZ581" s="144"/>
      <c r="EA581" s="144"/>
      <c r="EB581" s="144"/>
      <c r="EC581" s="144"/>
      <c r="ED581" s="144"/>
      <c r="EE581" s="144"/>
      <c r="EF581" s="144"/>
      <c r="EG581" s="144"/>
      <c r="EH581" s="144"/>
      <c r="EI581" s="144"/>
      <c r="EJ581" s="144"/>
      <c r="EK581" s="144"/>
      <c r="EL581" s="144"/>
      <c r="EM581" s="144"/>
      <c r="EN581" s="144"/>
      <c r="EO581" s="144"/>
      <c r="EP581" s="144"/>
      <c r="EQ581" s="144"/>
      <c r="ER581" s="144"/>
      <c r="ES581" s="144"/>
      <c r="ET581" s="144"/>
      <c r="EU581" s="144"/>
      <c r="EV581" s="144"/>
      <c r="EW581" s="144"/>
      <c r="EX581" s="144"/>
      <c r="EY581" s="144"/>
      <c r="EZ581" s="144"/>
      <c r="FA581" s="144"/>
      <c r="FB581" s="144"/>
      <c r="FC581" s="144"/>
      <c r="FD581" s="144"/>
      <c r="FE581" s="144"/>
      <c r="FF581" s="144"/>
      <c r="FG581" s="144"/>
      <c r="FH581" s="144"/>
      <c r="FI581" s="144"/>
      <c r="FJ581" s="144"/>
      <c r="FK581" s="144"/>
      <c r="FL581" s="144"/>
      <c r="FM581" s="144"/>
      <c r="FN581" s="144"/>
      <c r="FO581" s="144"/>
      <c r="FP581" s="144"/>
      <c r="FQ581" s="144"/>
      <c r="FR581" s="144"/>
      <c r="FS581" s="144"/>
      <c r="FT581" s="144"/>
      <c r="FU581" s="144"/>
      <c r="FV581" s="144"/>
      <c r="FW581" s="144"/>
      <c r="FX581" s="144"/>
      <c r="FY581" s="144"/>
      <c r="FZ581" s="144"/>
      <c r="GA581" s="144"/>
      <c r="GB581" s="144"/>
      <c r="GC581" s="144"/>
      <c r="GD581" s="144"/>
      <c r="GE581" s="144"/>
      <c r="GF581" s="144"/>
      <c r="GG581" s="144"/>
      <c r="GH581" s="144"/>
      <c r="GI581" s="144"/>
      <c r="GJ581" s="144"/>
      <c r="GK581" s="144"/>
      <c r="GL581" s="144"/>
      <c r="GM581" s="144"/>
      <c r="GN581" s="144"/>
      <c r="GO581" s="144"/>
      <c r="GP581" s="144"/>
      <c r="GQ581" s="144"/>
      <c r="GR581" s="144"/>
      <c r="GS581" s="144"/>
      <c r="GT581" s="144"/>
      <c r="GU581" s="144"/>
      <c r="GV581" s="144"/>
      <c r="GW581" s="144"/>
      <c r="GX581" s="144"/>
      <c r="GY581" s="144"/>
      <c r="GZ581" s="144"/>
      <c r="HA581" s="144"/>
      <c r="HB581" s="144"/>
      <c r="HC581" s="144"/>
      <c r="HD581" s="144"/>
      <c r="HE581" s="144"/>
      <c r="HF581" s="144"/>
      <c r="HG581" s="144"/>
      <c r="HH581" s="144"/>
    </row>
    <row r="582" spans="1:216" ht="40" customHeight="1">
      <c r="B582" s="175"/>
    </row>
    <row r="583" spans="1:216" ht="40" customHeight="1">
      <c r="B583" s="175"/>
    </row>
    <row r="584" spans="1:216" ht="40" customHeight="1">
      <c r="B584" s="175"/>
    </row>
    <row r="585" spans="1:216" ht="40" customHeight="1">
      <c r="B585" s="175"/>
    </row>
    <row r="586" spans="1:216" ht="40" customHeight="1">
      <c r="B586" s="175"/>
    </row>
    <row r="587" spans="1:216" ht="40" customHeight="1">
      <c r="B587" s="175"/>
    </row>
    <row r="588" spans="1:216" ht="40" customHeight="1">
      <c r="B588" s="175"/>
    </row>
    <row r="589" spans="1:216" ht="40" customHeight="1">
      <c r="B589" s="175"/>
    </row>
    <row r="590" spans="1:216" ht="40" customHeight="1">
      <c r="B590" s="175"/>
    </row>
    <row r="591" spans="1:216" ht="40" customHeight="1">
      <c r="B591" s="175"/>
    </row>
    <row r="592" spans="1:216" ht="40" customHeight="1">
      <c r="B592" s="175"/>
    </row>
    <row r="593" spans="2:2" ht="40" customHeight="1">
      <c r="B593" s="175"/>
    </row>
    <row r="594" spans="2:2" ht="40" customHeight="1">
      <c r="B594" s="175"/>
    </row>
    <row r="595" spans="2:2" ht="40" customHeight="1">
      <c r="B595" s="175"/>
    </row>
    <row r="596" spans="2:2" ht="40" customHeight="1">
      <c r="B596" s="175"/>
    </row>
    <row r="597" spans="2:2" ht="40" customHeight="1">
      <c r="B597" s="175"/>
    </row>
    <row r="598" spans="2:2" ht="40" customHeight="1">
      <c r="B598" s="175"/>
    </row>
    <row r="599" spans="2:2" ht="40" customHeight="1">
      <c r="B599" s="175"/>
    </row>
    <row r="600" spans="2:2" ht="40" customHeight="1">
      <c r="B600" s="175"/>
    </row>
    <row r="601" spans="2:2" ht="40" customHeight="1">
      <c r="B601" s="175"/>
    </row>
    <row r="602" spans="2:2" ht="40" customHeight="1">
      <c r="B602" s="175"/>
    </row>
    <row r="603" spans="2:2" ht="40" customHeight="1">
      <c r="B603" s="175"/>
    </row>
    <row r="604" spans="2:2" ht="40" customHeight="1">
      <c r="B604" s="175"/>
    </row>
    <row r="605" spans="2:2" ht="40" customHeight="1">
      <c r="B605" s="175"/>
    </row>
    <row r="606" spans="2:2" ht="40" customHeight="1">
      <c r="B606" s="175"/>
    </row>
    <row r="607" spans="2:2" ht="40" customHeight="1">
      <c r="B607" s="175"/>
    </row>
    <row r="608" spans="2:2" ht="40" customHeight="1">
      <c r="B608" s="175"/>
    </row>
    <row r="609" spans="2:2" ht="40" customHeight="1">
      <c r="B609" s="175"/>
    </row>
    <row r="610" spans="2:2" ht="40" customHeight="1">
      <c r="B610" s="175"/>
    </row>
    <row r="611" spans="2:2" ht="40" customHeight="1">
      <c r="B611" s="175"/>
    </row>
    <row r="612" spans="2:2" ht="40" customHeight="1">
      <c r="B612" s="175"/>
    </row>
    <row r="613" spans="2:2" ht="40" customHeight="1">
      <c r="B613" s="175"/>
    </row>
    <row r="614" spans="2:2" ht="40" customHeight="1">
      <c r="B614" s="175"/>
    </row>
    <row r="615" spans="2:2" ht="40" customHeight="1">
      <c r="B615" s="175"/>
    </row>
    <row r="616" spans="2:2" ht="40" customHeight="1">
      <c r="B616" s="175"/>
    </row>
    <row r="617" spans="2:2" ht="40" customHeight="1">
      <c r="B617" s="175"/>
    </row>
    <row r="618" spans="2:2" ht="40" customHeight="1">
      <c r="B618" s="175"/>
    </row>
    <row r="619" spans="2:2" ht="40" customHeight="1">
      <c r="B619" s="175"/>
    </row>
    <row r="620" spans="2:2" ht="40" customHeight="1">
      <c r="B620" s="175"/>
    </row>
    <row r="621" spans="2:2" ht="40" customHeight="1">
      <c r="B621" s="175"/>
    </row>
    <row r="622" spans="2:2" ht="40" customHeight="1">
      <c r="B622" s="175"/>
    </row>
    <row r="623" spans="2:2" ht="40" customHeight="1">
      <c r="B623" s="175"/>
    </row>
    <row r="624" spans="2:2" ht="40" customHeight="1">
      <c r="B624" s="175"/>
    </row>
    <row r="625" spans="1:2" ht="40" customHeight="1">
      <c r="B625" s="175"/>
    </row>
    <row r="626" spans="1:2" ht="40" customHeight="1">
      <c r="B626" s="175"/>
    </row>
    <row r="627" spans="1:2" ht="40" customHeight="1">
      <c r="B627" s="175"/>
    </row>
    <row r="628" spans="1:2" ht="40" customHeight="1">
      <c r="B628" s="175"/>
    </row>
    <row r="629" spans="1:2" ht="40" customHeight="1">
      <c r="B629" s="175"/>
    </row>
    <row r="630" spans="1:2" ht="40" customHeight="1">
      <c r="B630" s="175"/>
    </row>
    <row r="631" spans="1:2" ht="40" customHeight="1">
      <c r="B631" s="175"/>
    </row>
    <row r="632" spans="1:2" ht="40" customHeight="1">
      <c r="B632" s="175"/>
    </row>
    <row r="633" spans="1:2" ht="40" customHeight="1">
      <c r="B633" s="175"/>
    </row>
    <row r="634" spans="1:2" ht="40" customHeight="1">
      <c r="B634" s="175"/>
    </row>
    <row r="635" spans="1:2" ht="40" customHeight="1">
      <c r="B635" s="175"/>
    </row>
    <row r="636" spans="1:2" ht="40" customHeight="1">
      <c r="B636" s="175"/>
    </row>
    <row r="637" spans="1:2" ht="40" customHeight="1">
      <c r="B637" s="175"/>
    </row>
    <row r="638" spans="1:2" ht="40" customHeight="1">
      <c r="A638" s="197"/>
      <c r="B638" s="175"/>
    </row>
  </sheetData>
  <mergeCells count="16">
    <mergeCell ref="A1:A3"/>
    <mergeCell ref="C1:C3"/>
    <mergeCell ref="D1:D3"/>
    <mergeCell ref="E1:E3"/>
    <mergeCell ref="H1:I1"/>
    <mergeCell ref="P1:Q2"/>
    <mergeCell ref="S1:T2"/>
    <mergeCell ref="H2:H3"/>
    <mergeCell ref="I2:I3"/>
    <mergeCell ref="K2:K3"/>
    <mergeCell ref="L2:L3"/>
    <mergeCell ref="M2:M3"/>
    <mergeCell ref="N2:N3"/>
    <mergeCell ref="K1:N1"/>
    <mergeCell ref="R1:R3"/>
    <mergeCell ref="J1:J3"/>
  </mergeCells>
  <conditionalFormatting sqref="K9:K10">
    <cfRule type="containsText" dxfId="33" priority="58" operator="containsText" text="X">
      <formula>NOT(ISERROR(SEARCH("X",K9)))</formula>
    </cfRule>
    <cfRule type="containsText" dxfId="32" priority="59" operator="containsText" text="X">
      <formula>NOT(ISERROR(SEARCH("X",K9)))</formula>
    </cfRule>
  </conditionalFormatting>
  <conditionalFormatting sqref="K17">
    <cfRule type="containsText" dxfId="31" priority="56" operator="containsText" text="X">
      <formula>NOT(ISERROR(SEARCH("X",K17)))</formula>
    </cfRule>
    <cfRule type="containsText" dxfId="30" priority="57" operator="containsText" text="X">
      <formula>NOT(ISERROR(SEARCH("X",K17)))</formula>
    </cfRule>
  </conditionalFormatting>
  <conditionalFormatting sqref="K19:K25">
    <cfRule type="containsText" dxfId="29" priority="54" operator="containsText" text="X">
      <formula>NOT(ISERROR(SEARCH("X",K19)))</formula>
    </cfRule>
    <cfRule type="containsText" dxfId="28" priority="55" operator="containsText" text="X">
      <formula>NOT(ISERROR(SEARCH("X",K19)))</formula>
    </cfRule>
  </conditionalFormatting>
  <conditionalFormatting sqref="M148">
    <cfRule type="containsText" dxfId="27" priority="37" operator="containsText" text="X">
      <formula>NOT(ISERROR(SEARCH("X",M148)))</formula>
    </cfRule>
  </conditionalFormatting>
  <conditionalFormatting sqref="K148">
    <cfRule type="containsText" dxfId="26" priority="38" operator="containsText" text="X">
      <formula>NOT(ISERROR(SEARCH("X",K148)))</formula>
    </cfRule>
    <cfRule type="containsText" dxfId="25" priority="39" operator="containsText" text="X">
      <formula>NOT(ISERROR(SEARCH("X",K148)))</formula>
    </cfRule>
  </conditionalFormatting>
  <conditionalFormatting sqref="K59 K61 K64">
    <cfRule type="containsText" dxfId="24" priority="24" operator="containsText" text="X">
      <formula>NOT(ISERROR(SEARCH("X",K59)))</formula>
    </cfRule>
    <cfRule type="containsText" dxfId="23" priority="25" operator="containsText" text="X">
      <formula>NOT(ISERROR(SEARCH("X",K59)))</formula>
    </cfRule>
  </conditionalFormatting>
  <conditionalFormatting sqref="K69">
    <cfRule type="containsText" dxfId="22" priority="22" operator="containsText" text="X">
      <formula>NOT(ISERROR(SEARCH("X",K69)))</formula>
    </cfRule>
    <cfRule type="containsText" dxfId="21" priority="23" operator="containsText" text="X">
      <formula>NOT(ISERROR(SEARCH("X",K69)))</formula>
    </cfRule>
  </conditionalFormatting>
  <conditionalFormatting sqref="K79">
    <cfRule type="containsText" dxfId="20" priority="20" operator="containsText" text="X">
      <formula>NOT(ISERROR(SEARCH("X",K79)))</formula>
    </cfRule>
    <cfRule type="containsText" dxfId="19" priority="21" operator="containsText" text="X">
      <formula>NOT(ISERROR(SEARCH("X",K79)))</formula>
    </cfRule>
  </conditionalFormatting>
  <conditionalFormatting sqref="K85">
    <cfRule type="containsText" dxfId="18" priority="18" operator="containsText" text="X">
      <formula>NOT(ISERROR(SEARCH("X",K85)))</formula>
    </cfRule>
    <cfRule type="containsText" dxfId="17" priority="19" operator="containsText" text="X">
      <formula>NOT(ISERROR(SEARCH("X",K85)))</formula>
    </cfRule>
  </conditionalFormatting>
  <conditionalFormatting sqref="K94">
    <cfRule type="containsText" dxfId="16" priority="16" operator="containsText" text="X">
      <formula>NOT(ISERROR(SEARCH("X",K94)))</formula>
    </cfRule>
    <cfRule type="containsText" dxfId="15" priority="17" operator="containsText" text="X">
      <formula>NOT(ISERROR(SEARCH("X",K94)))</formula>
    </cfRule>
  </conditionalFormatting>
  <conditionalFormatting sqref="K110:K112">
    <cfRule type="containsText" dxfId="14" priority="14" operator="containsText" text="X">
      <formula>NOT(ISERROR(SEARCH("X",K110)))</formula>
    </cfRule>
    <cfRule type="containsText" dxfId="13" priority="15" operator="containsText" text="X">
      <formula>NOT(ISERROR(SEARCH("X",K110)))</formula>
    </cfRule>
  </conditionalFormatting>
  <conditionalFormatting sqref="K118">
    <cfRule type="containsText" dxfId="12" priority="12" operator="containsText" text="X">
      <formula>NOT(ISERROR(SEARCH("X",K118)))</formula>
    </cfRule>
    <cfRule type="containsText" dxfId="11" priority="13" operator="containsText" text="X">
      <formula>NOT(ISERROR(SEARCH("X",K118)))</formula>
    </cfRule>
  </conditionalFormatting>
  <conditionalFormatting sqref="M149 M152">
    <cfRule type="containsText" dxfId="10" priority="9" operator="containsText" text="X">
      <formula>NOT(ISERROR(SEARCH("X",M149)))</formula>
    </cfRule>
  </conditionalFormatting>
  <conditionalFormatting sqref="K149:K150 K152 K158">
    <cfRule type="containsText" dxfId="9" priority="10" operator="containsText" text="X">
      <formula>NOT(ISERROR(SEARCH("X",K149)))</formula>
    </cfRule>
    <cfRule type="containsText" dxfId="8" priority="11" operator="containsText" text="X">
      <formula>NOT(ISERROR(SEARCH("X",K149)))</formula>
    </cfRule>
  </conditionalFormatting>
  <conditionalFormatting sqref="K254:K255">
    <cfRule type="containsText" dxfId="7" priority="7" operator="containsText" text="X">
      <formula>NOT(ISERROR(SEARCH("X",K254)))</formula>
    </cfRule>
    <cfRule type="containsText" dxfId="6" priority="8" operator="containsText" text="X">
      <formula>NOT(ISERROR(SEARCH("X",K254)))</formula>
    </cfRule>
  </conditionalFormatting>
  <conditionalFormatting sqref="K260 K262:K263">
    <cfRule type="containsText" dxfId="5" priority="5" operator="containsText" text="X">
      <formula>NOT(ISERROR(SEARCH("X",K260)))</formula>
    </cfRule>
    <cfRule type="containsText" dxfId="4" priority="6" operator="containsText" text="X">
      <formula>NOT(ISERROR(SEARCH("X",K260)))</formula>
    </cfRule>
  </conditionalFormatting>
  <conditionalFormatting sqref="K333:K336 K338">
    <cfRule type="containsText" dxfId="3" priority="3" operator="containsText" text="X">
      <formula>NOT(ISERROR(SEARCH("X",K333)))</formula>
    </cfRule>
    <cfRule type="containsText" dxfId="2" priority="4" operator="containsText" text="X">
      <formula>NOT(ISERROR(SEARCH("X",K333)))</formula>
    </cfRule>
  </conditionalFormatting>
  <conditionalFormatting sqref="K373">
    <cfRule type="containsText" dxfId="1" priority="1" operator="containsText" text="X">
      <formula>NOT(ISERROR(SEARCH("X",K373)))</formula>
    </cfRule>
    <cfRule type="containsText" dxfId="0" priority="2" operator="containsText" text="X">
      <formula>NOT(ISERROR(SEARCH("X",K373)))</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13"/>
  <sheetViews>
    <sheetView topLeftCell="A24" zoomScale="130" zoomScaleNormal="130" workbookViewId="0">
      <selection activeCell="A63" sqref="A63:A110"/>
    </sheetView>
  </sheetViews>
  <sheetFormatPr baseColWidth="10" defaultRowHeight="14.5"/>
  <cols>
    <col min="1" max="1" width="56.54296875" customWidth="1"/>
    <col min="2" max="2" width="14.54296875" style="202" bestFit="1" customWidth="1"/>
    <col min="3" max="3" width="11.453125" style="203"/>
    <col min="4" max="4" width="16.26953125" style="202" customWidth="1"/>
    <col min="5" max="10" width="13.54296875" style="202" customWidth="1"/>
    <col min="11" max="11" width="14.7265625" style="202" customWidth="1"/>
    <col min="12" max="12" width="13.54296875" style="202" customWidth="1"/>
    <col min="13" max="14" width="14.54296875" style="202" customWidth="1"/>
    <col min="15" max="15" width="18" style="202" customWidth="1"/>
    <col min="16" max="43" width="14.54296875" style="202" customWidth="1"/>
    <col min="44" max="44" width="14.81640625" style="202" customWidth="1"/>
    <col min="45" max="46" width="11.453125" style="202" customWidth="1"/>
    <col min="47" max="49" width="11.453125" style="202"/>
    <col min="50" max="50" width="18.7265625" style="202" customWidth="1"/>
    <col min="51" max="51" width="15.7265625" style="202" customWidth="1"/>
  </cols>
  <sheetData>
    <row r="1" spans="1:51">
      <c r="A1" s="159" t="s">
        <v>393</v>
      </c>
      <c r="B1" s="211" t="s">
        <v>1152</v>
      </c>
      <c r="D1" s="202" t="s">
        <v>1152</v>
      </c>
      <c r="E1" s="202" t="s">
        <v>1153</v>
      </c>
      <c r="F1" s="202" t="s">
        <v>1154</v>
      </c>
      <c r="G1" s="202" t="s">
        <v>1155</v>
      </c>
      <c r="H1" s="202" t="s">
        <v>1156</v>
      </c>
      <c r="I1" s="202" t="s">
        <v>1157</v>
      </c>
      <c r="J1" s="202" t="s">
        <v>1158</v>
      </c>
      <c r="K1" s="202" t="s">
        <v>1159</v>
      </c>
      <c r="L1" s="202" t="s">
        <v>1160</v>
      </c>
      <c r="M1" s="202" t="s">
        <v>1118</v>
      </c>
      <c r="N1" s="202" t="s">
        <v>1119</v>
      </c>
      <c r="O1" s="202" t="s">
        <v>1120</v>
      </c>
      <c r="P1" s="202" t="s">
        <v>1121</v>
      </c>
      <c r="Q1" s="202" t="s">
        <v>1122</v>
      </c>
      <c r="R1" s="202" t="s">
        <v>1123</v>
      </c>
      <c r="S1" s="202" t="s">
        <v>1124</v>
      </c>
      <c r="T1" s="202" t="s">
        <v>1125</v>
      </c>
      <c r="U1" s="202" t="s">
        <v>1126</v>
      </c>
      <c r="V1" s="202" t="s">
        <v>1127</v>
      </c>
      <c r="W1" s="202" t="s">
        <v>1128</v>
      </c>
      <c r="X1" s="202" t="s">
        <v>1129</v>
      </c>
      <c r="Y1" s="202" t="s">
        <v>1130</v>
      </c>
      <c r="Z1" s="202" t="s">
        <v>1131</v>
      </c>
      <c r="AA1" s="202" t="s">
        <v>1132</v>
      </c>
      <c r="AB1" s="202" t="s">
        <v>1133</v>
      </c>
      <c r="AC1" s="202" t="s">
        <v>1134</v>
      </c>
      <c r="AD1" s="202" t="s">
        <v>1135</v>
      </c>
      <c r="AE1" s="202" t="s">
        <v>1136</v>
      </c>
      <c r="AF1" s="202" t="s">
        <v>1137</v>
      </c>
      <c r="AG1" s="202" t="s">
        <v>1138</v>
      </c>
      <c r="AH1" s="202" t="s">
        <v>1139</v>
      </c>
      <c r="AI1" s="202" t="s">
        <v>1140</v>
      </c>
      <c r="AJ1" s="202" t="s">
        <v>1141</v>
      </c>
      <c r="AK1" s="202" t="s">
        <v>1142</v>
      </c>
      <c r="AL1" s="202" t="s">
        <v>1143</v>
      </c>
      <c r="AM1" s="202" t="s">
        <v>1144</v>
      </c>
      <c r="AN1" s="202" t="s">
        <v>1145</v>
      </c>
      <c r="AO1" s="202" t="s">
        <v>1146</v>
      </c>
      <c r="AP1" s="202" t="s">
        <v>1147</v>
      </c>
      <c r="AQ1" s="202" t="s">
        <v>1148</v>
      </c>
      <c r="AR1" s="202" t="s">
        <v>1149</v>
      </c>
      <c r="AS1" s="202" t="s">
        <v>1150</v>
      </c>
      <c r="AT1" s="202" t="s">
        <v>1151</v>
      </c>
      <c r="AU1" s="202" t="s">
        <v>1170</v>
      </c>
      <c r="AV1" s="202" t="s">
        <v>1171</v>
      </c>
      <c r="AW1" s="202" t="s">
        <v>1172</v>
      </c>
      <c r="AX1" s="202" t="s">
        <v>1173</v>
      </c>
      <c r="AY1" s="202" t="s">
        <v>1174</v>
      </c>
    </row>
    <row r="2" spans="1:51" ht="110">
      <c r="A2" s="159" t="s">
        <v>58</v>
      </c>
      <c r="B2" s="211" t="s">
        <v>1153</v>
      </c>
      <c r="D2" s="228" t="s">
        <v>928</v>
      </c>
      <c r="E2" s="172" t="s">
        <v>496</v>
      </c>
      <c r="F2" s="228" t="s">
        <v>1195</v>
      </c>
      <c r="G2" s="172" t="s">
        <v>1203</v>
      </c>
      <c r="H2" s="228" t="s">
        <v>941</v>
      </c>
      <c r="I2" s="135" t="s">
        <v>940</v>
      </c>
      <c r="J2" s="228" t="s">
        <v>966</v>
      </c>
      <c r="K2" s="135" t="s">
        <v>970</v>
      </c>
      <c r="L2" s="228" t="s">
        <v>1255</v>
      </c>
      <c r="M2" s="135" t="s">
        <v>1263</v>
      </c>
      <c r="N2" s="228" t="s">
        <v>981</v>
      </c>
      <c r="O2" s="135" t="s">
        <v>985</v>
      </c>
      <c r="P2" s="228" t="s">
        <v>931</v>
      </c>
      <c r="Q2" s="135" t="s">
        <v>941</v>
      </c>
      <c r="R2" s="228" t="s">
        <v>496</v>
      </c>
      <c r="S2" s="135" t="s">
        <v>1003</v>
      </c>
      <c r="T2" s="228" t="s">
        <v>496</v>
      </c>
      <c r="U2" s="135" t="s">
        <v>496</v>
      </c>
      <c r="V2" s="228" t="s">
        <v>496</v>
      </c>
      <c r="W2" s="135" t="s">
        <v>1339</v>
      </c>
      <c r="X2" s="228" t="s">
        <v>496</v>
      </c>
      <c r="Y2" s="135" t="s">
        <v>496</v>
      </c>
      <c r="Z2" s="228" t="s">
        <v>496</v>
      </c>
      <c r="AA2" s="135" t="s">
        <v>496</v>
      </c>
      <c r="AB2" s="228" t="s">
        <v>1385</v>
      </c>
      <c r="AC2" s="135" t="s">
        <v>496</v>
      </c>
      <c r="AD2" s="228" t="s">
        <v>496</v>
      </c>
      <c r="AE2" s="135" t="s">
        <v>1392</v>
      </c>
      <c r="AF2" s="228" t="s">
        <v>496</v>
      </c>
      <c r="AG2" s="135" t="s">
        <v>986</v>
      </c>
      <c r="AH2" s="228" t="s">
        <v>496</v>
      </c>
      <c r="AI2" s="135" t="s">
        <v>496</v>
      </c>
      <c r="AJ2" s="228" t="s">
        <v>496</v>
      </c>
      <c r="AK2" s="135" t="s">
        <v>496</v>
      </c>
      <c r="AL2" s="228" t="s">
        <v>496</v>
      </c>
      <c r="AM2" s="135" t="s">
        <v>1058</v>
      </c>
      <c r="AN2" s="228" t="s">
        <v>496</v>
      </c>
      <c r="AO2" s="135" t="s">
        <v>1420</v>
      </c>
      <c r="AP2" s="228" t="s">
        <v>928</v>
      </c>
      <c r="AQ2" s="135" t="s">
        <v>1065</v>
      </c>
      <c r="AR2" s="228" t="s">
        <v>928</v>
      </c>
      <c r="AS2" s="135" t="s">
        <v>1474</v>
      </c>
      <c r="AT2" s="228" t="s">
        <v>920</v>
      </c>
      <c r="AU2" s="135" t="s">
        <v>1496</v>
      </c>
      <c r="AV2" s="228" t="s">
        <v>1506</v>
      </c>
      <c r="AW2" s="135" t="s">
        <v>1079</v>
      </c>
      <c r="AX2" s="228" t="s">
        <v>1096</v>
      </c>
      <c r="AY2" s="135" t="s">
        <v>1568</v>
      </c>
    </row>
    <row r="3" spans="1:51" ht="120">
      <c r="A3" s="159" t="s">
        <v>62</v>
      </c>
      <c r="B3" s="211" t="s">
        <v>1154</v>
      </c>
      <c r="D3" s="228" t="s">
        <v>911</v>
      </c>
      <c r="E3" s="172" t="s">
        <v>931</v>
      </c>
      <c r="F3" s="228" t="s">
        <v>931</v>
      </c>
      <c r="G3" s="172" t="s">
        <v>1204</v>
      </c>
      <c r="H3" s="228" t="s">
        <v>496</v>
      </c>
      <c r="I3" s="135" t="s">
        <v>943</v>
      </c>
      <c r="J3" s="228" t="s">
        <v>1241</v>
      </c>
      <c r="K3" s="135" t="s">
        <v>972</v>
      </c>
      <c r="L3" s="228" t="s">
        <v>1256</v>
      </c>
      <c r="M3" s="135" t="s">
        <v>1264</v>
      </c>
      <c r="N3" s="228" t="s">
        <v>1277</v>
      </c>
      <c r="O3" s="135" t="s">
        <v>986</v>
      </c>
      <c r="P3" s="228" t="s">
        <v>991</v>
      </c>
      <c r="Q3" s="135" t="s">
        <v>994</v>
      </c>
      <c r="R3" s="228" t="s">
        <v>928</v>
      </c>
      <c r="S3" s="135" t="s">
        <v>931</v>
      </c>
      <c r="T3" s="228" t="s">
        <v>1324</v>
      </c>
      <c r="U3" s="135" t="s">
        <v>928</v>
      </c>
      <c r="V3" s="228" t="s">
        <v>928</v>
      </c>
      <c r="W3" s="135" t="s">
        <v>1340</v>
      </c>
      <c r="X3" s="228" t="s">
        <v>928</v>
      </c>
      <c r="Y3" s="135" t="s">
        <v>928</v>
      </c>
      <c r="Z3" s="228" t="s">
        <v>928</v>
      </c>
      <c r="AA3" s="135" t="s">
        <v>931</v>
      </c>
      <c r="AB3" s="228" t="s">
        <v>973</v>
      </c>
      <c r="AC3" s="135" t="s">
        <v>928</v>
      </c>
      <c r="AD3" s="228" t="s">
        <v>1390</v>
      </c>
      <c r="AE3" s="135" t="s">
        <v>931</v>
      </c>
      <c r="AF3" s="228" t="s">
        <v>928</v>
      </c>
      <c r="AG3" s="135" t="s">
        <v>496</v>
      </c>
      <c r="AH3" s="228" t="s">
        <v>928</v>
      </c>
      <c r="AI3" s="135" t="s">
        <v>1043</v>
      </c>
      <c r="AJ3" s="228" t="s">
        <v>928</v>
      </c>
      <c r="AK3" s="135" t="s">
        <v>928</v>
      </c>
      <c r="AL3" s="228" t="s">
        <v>928</v>
      </c>
      <c r="AM3" s="135" t="s">
        <v>496</v>
      </c>
      <c r="AN3" s="228" t="s">
        <v>931</v>
      </c>
      <c r="AO3" s="135" t="s">
        <v>1421</v>
      </c>
      <c r="AP3" s="228" t="s">
        <v>931</v>
      </c>
      <c r="AQ3" s="135" t="s">
        <v>1444</v>
      </c>
      <c r="AR3" s="228" t="s">
        <v>1076</v>
      </c>
      <c r="AS3" s="135" t="s">
        <v>1475</v>
      </c>
      <c r="AT3" s="228" t="s">
        <v>1487</v>
      </c>
      <c r="AU3" s="135" t="s">
        <v>1497</v>
      </c>
      <c r="AV3" s="228" t="s">
        <v>922</v>
      </c>
      <c r="AW3" s="135" t="s">
        <v>1081</v>
      </c>
      <c r="AX3" s="228" t="s">
        <v>941</v>
      </c>
      <c r="AY3" s="135" t="s">
        <v>1569</v>
      </c>
    </row>
    <row r="4" spans="1:51" ht="80">
      <c r="A4" s="159" t="s">
        <v>65</v>
      </c>
      <c r="B4" s="211" t="s">
        <v>1155</v>
      </c>
      <c r="D4" s="228" t="s">
        <v>929</v>
      </c>
      <c r="E4" s="172" t="s">
        <v>1191</v>
      </c>
      <c r="F4" s="204"/>
      <c r="G4" s="172" t="s">
        <v>1205</v>
      </c>
      <c r="H4" s="228" t="s">
        <v>931</v>
      </c>
      <c r="I4" s="135" t="s">
        <v>931</v>
      </c>
      <c r="J4" s="228" t="s">
        <v>496</v>
      </c>
      <c r="K4" s="135" t="s">
        <v>1251</v>
      </c>
      <c r="L4" s="228" t="s">
        <v>1258</v>
      </c>
      <c r="M4" s="135" t="s">
        <v>1265</v>
      </c>
      <c r="N4" s="228" t="s">
        <v>1278</v>
      </c>
      <c r="O4" s="135" t="s">
        <v>1293</v>
      </c>
      <c r="P4" s="228" t="s">
        <v>1297</v>
      </c>
      <c r="Q4" s="135" t="s">
        <v>496</v>
      </c>
      <c r="R4" s="228" t="s">
        <v>1308</v>
      </c>
      <c r="S4" s="135" t="s">
        <v>1006</v>
      </c>
      <c r="T4" s="228" t="s">
        <v>928</v>
      </c>
      <c r="U4" s="135" t="s">
        <v>931</v>
      </c>
      <c r="V4" s="228" t="s">
        <v>1333</v>
      </c>
      <c r="W4" s="135" t="s">
        <v>1341</v>
      </c>
      <c r="X4" s="228" t="s">
        <v>973</v>
      </c>
      <c r="Y4" s="135" t="s">
        <v>931</v>
      </c>
      <c r="Z4" s="228" t="s">
        <v>931</v>
      </c>
      <c r="AA4" s="135" t="s">
        <v>1030</v>
      </c>
      <c r="AB4" s="228" t="s">
        <v>931</v>
      </c>
      <c r="AC4" s="135" t="s">
        <v>973</v>
      </c>
      <c r="AD4" s="228" t="s">
        <v>1391</v>
      </c>
      <c r="AE4" s="206"/>
      <c r="AF4" s="228" t="s">
        <v>931</v>
      </c>
      <c r="AG4" s="135" t="s">
        <v>1037</v>
      </c>
      <c r="AH4" s="228" t="s">
        <v>931</v>
      </c>
      <c r="AI4" s="135" t="s">
        <v>931</v>
      </c>
      <c r="AJ4" s="228" t="s">
        <v>1051</v>
      </c>
      <c r="AK4" s="135" t="s">
        <v>931</v>
      </c>
      <c r="AL4" s="228" t="s">
        <v>931</v>
      </c>
      <c r="AM4" s="135" t="s">
        <v>928</v>
      </c>
      <c r="AN4" s="228" t="s">
        <v>1060</v>
      </c>
      <c r="AO4" s="135" t="s">
        <v>919</v>
      </c>
      <c r="AP4" s="228" t="s">
        <v>1063</v>
      </c>
      <c r="AQ4" s="135" t="s">
        <v>1445</v>
      </c>
      <c r="AR4" s="207"/>
      <c r="AS4" s="135" t="s">
        <v>1476</v>
      </c>
      <c r="AT4" s="207"/>
      <c r="AU4" s="135" t="s">
        <v>1498</v>
      </c>
      <c r="AV4" s="228" t="s">
        <v>928</v>
      </c>
      <c r="AW4" s="135" t="s">
        <v>1082</v>
      </c>
      <c r="AX4" s="228" t="s">
        <v>1097</v>
      </c>
      <c r="AY4" s="135" t="s">
        <v>1107</v>
      </c>
    </row>
    <row r="5" spans="1:51" ht="60">
      <c r="A5" s="159" t="s">
        <v>63</v>
      </c>
      <c r="B5" s="211" t="s">
        <v>1156</v>
      </c>
      <c r="D5" s="206"/>
      <c r="E5" s="172" t="s">
        <v>1192</v>
      </c>
      <c r="G5" s="172" t="s">
        <v>1206</v>
      </c>
      <c r="H5" s="207"/>
      <c r="I5" s="135" t="s">
        <v>944</v>
      </c>
      <c r="J5" s="228" t="s">
        <v>928</v>
      </c>
      <c r="K5" s="135" t="s">
        <v>496</v>
      </c>
      <c r="L5" s="228" t="s">
        <v>973</v>
      </c>
      <c r="M5" s="135" t="s">
        <v>1266</v>
      </c>
      <c r="N5" s="228" t="s">
        <v>1279</v>
      </c>
      <c r="O5" s="135" t="s">
        <v>1294</v>
      </c>
      <c r="P5" s="228" t="s">
        <v>993</v>
      </c>
      <c r="Q5" s="135" t="s">
        <v>928</v>
      </c>
      <c r="R5" s="228" t="s">
        <v>931</v>
      </c>
      <c r="S5" s="135" t="s">
        <v>1315</v>
      </c>
      <c r="T5" s="228" t="s">
        <v>1010</v>
      </c>
      <c r="U5" s="206"/>
      <c r="V5" s="228" t="s">
        <v>1334</v>
      </c>
      <c r="W5" s="135" t="s">
        <v>1342</v>
      </c>
      <c r="X5" s="228" t="s">
        <v>931</v>
      </c>
      <c r="Y5" s="135" t="s">
        <v>1374</v>
      </c>
      <c r="Z5" s="228" t="s">
        <v>1617</v>
      </c>
      <c r="AA5" s="135" t="s">
        <v>1031</v>
      </c>
      <c r="AB5" s="207"/>
      <c r="AC5" s="135" t="s">
        <v>931</v>
      </c>
      <c r="AD5" s="206"/>
      <c r="AE5" s="206"/>
      <c r="AF5" s="228" t="s">
        <v>1062</v>
      </c>
      <c r="AG5" s="135" t="s">
        <v>931</v>
      </c>
      <c r="AH5" s="228" t="s">
        <v>1400</v>
      </c>
      <c r="AI5" s="135" t="s">
        <v>1407</v>
      </c>
      <c r="AJ5" s="228" t="s">
        <v>931</v>
      </c>
      <c r="AK5" s="135" t="s">
        <v>1408</v>
      </c>
      <c r="AL5" s="228" t="s">
        <v>1055</v>
      </c>
      <c r="AM5" s="135" t="s">
        <v>931</v>
      </c>
      <c r="AN5" s="206"/>
      <c r="AO5" s="135" t="s">
        <v>710</v>
      </c>
      <c r="AP5" s="206"/>
      <c r="AQ5" s="135" t="s">
        <v>1446</v>
      </c>
      <c r="AR5" s="207"/>
      <c r="AS5" s="135" t="s">
        <v>1477</v>
      </c>
      <c r="AT5" s="207"/>
      <c r="AU5" s="135" t="s">
        <v>1499</v>
      </c>
      <c r="AV5" s="228" t="s">
        <v>931</v>
      </c>
      <c r="AW5" s="135" t="s">
        <v>496</v>
      </c>
      <c r="AX5" s="228" t="s">
        <v>1098</v>
      </c>
      <c r="AY5" s="135" t="s">
        <v>1108</v>
      </c>
    </row>
    <row r="6" spans="1:51" ht="80">
      <c r="A6" s="159" t="s">
        <v>64</v>
      </c>
      <c r="B6" s="211" t="s">
        <v>1157</v>
      </c>
      <c r="D6" s="207"/>
      <c r="E6" s="172" t="s">
        <v>1193</v>
      </c>
      <c r="F6" s="207"/>
      <c r="G6" s="172" t="s">
        <v>1207</v>
      </c>
      <c r="H6" s="207"/>
      <c r="I6" s="135" t="s">
        <v>945</v>
      </c>
      <c r="J6" s="228" t="s">
        <v>931</v>
      </c>
      <c r="K6" s="135" t="s">
        <v>928</v>
      </c>
      <c r="L6" s="228" t="s">
        <v>1257</v>
      </c>
      <c r="M6" s="135" t="s">
        <v>1267</v>
      </c>
      <c r="N6" s="228" t="s">
        <v>1282</v>
      </c>
      <c r="O6" s="135" t="s">
        <v>1295</v>
      </c>
      <c r="P6" s="207"/>
      <c r="Q6" s="135" t="s">
        <v>931</v>
      </c>
      <c r="R6" s="228" t="s">
        <v>1000</v>
      </c>
      <c r="S6" s="135" t="s">
        <v>1007</v>
      </c>
      <c r="T6" s="228" t="s">
        <v>1062</v>
      </c>
      <c r="U6" s="206"/>
      <c r="V6" s="228" t="s">
        <v>1335</v>
      </c>
      <c r="W6" s="135" t="s">
        <v>1343</v>
      </c>
      <c r="X6" s="228" t="s">
        <v>1024</v>
      </c>
      <c r="Y6" s="135" t="s">
        <v>1375</v>
      </c>
      <c r="Z6" s="228" t="s">
        <v>1377</v>
      </c>
      <c r="AA6" s="135" t="s">
        <v>1032</v>
      </c>
      <c r="AB6" s="207"/>
      <c r="AC6" s="135" t="s">
        <v>1387</v>
      </c>
      <c r="AD6" s="206"/>
      <c r="AE6" s="206"/>
      <c r="AF6" s="206"/>
      <c r="AG6" s="135" t="s">
        <v>1003</v>
      </c>
      <c r="AH6" s="228" t="s">
        <v>1039</v>
      </c>
      <c r="AI6" s="135" t="s">
        <v>1050</v>
      </c>
      <c r="AJ6" s="205"/>
      <c r="AK6" s="135" t="s">
        <v>1053</v>
      </c>
      <c r="AL6" s="228" t="s">
        <v>1056</v>
      </c>
      <c r="AM6" s="135" t="s">
        <v>1059</v>
      </c>
      <c r="AN6" s="206"/>
      <c r="AO6" s="135" t="s">
        <v>1392</v>
      </c>
      <c r="AP6" s="206"/>
      <c r="AQ6" s="135" t="s">
        <v>496</v>
      </c>
      <c r="AR6" s="207"/>
      <c r="AS6" s="135" t="s">
        <v>1478</v>
      </c>
      <c r="AT6" s="206"/>
      <c r="AU6" s="135" t="s">
        <v>1500</v>
      </c>
      <c r="AV6" s="228" t="s">
        <v>1507</v>
      </c>
      <c r="AW6" s="135" t="s">
        <v>1528</v>
      </c>
      <c r="AX6" s="228" t="s">
        <v>1099</v>
      </c>
      <c r="AY6" s="135" t="s">
        <v>1577</v>
      </c>
    </row>
    <row r="7" spans="1:51" ht="100">
      <c r="A7" s="159" t="s">
        <v>59</v>
      </c>
      <c r="B7" s="211" t="s">
        <v>1158</v>
      </c>
      <c r="D7" s="206"/>
      <c r="E7" s="172" t="s">
        <v>1194</v>
      </c>
      <c r="F7" s="208"/>
      <c r="G7" s="172" t="s">
        <v>1208</v>
      </c>
      <c r="H7" s="207"/>
      <c r="I7" s="135" t="s">
        <v>946</v>
      </c>
      <c r="J7" s="228" t="s">
        <v>1242</v>
      </c>
      <c r="K7" s="135" t="s">
        <v>973</v>
      </c>
      <c r="L7" s="206"/>
      <c r="M7" s="135" t="s">
        <v>1268</v>
      </c>
      <c r="N7" s="228" t="s">
        <v>1280</v>
      </c>
      <c r="O7" s="135" t="s">
        <v>987</v>
      </c>
      <c r="P7" s="207"/>
      <c r="Q7" s="135" t="s">
        <v>1305</v>
      </c>
      <c r="R7" s="228" t="s">
        <v>1001</v>
      </c>
      <c r="S7" s="135" t="s">
        <v>1316</v>
      </c>
      <c r="T7" s="206"/>
      <c r="U7" s="206"/>
      <c r="V7" s="228" t="s">
        <v>1014</v>
      </c>
      <c r="W7" s="135" t="s">
        <v>1344</v>
      </c>
      <c r="X7" s="228" t="s">
        <v>1025</v>
      </c>
      <c r="Y7" s="206"/>
      <c r="Z7" s="228" t="s">
        <v>1062</v>
      </c>
      <c r="AA7" s="135" t="s">
        <v>1034</v>
      </c>
      <c r="AB7" s="207"/>
      <c r="AC7" s="137" t="s">
        <v>1388</v>
      </c>
      <c r="AD7" s="206"/>
      <c r="AE7" s="206"/>
      <c r="AF7" s="206"/>
      <c r="AG7" s="137" t="s">
        <v>1395</v>
      </c>
      <c r="AH7" s="245" t="s">
        <v>1401</v>
      </c>
      <c r="AI7" s="207"/>
      <c r="AJ7" s="205"/>
      <c r="AK7" s="135" t="s">
        <v>1409</v>
      </c>
      <c r="AL7" s="205"/>
      <c r="AM7" s="207"/>
      <c r="AO7" s="135" t="s">
        <v>496</v>
      </c>
      <c r="AP7" s="206"/>
      <c r="AQ7" s="135" t="s">
        <v>724</v>
      </c>
      <c r="AR7" s="207"/>
      <c r="AS7" s="135" t="s">
        <v>1479</v>
      </c>
      <c r="AT7" s="207"/>
      <c r="AU7" s="135" t="s">
        <v>1501</v>
      </c>
      <c r="AV7" s="228" t="s">
        <v>1508</v>
      </c>
      <c r="AW7" s="135" t="s">
        <v>931</v>
      </c>
      <c r="AX7" s="228" t="s">
        <v>1548</v>
      </c>
      <c r="AY7" s="135" t="s">
        <v>925</v>
      </c>
    </row>
    <row r="8" spans="1:51" ht="90">
      <c r="A8" s="159" t="s">
        <v>60</v>
      </c>
      <c r="B8" s="211" t="s">
        <v>1159</v>
      </c>
      <c r="G8" s="172" t="s">
        <v>931</v>
      </c>
      <c r="H8" s="207"/>
      <c r="I8" s="135" t="s">
        <v>947</v>
      </c>
      <c r="J8" s="228" t="s">
        <v>1243</v>
      </c>
      <c r="K8" s="135" t="s">
        <v>975</v>
      </c>
      <c r="L8" s="206"/>
      <c r="M8" s="135" t="s">
        <v>1269</v>
      </c>
      <c r="N8" s="228" t="s">
        <v>1281</v>
      </c>
      <c r="O8" s="135" t="s">
        <v>988</v>
      </c>
      <c r="P8" s="207"/>
      <c r="Q8" s="135" t="s">
        <v>1306</v>
      </c>
      <c r="R8" s="228" t="s">
        <v>1002</v>
      </c>
      <c r="S8" s="207"/>
      <c r="T8" s="206"/>
      <c r="U8" s="206"/>
      <c r="V8" s="228" t="s">
        <v>1336</v>
      </c>
      <c r="W8" s="135" t="s">
        <v>1345</v>
      </c>
      <c r="X8" s="228" t="s">
        <v>1370</v>
      </c>
      <c r="Y8" s="206"/>
      <c r="Z8" s="205"/>
      <c r="AA8" s="135" t="s">
        <v>1035</v>
      </c>
      <c r="AB8" s="207"/>
      <c r="AC8" s="135" t="s">
        <v>1062</v>
      </c>
      <c r="AD8" s="206"/>
      <c r="AE8" s="206"/>
      <c r="AF8" s="206"/>
      <c r="AG8" s="135" t="s">
        <v>1062</v>
      </c>
      <c r="AH8" s="228" t="s">
        <v>1402</v>
      </c>
      <c r="AI8" s="207"/>
      <c r="AJ8" s="205"/>
      <c r="AK8" s="207"/>
      <c r="AL8" s="205"/>
      <c r="AM8" s="207"/>
      <c r="AO8" s="135" t="s">
        <v>928</v>
      </c>
      <c r="AP8" s="206"/>
      <c r="AQ8" s="135" t="s">
        <v>928</v>
      </c>
      <c r="AR8" s="207"/>
      <c r="AS8" s="135" t="s">
        <v>1077</v>
      </c>
      <c r="AT8" s="207"/>
      <c r="AU8" s="135" t="s">
        <v>1502</v>
      </c>
      <c r="AW8" s="135" t="s">
        <v>1529</v>
      </c>
      <c r="AX8" s="228" t="s">
        <v>1100</v>
      </c>
      <c r="AY8" s="135" t="s">
        <v>1109</v>
      </c>
    </row>
    <row r="9" spans="1:51" ht="90">
      <c r="A9" s="159" t="s">
        <v>1161</v>
      </c>
      <c r="B9" s="211" t="s">
        <v>1160</v>
      </c>
      <c r="D9" s="206"/>
      <c r="E9" s="206"/>
      <c r="G9" s="207"/>
      <c r="H9" s="207"/>
      <c r="I9" s="135" t="s">
        <v>948</v>
      </c>
      <c r="J9" s="228" t="s">
        <v>1244</v>
      </c>
      <c r="K9" s="207"/>
      <c r="L9" s="207"/>
      <c r="M9" s="135" t="s">
        <v>1270</v>
      </c>
      <c r="N9" s="228" t="s">
        <v>1283</v>
      </c>
      <c r="O9" s="135" t="s">
        <v>990</v>
      </c>
      <c r="P9" s="207"/>
      <c r="Q9" s="135" t="s">
        <v>1307</v>
      </c>
      <c r="R9" s="228" t="s">
        <v>1062</v>
      </c>
      <c r="S9" s="207"/>
      <c r="T9" s="206"/>
      <c r="U9" s="206"/>
      <c r="V9" s="228" t="s">
        <v>1337</v>
      </c>
      <c r="W9" s="135" t="s">
        <v>1346</v>
      </c>
      <c r="Y9" s="206"/>
      <c r="Z9" s="205"/>
      <c r="AA9" s="135" t="s">
        <v>1036</v>
      </c>
      <c r="AB9" s="207"/>
      <c r="AC9" s="206"/>
      <c r="AD9" s="206"/>
      <c r="AE9" s="206"/>
      <c r="AF9" s="206"/>
      <c r="AG9" s="206"/>
      <c r="AH9" s="228" t="s">
        <v>1403</v>
      </c>
      <c r="AI9" s="207"/>
      <c r="AJ9" s="205"/>
      <c r="AL9" s="205"/>
      <c r="AM9" s="207"/>
      <c r="AO9" s="135" t="s">
        <v>931</v>
      </c>
      <c r="AP9" s="206"/>
      <c r="AQ9" s="135" t="s">
        <v>931</v>
      </c>
      <c r="AR9" s="207"/>
      <c r="AS9" s="135" t="s">
        <v>1480</v>
      </c>
      <c r="AT9" s="207"/>
      <c r="AU9" s="135" t="s">
        <v>928</v>
      </c>
      <c r="AW9" s="135" t="s">
        <v>1083</v>
      </c>
      <c r="AX9" s="228" t="s">
        <v>1101</v>
      </c>
      <c r="AY9" s="135" t="s">
        <v>931</v>
      </c>
    </row>
    <row r="10" spans="1:51" ht="80">
      <c r="A10" s="159" t="s">
        <v>1163</v>
      </c>
      <c r="B10" s="211" t="s">
        <v>1118</v>
      </c>
      <c r="E10" s="205"/>
      <c r="G10" s="207"/>
      <c r="H10" s="207"/>
      <c r="I10" s="135" t="s">
        <v>949</v>
      </c>
      <c r="J10" s="228" t="s">
        <v>969</v>
      </c>
      <c r="K10" s="209"/>
      <c r="L10" s="207"/>
      <c r="M10" s="207"/>
      <c r="N10" s="205"/>
      <c r="O10" s="135" t="s">
        <v>1296</v>
      </c>
      <c r="P10" s="207"/>
      <c r="Q10" s="207"/>
      <c r="R10" s="206"/>
      <c r="S10" s="207"/>
      <c r="T10" s="206"/>
      <c r="V10" s="228" t="s">
        <v>1338</v>
      </c>
      <c r="W10" s="135" t="s">
        <v>1347</v>
      </c>
      <c r="Y10" s="206"/>
      <c r="Z10" s="205"/>
      <c r="AA10" s="135" t="s">
        <v>1062</v>
      </c>
      <c r="AB10" s="207"/>
      <c r="AC10" s="206"/>
      <c r="AD10" s="206"/>
      <c r="AE10" s="206"/>
      <c r="AF10" s="206"/>
      <c r="AG10" s="206"/>
      <c r="AH10" s="205"/>
      <c r="AI10" s="207"/>
      <c r="AJ10" s="205"/>
      <c r="AL10" s="205"/>
      <c r="AM10" s="207"/>
      <c r="AO10" s="135" t="s">
        <v>1422</v>
      </c>
      <c r="AP10" s="206"/>
      <c r="AQ10" s="135" t="s">
        <v>1447</v>
      </c>
      <c r="AR10" s="207"/>
      <c r="AS10" s="135" t="s">
        <v>1484</v>
      </c>
      <c r="AT10" s="207"/>
      <c r="AU10" s="135" t="s">
        <v>1503</v>
      </c>
      <c r="AW10" s="135" t="s">
        <v>1084</v>
      </c>
      <c r="AX10" s="228" t="s">
        <v>1549</v>
      </c>
      <c r="AY10" s="135" t="s">
        <v>1570</v>
      </c>
    </row>
    <row r="11" spans="1:51" ht="50">
      <c r="A11" s="161" t="s">
        <v>1164</v>
      </c>
      <c r="B11" s="211" t="s">
        <v>1119</v>
      </c>
      <c r="E11" s="205"/>
      <c r="H11" s="207"/>
      <c r="I11" s="135" t="s">
        <v>950</v>
      </c>
      <c r="J11" s="206"/>
      <c r="K11" s="209"/>
      <c r="L11" s="207"/>
      <c r="M11" s="207"/>
      <c r="N11" s="207"/>
      <c r="O11" s="206"/>
      <c r="P11" s="207"/>
      <c r="R11" s="206"/>
      <c r="S11" s="207"/>
      <c r="T11" s="206"/>
      <c r="V11" s="228" t="s">
        <v>1018</v>
      </c>
      <c r="W11" s="135" t="s">
        <v>1348</v>
      </c>
      <c r="Y11" s="206"/>
      <c r="Z11" s="205"/>
      <c r="AA11" s="206"/>
      <c r="AB11" s="207"/>
      <c r="AC11" s="206"/>
      <c r="AD11" s="206"/>
      <c r="AE11" s="206"/>
      <c r="AG11" s="206"/>
      <c r="AH11" s="205"/>
      <c r="AI11" s="207"/>
      <c r="AJ11" s="205"/>
      <c r="AL11" s="205"/>
      <c r="AM11" s="207"/>
      <c r="AO11" s="135" t="s">
        <v>1062</v>
      </c>
      <c r="AP11" s="206"/>
      <c r="AQ11" s="135" t="s">
        <v>1448</v>
      </c>
      <c r="AR11" s="207"/>
      <c r="AS11" s="135" t="s">
        <v>1481</v>
      </c>
      <c r="AT11" s="207"/>
      <c r="AW11" s="135" t="s">
        <v>1085</v>
      </c>
      <c r="AX11" s="228" t="s">
        <v>1550</v>
      </c>
      <c r="AY11" s="135" t="s">
        <v>1571</v>
      </c>
    </row>
    <row r="12" spans="1:51" ht="80">
      <c r="A12" s="161" t="s">
        <v>61</v>
      </c>
      <c r="B12" s="211" t="s">
        <v>1120</v>
      </c>
      <c r="H12" s="207"/>
      <c r="I12" s="135" t="s">
        <v>951</v>
      </c>
      <c r="J12" s="206"/>
      <c r="K12" s="207"/>
      <c r="L12" s="207"/>
      <c r="N12" s="207"/>
      <c r="O12" s="205"/>
      <c r="P12" s="207"/>
      <c r="R12" s="206"/>
      <c r="S12" s="207"/>
      <c r="T12" s="206"/>
      <c r="V12" s="245" t="s">
        <v>1614</v>
      </c>
      <c r="W12" s="135" t="s">
        <v>496</v>
      </c>
      <c r="Y12" s="206"/>
      <c r="Z12" s="205"/>
      <c r="AA12" s="206"/>
      <c r="AB12" s="207"/>
      <c r="AC12" s="206"/>
      <c r="AD12" s="206"/>
      <c r="AG12" s="206"/>
      <c r="AH12" s="205"/>
      <c r="AJ12" s="205"/>
      <c r="AL12" s="205"/>
      <c r="AM12" s="207"/>
      <c r="AO12" s="206"/>
      <c r="AP12" s="206"/>
      <c r="AQ12" s="135" t="s">
        <v>1449</v>
      </c>
      <c r="AR12" s="207"/>
      <c r="AS12" s="135" t="s">
        <v>1482</v>
      </c>
      <c r="AT12" s="207"/>
      <c r="AW12" s="135" t="s">
        <v>1086</v>
      </c>
      <c r="AX12" s="228" t="s">
        <v>1103</v>
      </c>
      <c r="AY12" s="135" t="s">
        <v>1572</v>
      </c>
    </row>
    <row r="13" spans="1:51" ht="30">
      <c r="A13" s="161" t="s">
        <v>1603</v>
      </c>
      <c r="B13" s="211" t="s">
        <v>1121</v>
      </c>
      <c r="H13" s="207"/>
      <c r="I13" s="135" t="s">
        <v>952</v>
      </c>
      <c r="K13" s="207"/>
      <c r="L13" s="207"/>
      <c r="N13" s="207"/>
      <c r="O13" s="207"/>
      <c r="P13" s="207"/>
      <c r="R13" s="206"/>
      <c r="S13" s="207"/>
      <c r="T13" s="206"/>
      <c r="V13" s="207"/>
      <c r="W13" s="135" t="s">
        <v>928</v>
      </c>
      <c r="Y13" s="206"/>
      <c r="Z13" s="205"/>
      <c r="AA13" s="206"/>
      <c r="AB13" s="207"/>
      <c r="AC13" s="206"/>
      <c r="AD13" s="206"/>
      <c r="AG13" s="206"/>
      <c r="AH13" s="205"/>
      <c r="AJ13" s="205"/>
      <c r="AL13" s="205"/>
      <c r="AM13" s="207"/>
      <c r="AO13" s="206"/>
      <c r="AP13" s="206"/>
      <c r="AQ13" s="135" t="s">
        <v>731</v>
      </c>
      <c r="AR13" s="207"/>
      <c r="AS13" s="135" t="s">
        <v>1483</v>
      </c>
      <c r="AT13" s="207"/>
      <c r="AW13" s="135" t="s">
        <v>1087</v>
      </c>
      <c r="AX13" s="228" t="s">
        <v>1551</v>
      </c>
      <c r="AY13" s="135" t="s">
        <v>1112</v>
      </c>
    </row>
    <row r="14" spans="1:51" ht="40">
      <c r="A14" s="161" t="s">
        <v>589</v>
      </c>
      <c r="B14" s="211" t="s">
        <v>1122</v>
      </c>
      <c r="H14" s="207"/>
      <c r="I14" s="135" t="s">
        <v>953</v>
      </c>
      <c r="K14" s="207"/>
      <c r="L14" s="207"/>
      <c r="O14" s="206"/>
      <c r="P14" s="207"/>
      <c r="R14" s="206"/>
      <c r="S14" s="207"/>
      <c r="T14" s="206"/>
      <c r="V14" s="207"/>
      <c r="W14" s="135" t="s">
        <v>931</v>
      </c>
      <c r="Y14" s="206"/>
      <c r="Z14" s="205"/>
      <c r="AA14" s="206"/>
      <c r="AC14" s="206"/>
      <c r="AD14" s="206"/>
      <c r="AG14" s="206"/>
      <c r="AH14" s="205"/>
      <c r="AJ14" s="205"/>
      <c r="AL14" s="205"/>
      <c r="AM14" s="207"/>
      <c r="AO14" s="206"/>
      <c r="AP14" s="206"/>
      <c r="AQ14" s="135" t="s">
        <v>1450</v>
      </c>
      <c r="AR14" s="207"/>
      <c r="AS14" s="205"/>
      <c r="AT14" s="207"/>
      <c r="AW14" s="135" t="s">
        <v>1088</v>
      </c>
      <c r="AX14" s="228" t="s">
        <v>1104</v>
      </c>
      <c r="AY14" s="135" t="s">
        <v>1573</v>
      </c>
    </row>
    <row r="15" spans="1:51" ht="22.5" customHeight="1">
      <c r="A15" s="161" t="s">
        <v>69</v>
      </c>
      <c r="B15" s="211" t="s">
        <v>1123</v>
      </c>
      <c r="H15" s="207"/>
      <c r="I15" s="135" t="s">
        <v>954</v>
      </c>
      <c r="K15" s="206"/>
      <c r="L15" s="206"/>
      <c r="P15" s="207"/>
      <c r="R15" s="206"/>
      <c r="S15" s="207"/>
      <c r="W15" s="135" t="s">
        <v>1024</v>
      </c>
      <c r="Y15" s="206"/>
      <c r="AA15" s="206"/>
      <c r="AD15" s="206"/>
      <c r="AG15" s="206"/>
      <c r="AH15" s="205"/>
      <c r="AL15" s="205"/>
      <c r="AM15" s="207"/>
      <c r="AO15" s="206"/>
      <c r="AP15" s="206"/>
      <c r="AQ15" s="135" t="s">
        <v>1451</v>
      </c>
      <c r="AR15" s="207"/>
      <c r="AS15" s="205"/>
      <c r="AT15" s="207"/>
      <c r="AW15" s="135" t="s">
        <v>1089</v>
      </c>
      <c r="AX15" s="228" t="s">
        <v>1105</v>
      </c>
      <c r="AY15" s="135" t="s">
        <v>1574</v>
      </c>
    </row>
    <row r="16" spans="1:51" ht="25" customHeight="1">
      <c r="A16" s="161" t="s">
        <v>1185</v>
      </c>
      <c r="B16" s="211" t="s">
        <v>1124</v>
      </c>
      <c r="H16" s="207"/>
      <c r="I16" s="135" t="s">
        <v>955</v>
      </c>
      <c r="K16" s="207"/>
      <c r="L16" s="207"/>
      <c r="P16" s="207"/>
      <c r="R16" s="206"/>
      <c r="S16" s="207"/>
      <c r="W16" s="135" t="s">
        <v>1025</v>
      </c>
      <c r="Y16" s="206"/>
      <c r="AA16" s="206"/>
      <c r="AD16" s="206"/>
      <c r="AG16" s="206"/>
      <c r="AH16" s="205"/>
      <c r="AL16" s="205"/>
      <c r="AO16" s="206"/>
      <c r="AP16" s="206"/>
      <c r="AQ16" s="135" t="s">
        <v>1452</v>
      </c>
      <c r="AR16" s="207"/>
      <c r="AS16" s="205"/>
      <c r="AT16" s="207"/>
      <c r="AW16" s="135" t="s">
        <v>1090</v>
      </c>
      <c r="AX16" s="228" t="s">
        <v>496</v>
      </c>
      <c r="AY16" s="135" t="s">
        <v>1575</v>
      </c>
    </row>
    <row r="17" spans="1:51" ht="60">
      <c r="A17" s="197" t="s">
        <v>258</v>
      </c>
      <c r="B17" s="211" t="s">
        <v>1125</v>
      </c>
      <c r="H17" s="207"/>
      <c r="I17" s="135" t="s">
        <v>956</v>
      </c>
      <c r="L17" s="207"/>
      <c r="R17" s="206"/>
      <c r="S17" s="207"/>
      <c r="W17" s="135" t="s">
        <v>1349</v>
      </c>
      <c r="Y17" s="206"/>
      <c r="AA17" s="206"/>
      <c r="AG17" s="206"/>
      <c r="AH17" s="205"/>
      <c r="AL17" s="205"/>
      <c r="AO17" s="206"/>
      <c r="AP17" s="206"/>
      <c r="AQ17" s="135" t="s">
        <v>1453</v>
      </c>
      <c r="AR17" s="207"/>
      <c r="AS17" s="205"/>
      <c r="AT17" s="206"/>
      <c r="AW17" s="135" t="s">
        <v>1530</v>
      </c>
      <c r="AX17" s="228" t="s">
        <v>1552</v>
      </c>
      <c r="AY17" s="135" t="s">
        <v>1576</v>
      </c>
    </row>
    <row r="18" spans="1:51" ht="70">
      <c r="A18" s="198" t="s">
        <v>67</v>
      </c>
      <c r="B18" s="211" t="s">
        <v>1126</v>
      </c>
      <c r="H18" s="207"/>
      <c r="I18" s="135" t="s">
        <v>957</v>
      </c>
      <c r="L18" s="206"/>
      <c r="R18" s="206"/>
      <c r="S18" s="207"/>
      <c r="W18" s="135" t="s">
        <v>1350</v>
      </c>
      <c r="Y18" s="206"/>
      <c r="AA18" s="206"/>
      <c r="AG18" s="206"/>
      <c r="AH18" s="205"/>
      <c r="AL18" s="205"/>
      <c r="AO18" s="206"/>
      <c r="AP18" s="206"/>
      <c r="AQ18" s="135" t="s">
        <v>1454</v>
      </c>
      <c r="AR18" s="207"/>
      <c r="AS18" s="205"/>
      <c r="AW18" s="135" t="s">
        <v>1091</v>
      </c>
      <c r="AX18" s="228" t="s">
        <v>1553</v>
      </c>
    </row>
    <row r="19" spans="1:51" ht="40">
      <c r="A19" s="197" t="s">
        <v>252</v>
      </c>
      <c r="B19" s="211" t="s">
        <v>1127</v>
      </c>
      <c r="H19" s="207"/>
      <c r="I19" s="135" t="s">
        <v>958</v>
      </c>
      <c r="L19" s="207"/>
      <c r="R19" s="206"/>
      <c r="S19" s="207"/>
      <c r="W19" s="135" t="s">
        <v>1351</v>
      </c>
      <c r="Y19" s="206"/>
      <c r="AA19" s="206"/>
      <c r="AG19" s="206"/>
      <c r="AH19" s="205"/>
      <c r="AL19" s="207"/>
      <c r="AO19" s="206"/>
      <c r="AP19" s="206"/>
      <c r="AQ19" s="135" t="s">
        <v>1455</v>
      </c>
      <c r="AR19" s="207"/>
      <c r="AS19" s="205"/>
      <c r="AW19" s="135" t="s">
        <v>1092</v>
      </c>
      <c r="AX19" s="228" t="s">
        <v>1554</v>
      </c>
    </row>
    <row r="20" spans="1:51" ht="70">
      <c r="A20" s="198" t="s">
        <v>68</v>
      </c>
      <c r="B20" s="211" t="s">
        <v>1128</v>
      </c>
      <c r="H20" s="207"/>
      <c r="I20" s="135" t="s">
        <v>959</v>
      </c>
      <c r="R20" s="206"/>
      <c r="S20" s="207"/>
      <c r="W20" s="135" t="s">
        <v>1023</v>
      </c>
      <c r="Y20" s="206"/>
      <c r="AA20" s="206"/>
      <c r="AG20" s="206"/>
      <c r="AH20" s="205"/>
      <c r="AO20" s="206"/>
      <c r="AP20" s="206"/>
      <c r="AQ20" s="135" t="s">
        <v>1074</v>
      </c>
      <c r="AR20" s="207"/>
      <c r="AS20" s="205"/>
      <c r="AW20" s="135" t="s">
        <v>1531</v>
      </c>
    </row>
    <row r="21" spans="1:51" ht="50">
      <c r="A21" s="198" t="s">
        <v>1177</v>
      </c>
      <c r="B21" s="211" t="s">
        <v>1129</v>
      </c>
      <c r="H21" s="207"/>
      <c r="I21" s="135" t="s">
        <v>960</v>
      </c>
      <c r="R21" s="206"/>
      <c r="S21" s="207"/>
      <c r="W21" s="135" t="s">
        <v>1028</v>
      </c>
      <c r="Y21" s="206"/>
      <c r="AA21" s="206"/>
      <c r="AG21" s="206"/>
      <c r="AH21" s="205"/>
      <c r="AO21" s="206"/>
      <c r="AP21" s="206"/>
      <c r="AQ21" s="135" t="s">
        <v>1456</v>
      </c>
      <c r="AR21" s="207"/>
      <c r="AS21" s="205"/>
      <c r="AW21" s="135" t="s">
        <v>1093</v>
      </c>
    </row>
    <row r="22" spans="1:51" ht="60">
      <c r="A22" s="198" t="s">
        <v>1371</v>
      </c>
      <c r="B22" s="211" t="s">
        <v>1130</v>
      </c>
      <c r="H22" s="207"/>
      <c r="I22" s="135" t="s">
        <v>961</v>
      </c>
      <c r="R22" s="206"/>
      <c r="S22" s="207"/>
      <c r="Y22" s="206"/>
      <c r="AA22" s="206"/>
      <c r="AG22" s="206"/>
      <c r="AH22" s="205"/>
      <c r="AO22" s="206"/>
      <c r="AP22" s="206"/>
      <c r="AQ22" s="135" t="s">
        <v>1457</v>
      </c>
      <c r="AR22" s="207"/>
      <c r="AS22" s="205"/>
      <c r="AW22" s="135" t="s">
        <v>1094</v>
      </c>
    </row>
    <row r="23" spans="1:51" ht="60">
      <c r="A23" s="197" t="s">
        <v>251</v>
      </c>
      <c r="B23" s="211" t="s">
        <v>1131</v>
      </c>
      <c r="H23" s="207"/>
      <c r="I23" s="135" t="s">
        <v>962</v>
      </c>
      <c r="R23" s="206"/>
      <c r="S23" s="207"/>
      <c r="Y23" s="206"/>
      <c r="AA23" s="206"/>
      <c r="AG23" s="206"/>
      <c r="AH23" s="205"/>
      <c r="AO23" s="206"/>
      <c r="AP23" s="206"/>
      <c r="AQ23" s="135" t="s">
        <v>1458</v>
      </c>
      <c r="AR23" s="207"/>
      <c r="AS23" s="205"/>
      <c r="AW23" s="135" t="s">
        <v>1349</v>
      </c>
    </row>
    <row r="24" spans="1:51" ht="30">
      <c r="A24" s="197" t="s">
        <v>66</v>
      </c>
      <c r="B24" s="211" t="s">
        <v>1132</v>
      </c>
      <c r="H24" s="207"/>
      <c r="I24" s="135" t="s">
        <v>963</v>
      </c>
      <c r="R24" s="206"/>
      <c r="S24" s="207"/>
      <c r="AA24" s="206"/>
      <c r="AG24" s="206"/>
      <c r="AH24" s="205"/>
      <c r="AO24" s="206"/>
      <c r="AQ24" s="135" t="s">
        <v>1459</v>
      </c>
      <c r="AR24" s="207"/>
      <c r="AS24" s="205"/>
    </row>
    <row r="25" spans="1:51" ht="30">
      <c r="A25" s="198" t="s">
        <v>1384</v>
      </c>
      <c r="B25" s="211" t="s">
        <v>1133</v>
      </c>
      <c r="I25" s="135" t="s">
        <v>964</v>
      </c>
      <c r="R25" s="206"/>
      <c r="S25" s="207"/>
      <c r="AA25" s="206"/>
      <c r="AG25" s="206"/>
      <c r="AH25" s="205"/>
      <c r="AO25" s="206"/>
      <c r="AQ25" s="135" t="s">
        <v>1075</v>
      </c>
      <c r="AR25" s="207"/>
      <c r="AS25" s="205"/>
    </row>
    <row r="26" spans="1:51" ht="60">
      <c r="A26" s="198" t="s">
        <v>1178</v>
      </c>
      <c r="B26" s="211" t="s">
        <v>1134</v>
      </c>
      <c r="I26" s="135" t="s">
        <v>965</v>
      </c>
      <c r="R26" s="206"/>
      <c r="AA26" s="206"/>
      <c r="AG26" s="206"/>
      <c r="AH26" s="205"/>
      <c r="AO26" s="206"/>
      <c r="AQ26" s="135" t="s">
        <v>1460</v>
      </c>
      <c r="AR26" s="207"/>
      <c r="AS26" s="205"/>
    </row>
    <row r="27" spans="1:51" ht="40">
      <c r="A27" s="250" t="s">
        <v>1389</v>
      </c>
      <c r="B27" s="211" t="s">
        <v>1135</v>
      </c>
      <c r="I27" s="207"/>
      <c r="R27" s="206"/>
      <c r="AA27" s="206"/>
      <c r="AG27" s="206"/>
      <c r="AH27" s="205"/>
      <c r="AO27" s="206"/>
      <c r="AQ27" s="135" t="s">
        <v>1461</v>
      </c>
      <c r="AR27" s="207"/>
      <c r="AS27" s="205"/>
    </row>
    <row r="28" spans="1:51">
      <c r="A28" s="198" t="s">
        <v>255</v>
      </c>
      <c r="B28" s="211" t="s">
        <v>1136</v>
      </c>
      <c r="I28" s="207"/>
      <c r="R28" s="206"/>
      <c r="AG28" s="206"/>
      <c r="AH28" s="205"/>
      <c r="AO28" s="206"/>
      <c r="AR28" s="207"/>
      <c r="AS28" s="205"/>
    </row>
    <row r="29" spans="1:51">
      <c r="A29" s="198" t="s">
        <v>1180</v>
      </c>
      <c r="B29" s="211" t="s">
        <v>1137</v>
      </c>
      <c r="R29" s="206"/>
      <c r="AG29" s="206"/>
      <c r="AH29" s="205"/>
      <c r="AO29" s="206"/>
      <c r="AR29" s="207"/>
      <c r="AS29" s="205"/>
    </row>
    <row r="30" spans="1:51">
      <c r="A30" s="198" t="s">
        <v>72</v>
      </c>
      <c r="B30" s="211" t="s">
        <v>1138</v>
      </c>
      <c r="R30" s="206"/>
      <c r="AH30" s="205"/>
      <c r="AS30" s="205"/>
    </row>
    <row r="31" spans="1:51">
      <c r="A31" s="201" t="s">
        <v>1166</v>
      </c>
      <c r="B31" s="211" t="s">
        <v>1139</v>
      </c>
      <c r="R31" s="206"/>
      <c r="AH31" s="205"/>
      <c r="AS31" s="205"/>
    </row>
    <row r="32" spans="1:51">
      <c r="A32" s="197" t="s">
        <v>256</v>
      </c>
      <c r="B32" s="211" t="s">
        <v>1140</v>
      </c>
      <c r="R32" s="206"/>
      <c r="AH32" s="205"/>
      <c r="AS32" s="205"/>
    </row>
    <row r="33" spans="1:45">
      <c r="A33" s="198" t="s">
        <v>1181</v>
      </c>
      <c r="B33" s="211" t="s">
        <v>1141</v>
      </c>
      <c r="AS33" s="205"/>
    </row>
    <row r="34" spans="1:45">
      <c r="A34" s="198" t="s">
        <v>1184</v>
      </c>
      <c r="B34" s="211" t="s">
        <v>1142</v>
      </c>
      <c r="AS34" s="205"/>
    </row>
    <row r="35" spans="1:45">
      <c r="A35" s="198" t="s">
        <v>1183</v>
      </c>
      <c r="B35" s="211" t="s">
        <v>1143</v>
      </c>
      <c r="AS35" s="205"/>
    </row>
    <row r="36" spans="1:45">
      <c r="A36" s="198" t="s">
        <v>74</v>
      </c>
      <c r="B36" s="211" t="s">
        <v>1144</v>
      </c>
      <c r="AS36" s="205"/>
    </row>
    <row r="37" spans="1:45">
      <c r="A37" s="198" t="s">
        <v>1182</v>
      </c>
      <c r="B37" s="211" t="s">
        <v>1145</v>
      </c>
      <c r="AS37" s="205"/>
    </row>
    <row r="38" spans="1:45">
      <c r="A38" s="198" t="s">
        <v>77</v>
      </c>
      <c r="B38" s="202" t="s">
        <v>1146</v>
      </c>
      <c r="AS38" s="205"/>
    </row>
    <row r="39" spans="1:45">
      <c r="A39" s="198" t="s">
        <v>242</v>
      </c>
      <c r="B39" s="211" t="s">
        <v>1147</v>
      </c>
      <c r="AS39" s="205"/>
    </row>
    <row r="40" spans="1:45">
      <c r="A40" s="201" t="s">
        <v>78</v>
      </c>
      <c r="B40" s="211" t="s">
        <v>1148</v>
      </c>
      <c r="AS40" s="205"/>
    </row>
    <row r="41" spans="1:45">
      <c r="A41" s="198" t="s">
        <v>197</v>
      </c>
      <c r="B41" s="211" t="s">
        <v>1149</v>
      </c>
      <c r="AS41" s="205"/>
    </row>
    <row r="42" spans="1:45">
      <c r="A42" s="198" t="s">
        <v>81</v>
      </c>
      <c r="B42" s="211" t="s">
        <v>1150</v>
      </c>
      <c r="AS42" s="205"/>
    </row>
    <row r="43" spans="1:45">
      <c r="A43" s="198" t="s">
        <v>79</v>
      </c>
      <c r="B43" s="211" t="s">
        <v>1151</v>
      </c>
      <c r="AS43" s="205"/>
    </row>
    <row r="44" spans="1:45">
      <c r="A44" s="201" t="s">
        <v>80</v>
      </c>
      <c r="B44" s="211" t="s">
        <v>1170</v>
      </c>
      <c r="AS44" s="205"/>
    </row>
    <row r="45" spans="1:45">
      <c r="A45" s="250" t="s">
        <v>210</v>
      </c>
      <c r="B45" s="211" t="s">
        <v>1171</v>
      </c>
      <c r="AS45" s="205"/>
    </row>
    <row r="46" spans="1:45">
      <c r="A46" s="250" t="s">
        <v>85</v>
      </c>
      <c r="B46" s="211" t="s">
        <v>1172</v>
      </c>
      <c r="AS46" s="205"/>
    </row>
    <row r="47" spans="1:45">
      <c r="A47" s="198" t="s">
        <v>83</v>
      </c>
      <c r="B47" s="211" t="s">
        <v>1173</v>
      </c>
      <c r="AS47" s="205"/>
    </row>
    <row r="48" spans="1:45">
      <c r="A48" s="198" t="s">
        <v>84</v>
      </c>
      <c r="B48" s="211" t="s">
        <v>1174</v>
      </c>
      <c r="AS48" s="205"/>
    </row>
    <row r="49" spans="1:45">
      <c r="A49" s="160"/>
      <c r="AS49" s="205"/>
    </row>
    <row r="50" spans="1:45">
      <c r="A50" s="160"/>
      <c r="B50" s="202" t="s">
        <v>1175</v>
      </c>
      <c r="AS50" s="205"/>
    </row>
    <row r="51" spans="1:45">
      <c r="A51" s="160"/>
      <c r="B51" s="202" t="s">
        <v>1176</v>
      </c>
      <c r="AS51" s="205"/>
    </row>
    <row r="52" spans="1:45">
      <c r="A52" s="160"/>
      <c r="B52" s="202" t="s">
        <v>1176</v>
      </c>
      <c r="AS52" s="205"/>
    </row>
    <row r="53" spans="1:45">
      <c r="AS53" s="205"/>
    </row>
    <row r="54" spans="1:45">
      <c r="A54" s="160"/>
      <c r="AS54" s="205"/>
    </row>
    <row r="55" spans="1:45">
      <c r="A55" s="159"/>
    </row>
    <row r="56" spans="1:45">
      <c r="A56" s="161"/>
    </row>
    <row r="57" spans="1:45">
      <c r="A57" s="161"/>
    </row>
    <row r="58" spans="1:45">
      <c r="A58" s="145"/>
    </row>
    <row r="59" spans="1:45">
      <c r="A59" s="145"/>
    </row>
    <row r="60" spans="1:45">
      <c r="A60" s="145"/>
    </row>
    <row r="63" spans="1:45">
      <c r="A63" s="159" t="s">
        <v>393</v>
      </c>
    </row>
    <row r="64" spans="1:45">
      <c r="A64" s="159" t="s">
        <v>58</v>
      </c>
    </row>
    <row r="65" spans="1:1">
      <c r="A65" s="159" t="s">
        <v>62</v>
      </c>
    </row>
    <row r="66" spans="1:1">
      <c r="A66" s="159" t="s">
        <v>65</v>
      </c>
    </row>
    <row r="67" spans="1:1">
      <c r="A67" s="159" t="s">
        <v>63</v>
      </c>
    </row>
    <row r="68" spans="1:1">
      <c r="A68" s="159" t="s">
        <v>64</v>
      </c>
    </row>
    <row r="69" spans="1:1">
      <c r="A69" s="159" t="s">
        <v>59</v>
      </c>
    </row>
    <row r="70" spans="1:1">
      <c r="A70" s="159" t="s">
        <v>60</v>
      </c>
    </row>
    <row r="71" spans="1:1">
      <c r="A71" s="159" t="s">
        <v>1161</v>
      </c>
    </row>
    <row r="72" spans="1:1">
      <c r="A72" s="159" t="s">
        <v>1163</v>
      </c>
    </row>
    <row r="73" spans="1:1">
      <c r="A73" s="161" t="s">
        <v>1164</v>
      </c>
    </row>
    <row r="74" spans="1:1">
      <c r="A74" s="161" t="s">
        <v>61</v>
      </c>
    </row>
    <row r="75" spans="1:1">
      <c r="A75" s="161" t="s">
        <v>1603</v>
      </c>
    </row>
    <row r="76" spans="1:1">
      <c r="A76" s="161" t="s">
        <v>589</v>
      </c>
    </row>
    <row r="77" spans="1:1">
      <c r="A77" s="161" t="s">
        <v>69</v>
      </c>
    </row>
    <row r="78" spans="1:1">
      <c r="A78" s="161" t="s">
        <v>1185</v>
      </c>
    </row>
    <row r="79" spans="1:1">
      <c r="A79" s="197" t="s">
        <v>258</v>
      </c>
    </row>
    <row r="80" spans="1:1">
      <c r="A80" s="198" t="s">
        <v>67</v>
      </c>
    </row>
    <row r="81" spans="1:1">
      <c r="A81" s="197" t="s">
        <v>252</v>
      </c>
    </row>
    <row r="82" spans="1:1">
      <c r="A82" s="198" t="s">
        <v>68</v>
      </c>
    </row>
    <row r="83" spans="1:1">
      <c r="A83" s="198" t="s">
        <v>1177</v>
      </c>
    </row>
    <row r="84" spans="1:1">
      <c r="A84" s="198" t="s">
        <v>1371</v>
      </c>
    </row>
    <row r="85" spans="1:1">
      <c r="A85" s="197" t="s">
        <v>251</v>
      </c>
    </row>
    <row r="86" spans="1:1">
      <c r="A86" s="197" t="s">
        <v>66</v>
      </c>
    </row>
    <row r="87" spans="1:1">
      <c r="A87" s="198" t="s">
        <v>1384</v>
      </c>
    </row>
    <row r="88" spans="1:1">
      <c r="A88" s="198" t="s">
        <v>1178</v>
      </c>
    </row>
    <row r="89" spans="1:1">
      <c r="A89" s="250" t="s">
        <v>1389</v>
      </c>
    </row>
    <row r="90" spans="1:1">
      <c r="A90" s="198" t="s">
        <v>255</v>
      </c>
    </row>
    <row r="91" spans="1:1">
      <c r="A91" s="198" t="s">
        <v>1180</v>
      </c>
    </row>
    <row r="92" spans="1:1">
      <c r="A92" s="198" t="s">
        <v>72</v>
      </c>
    </row>
    <row r="93" spans="1:1">
      <c r="A93" s="201" t="s">
        <v>1166</v>
      </c>
    </row>
    <row r="94" spans="1:1">
      <c r="A94" s="197" t="s">
        <v>256</v>
      </c>
    </row>
    <row r="95" spans="1:1">
      <c r="A95" s="198" t="s">
        <v>1181</v>
      </c>
    </row>
    <row r="96" spans="1:1">
      <c r="A96" s="198" t="s">
        <v>1184</v>
      </c>
    </row>
    <row r="97" spans="1:1">
      <c r="A97" s="198" t="s">
        <v>1183</v>
      </c>
    </row>
    <row r="98" spans="1:1">
      <c r="A98" s="198" t="s">
        <v>74</v>
      </c>
    </row>
    <row r="99" spans="1:1">
      <c r="A99" s="198" t="s">
        <v>1182</v>
      </c>
    </row>
    <row r="100" spans="1:1">
      <c r="A100" s="198" t="s">
        <v>77</v>
      </c>
    </row>
    <row r="101" spans="1:1">
      <c r="A101" s="198" t="s">
        <v>242</v>
      </c>
    </row>
    <row r="102" spans="1:1">
      <c r="A102" s="201" t="s">
        <v>78</v>
      </c>
    </row>
    <row r="103" spans="1:1">
      <c r="A103" s="198" t="s">
        <v>197</v>
      </c>
    </row>
    <row r="104" spans="1:1">
      <c r="A104" s="198" t="s">
        <v>81</v>
      </c>
    </row>
    <row r="105" spans="1:1">
      <c r="A105" s="198" t="s">
        <v>79</v>
      </c>
    </row>
    <row r="106" spans="1:1">
      <c r="A106" s="201" t="s">
        <v>80</v>
      </c>
    </row>
    <row r="107" spans="1:1">
      <c r="A107" s="250" t="s">
        <v>210</v>
      </c>
    </row>
    <row r="108" spans="1:1">
      <c r="A108" s="250" t="s">
        <v>85</v>
      </c>
    </row>
    <row r="109" spans="1:1">
      <c r="A109" s="198" t="s">
        <v>83</v>
      </c>
    </row>
    <row r="110" spans="1:1">
      <c r="A110" s="198" t="s">
        <v>84</v>
      </c>
    </row>
    <row r="111" spans="1:1">
      <c r="A111" s="161"/>
    </row>
    <row r="112" spans="1:1">
      <c r="A112" s="145"/>
    </row>
    <row r="113" spans="1:1">
      <c r="A113" s="161"/>
    </row>
  </sheetData>
  <pageMargins left="0.7" right="0.7" top="0.75" bottom="0.75" header="0.3" footer="0.3"/>
  <pageSetup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A1583-1F4A-4875-B6DE-199E385C78E6}">
  <dimension ref="A1:B48"/>
  <sheetViews>
    <sheetView topLeftCell="A27" zoomScaleNormal="100" workbookViewId="0">
      <selection sqref="A1:A48"/>
    </sheetView>
  </sheetViews>
  <sheetFormatPr baseColWidth="10" defaultRowHeight="15" customHeight="1"/>
  <cols>
    <col min="1" max="1" width="54.7265625" style="202" customWidth="1"/>
    <col min="2" max="2" width="65.1796875" customWidth="1"/>
    <col min="3" max="3" width="11.81640625" bestFit="1" customWidth="1"/>
  </cols>
  <sheetData>
    <row r="1" spans="1:2" ht="15" customHeight="1">
      <c r="A1" s="204" t="s">
        <v>393</v>
      </c>
    </row>
    <row r="2" spans="1:2" ht="15" customHeight="1">
      <c r="A2" s="204" t="s">
        <v>58</v>
      </c>
    </row>
    <row r="3" spans="1:2" ht="15" customHeight="1">
      <c r="A3" s="204" t="s">
        <v>62</v>
      </c>
    </row>
    <row r="4" spans="1:2" ht="15" customHeight="1">
      <c r="A4" s="204" t="s">
        <v>65</v>
      </c>
    </row>
    <row r="5" spans="1:2" ht="15" customHeight="1">
      <c r="A5" s="204" t="s">
        <v>63</v>
      </c>
    </row>
    <row r="6" spans="1:2" ht="15" customHeight="1">
      <c r="A6" s="204" t="s">
        <v>64</v>
      </c>
    </row>
    <row r="7" spans="1:2" ht="15" customHeight="1">
      <c r="A7" s="204" t="s">
        <v>59</v>
      </c>
    </row>
    <row r="8" spans="1:2" ht="15" customHeight="1">
      <c r="A8" s="204" t="s">
        <v>60</v>
      </c>
    </row>
    <row r="9" spans="1:2" ht="15" customHeight="1">
      <c r="A9" s="204" t="s">
        <v>1161</v>
      </c>
    </row>
    <row r="10" spans="1:2" ht="15" customHeight="1">
      <c r="A10" s="204" t="s">
        <v>1163</v>
      </c>
    </row>
    <row r="11" spans="1:2" ht="15" customHeight="1">
      <c r="A11" s="212" t="s">
        <v>1164</v>
      </c>
    </row>
    <row r="12" spans="1:2" ht="15" customHeight="1">
      <c r="A12" s="212" t="s">
        <v>61</v>
      </c>
    </row>
    <row r="13" spans="1:2" ht="15" customHeight="1">
      <c r="A13" s="212" t="s">
        <v>1603</v>
      </c>
      <c r="B13" s="68"/>
    </row>
    <row r="14" spans="1:2" ht="15" customHeight="1">
      <c r="A14" s="212" t="s">
        <v>589</v>
      </c>
    </row>
    <row r="15" spans="1:2" ht="15" customHeight="1">
      <c r="A15" s="212" t="s">
        <v>69</v>
      </c>
    </row>
    <row r="16" spans="1:2" ht="15" customHeight="1">
      <c r="A16" s="212" t="s">
        <v>1185</v>
      </c>
    </row>
    <row r="17" spans="1:2" ht="15" customHeight="1">
      <c r="A17" s="213" t="s">
        <v>258</v>
      </c>
    </row>
    <row r="18" spans="1:2" ht="15" customHeight="1">
      <c r="A18" s="214" t="s">
        <v>67</v>
      </c>
    </row>
    <row r="19" spans="1:2" ht="15" customHeight="1">
      <c r="A19" s="213" t="s">
        <v>252</v>
      </c>
    </row>
    <row r="20" spans="1:2" ht="15" customHeight="1">
      <c r="A20" s="214" t="s">
        <v>68</v>
      </c>
    </row>
    <row r="21" spans="1:2" ht="15" customHeight="1">
      <c r="A21" s="214" t="s">
        <v>1177</v>
      </c>
      <c r="B21" s="68"/>
    </row>
    <row r="22" spans="1:2" ht="15" customHeight="1">
      <c r="A22" s="214" t="s">
        <v>1371</v>
      </c>
    </row>
    <row r="23" spans="1:2" ht="15" customHeight="1">
      <c r="A23" s="213" t="s">
        <v>251</v>
      </c>
    </row>
    <row r="24" spans="1:2" ht="15" customHeight="1">
      <c r="A24" s="213" t="s">
        <v>66</v>
      </c>
      <c r="B24" s="68"/>
    </row>
    <row r="25" spans="1:2" ht="15" customHeight="1">
      <c r="A25" s="214" t="s">
        <v>1384</v>
      </c>
    </row>
    <row r="26" spans="1:2" ht="15" customHeight="1">
      <c r="A26" s="214" t="s">
        <v>1178</v>
      </c>
    </row>
    <row r="27" spans="1:2" ht="15" customHeight="1">
      <c r="A27" s="215" t="s">
        <v>1389</v>
      </c>
    </row>
    <row r="28" spans="1:2" ht="15" customHeight="1">
      <c r="A28" s="214" t="s">
        <v>255</v>
      </c>
    </row>
    <row r="29" spans="1:2" ht="15" customHeight="1">
      <c r="A29" s="214" t="s">
        <v>1180</v>
      </c>
    </row>
    <row r="30" spans="1:2" ht="15" customHeight="1">
      <c r="A30" s="214" t="s">
        <v>72</v>
      </c>
    </row>
    <row r="31" spans="1:2" ht="15" customHeight="1">
      <c r="A31" s="214" t="s">
        <v>1166</v>
      </c>
    </row>
    <row r="32" spans="1:2" ht="15" customHeight="1">
      <c r="A32" s="213" t="s">
        <v>256</v>
      </c>
    </row>
    <row r="33" spans="1:2" ht="15" customHeight="1">
      <c r="A33" s="214" t="s">
        <v>1181</v>
      </c>
    </row>
    <row r="34" spans="1:2" ht="15" customHeight="1">
      <c r="A34" s="214" t="s">
        <v>1184</v>
      </c>
    </row>
    <row r="35" spans="1:2" ht="15" customHeight="1">
      <c r="A35" s="214" t="s">
        <v>1183</v>
      </c>
    </row>
    <row r="36" spans="1:2" ht="15" customHeight="1">
      <c r="A36" s="214" t="s">
        <v>74</v>
      </c>
    </row>
    <row r="37" spans="1:2" ht="15" customHeight="1">
      <c r="A37" s="214" t="s">
        <v>1182</v>
      </c>
      <c r="B37" s="68"/>
    </row>
    <row r="38" spans="1:2" ht="15" customHeight="1">
      <c r="A38" s="214" t="s">
        <v>77</v>
      </c>
    </row>
    <row r="39" spans="1:2" ht="15" customHeight="1">
      <c r="A39" s="214" t="s">
        <v>242</v>
      </c>
      <c r="B39" s="68"/>
    </row>
    <row r="40" spans="1:2" ht="15" customHeight="1">
      <c r="A40" s="214" t="s">
        <v>78</v>
      </c>
    </row>
    <row r="41" spans="1:2" ht="15" customHeight="1">
      <c r="A41" s="214" t="s">
        <v>197</v>
      </c>
    </row>
    <row r="42" spans="1:2" ht="15" customHeight="1">
      <c r="A42" s="214" t="s">
        <v>81</v>
      </c>
    </row>
    <row r="43" spans="1:2" ht="15" customHeight="1">
      <c r="A43" s="214" t="s">
        <v>79</v>
      </c>
    </row>
    <row r="44" spans="1:2" ht="15" customHeight="1">
      <c r="A44" s="214" t="s">
        <v>80</v>
      </c>
    </row>
    <row r="45" spans="1:2" ht="15" customHeight="1">
      <c r="A45" s="215" t="s">
        <v>210</v>
      </c>
    </row>
    <row r="46" spans="1:2" ht="15" customHeight="1">
      <c r="A46" s="215" t="s">
        <v>85</v>
      </c>
    </row>
    <row r="47" spans="1:2" ht="15" customHeight="1">
      <c r="A47" s="214" t="s">
        <v>83</v>
      </c>
    </row>
    <row r="48" spans="1:2" ht="15" customHeight="1">
      <c r="A48" s="214" t="s">
        <v>84</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4"/>
  <sheetViews>
    <sheetView topLeftCell="A334" workbookViewId="0">
      <selection activeCell="E353" sqref="E353"/>
    </sheetView>
  </sheetViews>
  <sheetFormatPr baseColWidth="10" defaultRowHeight="14.5"/>
  <cols>
    <col min="1" max="1" width="40.7265625" style="95" customWidth="1"/>
    <col min="2" max="3" width="11.453125" style="96"/>
    <col min="4" max="4" width="43.26953125" style="95" customWidth="1"/>
    <col min="5" max="5" width="15" style="95" bestFit="1" customWidth="1"/>
    <col min="6" max="6" width="17.1796875" style="108" customWidth="1"/>
    <col min="7" max="8" width="11.453125" style="96" customWidth="1"/>
    <col min="9" max="9" width="20.7265625" style="104" customWidth="1"/>
    <col min="10" max="10" width="3.7265625" style="96" customWidth="1"/>
    <col min="11" max="11" width="2.1796875" style="96" customWidth="1"/>
    <col min="12" max="12" width="4.81640625" style="96" customWidth="1"/>
    <col min="13" max="13" width="11.453125" style="96" customWidth="1"/>
    <col min="14" max="14" width="11.453125" style="104"/>
    <col min="15" max="15" width="9" style="96" customWidth="1"/>
    <col min="16" max="16" width="6.453125" style="96" customWidth="1"/>
    <col min="17" max="17" width="15.81640625" style="104" customWidth="1"/>
    <col min="18" max="19" width="8.81640625" style="96" customWidth="1"/>
  </cols>
  <sheetData>
    <row r="1" spans="1:19" ht="34.5" customHeight="1">
      <c r="A1" s="384" t="s">
        <v>459</v>
      </c>
      <c r="B1" s="384" t="s">
        <v>460</v>
      </c>
      <c r="C1" s="380" t="s">
        <v>373</v>
      </c>
      <c r="D1" s="385" t="s">
        <v>461</v>
      </c>
      <c r="E1" s="97"/>
      <c r="F1" s="105" t="s">
        <v>462</v>
      </c>
      <c r="G1" s="382" t="s">
        <v>462</v>
      </c>
      <c r="H1" s="382"/>
      <c r="I1" s="101" t="s">
        <v>463</v>
      </c>
      <c r="J1" s="382" t="s">
        <v>463</v>
      </c>
      <c r="K1" s="382"/>
      <c r="L1" s="382"/>
      <c r="M1" s="382"/>
      <c r="N1" s="101" t="s">
        <v>464</v>
      </c>
      <c r="O1" s="380" t="s">
        <v>464</v>
      </c>
      <c r="P1" s="380"/>
      <c r="Q1" s="109" t="s">
        <v>465</v>
      </c>
      <c r="R1" s="381" t="s">
        <v>465</v>
      </c>
      <c r="S1" s="381"/>
    </row>
    <row r="2" spans="1:19">
      <c r="A2" s="384"/>
      <c r="B2" s="384"/>
      <c r="C2" s="380"/>
      <c r="D2" s="386"/>
      <c r="E2" s="98"/>
      <c r="F2" s="106"/>
      <c r="G2" s="382" t="s">
        <v>466</v>
      </c>
      <c r="H2" s="382" t="s">
        <v>467</v>
      </c>
      <c r="I2" s="101"/>
      <c r="J2" s="382" t="s">
        <v>468</v>
      </c>
      <c r="K2" s="382" t="s">
        <v>469</v>
      </c>
      <c r="L2" s="382" t="s">
        <v>470</v>
      </c>
      <c r="M2" s="382" t="s">
        <v>471</v>
      </c>
      <c r="N2" s="101"/>
      <c r="O2" s="380"/>
      <c r="P2" s="380"/>
      <c r="Q2" s="109"/>
      <c r="R2" s="381"/>
      <c r="S2" s="381"/>
    </row>
    <row r="3" spans="1:19">
      <c r="A3" s="384"/>
      <c r="B3" s="384"/>
      <c r="C3" s="380"/>
      <c r="D3" s="386"/>
      <c r="E3" s="98"/>
      <c r="F3" s="106"/>
      <c r="G3" s="383"/>
      <c r="H3" s="383"/>
      <c r="I3" s="102"/>
      <c r="J3" s="383"/>
      <c r="K3" s="383"/>
      <c r="L3" s="383"/>
      <c r="M3" s="383"/>
      <c r="N3" s="102"/>
      <c r="O3" s="92" t="s">
        <v>472</v>
      </c>
      <c r="P3" s="92" t="s">
        <v>112</v>
      </c>
      <c r="Q3" s="110"/>
      <c r="R3" s="92" t="s">
        <v>473</v>
      </c>
      <c r="S3" s="92" t="s">
        <v>474</v>
      </c>
    </row>
    <row r="4" spans="1:19">
      <c r="A4" s="93"/>
      <c r="B4" s="94"/>
      <c r="C4" s="94"/>
      <c r="D4" s="93"/>
      <c r="E4" s="93">
        <v>1</v>
      </c>
      <c r="F4" s="107">
        <v>2</v>
      </c>
      <c r="G4" s="94">
        <v>3</v>
      </c>
      <c r="H4" s="94">
        <v>4</v>
      </c>
      <c r="I4" s="103">
        <v>5</v>
      </c>
      <c r="J4" s="94">
        <v>6</v>
      </c>
      <c r="K4" s="94">
        <v>7</v>
      </c>
      <c r="L4" s="94">
        <v>8</v>
      </c>
      <c r="M4" s="94">
        <v>9</v>
      </c>
      <c r="N4" s="103">
        <v>10</v>
      </c>
      <c r="O4" s="94">
        <v>11</v>
      </c>
      <c r="P4" s="94">
        <v>12</v>
      </c>
      <c r="Q4" s="103">
        <v>13</v>
      </c>
      <c r="R4" s="94">
        <v>14</v>
      </c>
      <c r="S4" s="94">
        <v>15</v>
      </c>
    </row>
    <row r="5" spans="1:19">
      <c r="A5" s="93" t="s">
        <v>393</v>
      </c>
      <c r="B5" s="94">
        <v>7000</v>
      </c>
      <c r="C5" s="94">
        <v>6</v>
      </c>
      <c r="D5" s="93" t="s">
        <v>475</v>
      </c>
      <c r="E5" s="93" t="str">
        <f>CONCATENATE(B5,"-",C5)</f>
        <v>7000-6</v>
      </c>
      <c r="F5" s="107" t="str">
        <f>CONCATENATE("AG"," -", G5,"--","AC -", H5)</f>
        <v>AG -1--AC -2</v>
      </c>
      <c r="G5" s="94">
        <v>1</v>
      </c>
      <c r="H5" s="94">
        <v>2</v>
      </c>
      <c r="I5" s="103" t="str">
        <f>CONCATENATE(J5,"- ",K5,"- ",L5,"- ",M5,)</f>
        <v xml:space="preserve">CT- - M- </v>
      </c>
      <c r="J5" s="94" t="s">
        <v>468</v>
      </c>
      <c r="K5" s="94"/>
      <c r="L5" s="94" t="s">
        <v>478</v>
      </c>
      <c r="M5" s="94"/>
      <c r="N5" s="103" t="str">
        <f>CONCATENATE(O5,"  ",P5)</f>
        <v xml:space="preserve">O  </v>
      </c>
      <c r="O5" s="94" t="s">
        <v>472</v>
      </c>
      <c r="P5" s="94"/>
      <c r="Q5" s="103" t="str">
        <f>CONCATENATE(R5,"   ",S5)</f>
        <v xml:space="preserve">F   </v>
      </c>
      <c r="R5" s="94" t="s">
        <v>375</v>
      </c>
      <c r="S5" s="94"/>
    </row>
    <row r="6" spans="1:19">
      <c r="A6" s="93" t="s">
        <v>393</v>
      </c>
      <c r="B6" s="94">
        <v>7000</v>
      </c>
      <c r="C6" s="94" t="s">
        <v>479</v>
      </c>
      <c r="D6" s="93" t="s">
        <v>480</v>
      </c>
      <c r="E6" s="93" t="str">
        <f t="shared" ref="E6:E69" si="0">CONCATENATE(B6,"-",C6)</f>
        <v>7000-19</v>
      </c>
      <c r="F6" s="107" t="str">
        <f t="shared" ref="F6:F69" si="1">CONCATENATE("AG"," -", G6,"--","AC -", H6)</f>
        <v>AG -3--AC -8</v>
      </c>
      <c r="G6" s="94" t="s">
        <v>476</v>
      </c>
      <c r="H6" s="94" t="s">
        <v>477</v>
      </c>
      <c r="I6" s="103" t="str">
        <f t="shared" ref="I6:I69" si="2">CONCATENATE(J6,"- ",K6,"- ",L6,"- ",M6,)</f>
        <v xml:space="preserve">CT- - M- </v>
      </c>
      <c r="J6" s="94" t="s">
        <v>468</v>
      </c>
      <c r="K6" s="94"/>
      <c r="L6" s="94" t="s">
        <v>478</v>
      </c>
      <c r="M6" s="94"/>
      <c r="N6" s="103" t="str">
        <f t="shared" ref="N6:N69" si="3">CONCATENATE(O6,"  ",P6)</f>
        <v xml:space="preserve">O  </v>
      </c>
      <c r="O6" s="94" t="s">
        <v>472</v>
      </c>
      <c r="P6" s="94"/>
      <c r="Q6" s="103" t="str">
        <f t="shared" ref="Q6:Q69" si="4">CONCATENATE(R6,"   ",S6)</f>
        <v xml:space="preserve">F   </v>
      </c>
      <c r="R6" s="94" t="s">
        <v>375</v>
      </c>
      <c r="S6" s="94"/>
    </row>
    <row r="7" spans="1:19">
      <c r="A7" s="93" t="s">
        <v>393</v>
      </c>
      <c r="B7" s="94">
        <v>7000</v>
      </c>
      <c r="C7" s="94">
        <v>24</v>
      </c>
      <c r="D7" s="93" t="s">
        <v>481</v>
      </c>
      <c r="E7" s="93" t="str">
        <f t="shared" si="0"/>
        <v>7000-24</v>
      </c>
      <c r="F7" s="107" t="str">
        <f t="shared" si="1"/>
        <v>AG -3--AC -8</v>
      </c>
      <c r="G7" s="94">
        <v>3</v>
      </c>
      <c r="H7" s="94">
        <v>8</v>
      </c>
      <c r="I7" s="103" t="str">
        <f t="shared" si="2"/>
        <v xml:space="preserve">CT- - M- </v>
      </c>
      <c r="J7" s="94" t="s">
        <v>468</v>
      </c>
      <c r="K7" s="94"/>
      <c r="L7" s="94" t="s">
        <v>478</v>
      </c>
      <c r="M7" s="94"/>
      <c r="N7" s="103" t="str">
        <f t="shared" si="3"/>
        <v xml:space="preserve">O  </v>
      </c>
      <c r="O7" s="94" t="s">
        <v>472</v>
      </c>
      <c r="P7" s="94"/>
      <c r="Q7" s="103" t="str">
        <f t="shared" si="4"/>
        <v xml:space="preserve">F   </v>
      </c>
      <c r="R7" s="94" t="s">
        <v>375</v>
      </c>
      <c r="S7" s="94"/>
    </row>
    <row r="8" spans="1:19">
      <c r="A8" s="93" t="s">
        <v>393</v>
      </c>
      <c r="B8" s="94">
        <v>7000</v>
      </c>
      <c r="C8" s="94">
        <v>34</v>
      </c>
      <c r="D8" s="93" t="s">
        <v>482</v>
      </c>
      <c r="E8" s="93" t="str">
        <f t="shared" si="0"/>
        <v>7000-34</v>
      </c>
      <c r="F8" s="107" t="str">
        <f t="shared" si="1"/>
        <v>AG ---AC -</v>
      </c>
      <c r="G8" s="94"/>
      <c r="H8" s="94"/>
      <c r="I8" s="103" t="str">
        <f t="shared" si="2"/>
        <v xml:space="preserve">- - - </v>
      </c>
      <c r="J8" s="94"/>
      <c r="K8" s="94"/>
      <c r="L8" s="94"/>
      <c r="M8" s="94"/>
      <c r="N8" s="103" t="str">
        <f t="shared" si="3"/>
        <v xml:space="preserve">  </v>
      </c>
      <c r="O8" s="94"/>
      <c r="P8" s="94"/>
      <c r="Q8" s="103" t="str">
        <f t="shared" si="4"/>
        <v xml:space="preserve">   </v>
      </c>
      <c r="R8" s="94"/>
      <c r="S8" s="94"/>
    </row>
    <row r="9" spans="1:19">
      <c r="A9" s="93" t="s">
        <v>393</v>
      </c>
      <c r="B9" s="94">
        <v>7000</v>
      </c>
      <c r="C9" s="94">
        <v>34.01</v>
      </c>
      <c r="D9" s="93" t="s">
        <v>272</v>
      </c>
      <c r="E9" s="93" t="str">
        <f t="shared" si="0"/>
        <v>7000-34,01</v>
      </c>
      <c r="F9" s="107" t="str">
        <f t="shared" si="1"/>
        <v>AG -3--AC -8</v>
      </c>
      <c r="G9" s="94" t="s">
        <v>476</v>
      </c>
      <c r="H9" s="94" t="s">
        <v>477</v>
      </c>
      <c r="I9" s="103" t="str">
        <f t="shared" si="2"/>
        <v xml:space="preserve">CT- - M- </v>
      </c>
      <c r="J9" s="94" t="s">
        <v>468</v>
      </c>
      <c r="K9" s="94"/>
      <c r="L9" s="94" t="s">
        <v>478</v>
      </c>
      <c r="M9" s="94"/>
      <c r="N9" s="103" t="str">
        <f t="shared" si="3"/>
        <v xml:space="preserve">O  </v>
      </c>
      <c r="O9" s="94" t="s">
        <v>472</v>
      </c>
      <c r="P9" s="94"/>
      <c r="Q9" s="103" t="str">
        <f t="shared" si="4"/>
        <v xml:space="preserve">F   </v>
      </c>
      <c r="R9" s="94" t="s">
        <v>375</v>
      </c>
      <c r="S9" s="94"/>
    </row>
    <row r="10" spans="1:19">
      <c r="A10" s="93" t="s">
        <v>393</v>
      </c>
      <c r="B10" s="94">
        <v>7000</v>
      </c>
      <c r="C10" s="94">
        <v>51</v>
      </c>
      <c r="D10" s="93" t="s">
        <v>483</v>
      </c>
      <c r="E10" s="93" t="str">
        <f t="shared" si="0"/>
        <v>7000-51</v>
      </c>
      <c r="F10" s="107" t="str">
        <f t="shared" si="1"/>
        <v>AG ---AC -</v>
      </c>
      <c r="G10" s="94"/>
      <c r="H10" s="94"/>
      <c r="I10" s="103" t="str">
        <f t="shared" si="2"/>
        <v xml:space="preserve">- - - </v>
      </c>
      <c r="J10" s="94"/>
      <c r="K10" s="94"/>
      <c r="L10" s="94"/>
      <c r="M10" s="94"/>
      <c r="N10" s="103" t="str">
        <f t="shared" si="3"/>
        <v xml:space="preserve">  </v>
      </c>
      <c r="O10" s="94"/>
      <c r="P10" s="94"/>
      <c r="Q10" s="103" t="str">
        <f t="shared" si="4"/>
        <v xml:space="preserve">   </v>
      </c>
      <c r="R10" s="94"/>
      <c r="S10" s="94"/>
    </row>
    <row r="11" spans="1:19">
      <c r="A11" s="93" t="s">
        <v>393</v>
      </c>
      <c r="B11" s="94">
        <v>7000</v>
      </c>
      <c r="C11" s="94">
        <v>51.13</v>
      </c>
      <c r="D11" s="93" t="s">
        <v>276</v>
      </c>
      <c r="E11" s="93" t="str">
        <f t="shared" si="0"/>
        <v>7000-51,13</v>
      </c>
      <c r="F11" s="107" t="str">
        <f t="shared" si="1"/>
        <v>AG -3--AC -8</v>
      </c>
      <c r="G11" s="94">
        <v>3</v>
      </c>
      <c r="H11" s="94">
        <v>8</v>
      </c>
      <c r="I11" s="103" t="str">
        <f t="shared" si="2"/>
        <v xml:space="preserve">CT- - M- </v>
      </c>
      <c r="J11" s="94" t="s">
        <v>468</v>
      </c>
      <c r="K11" s="94"/>
      <c r="L11" s="94" t="s">
        <v>478</v>
      </c>
      <c r="M11" s="94"/>
      <c r="N11" s="103" t="str">
        <f t="shared" si="3"/>
        <v xml:space="preserve">O  </v>
      </c>
      <c r="O11" s="94" t="s">
        <v>472</v>
      </c>
      <c r="P11" s="94"/>
      <c r="Q11" s="103" t="str">
        <f t="shared" si="4"/>
        <v xml:space="preserve">F   </v>
      </c>
      <c r="R11" s="94" t="s">
        <v>375</v>
      </c>
      <c r="S11" s="94"/>
    </row>
    <row r="12" spans="1:19">
      <c r="A12" s="93"/>
      <c r="B12" s="94"/>
      <c r="C12" s="94"/>
      <c r="D12" s="93"/>
      <c r="E12" s="93" t="str">
        <f t="shared" si="0"/>
        <v>-</v>
      </c>
      <c r="F12" s="107" t="str">
        <f t="shared" si="1"/>
        <v>AG ---AC -</v>
      </c>
      <c r="G12" s="94"/>
      <c r="H12" s="94"/>
      <c r="I12" s="103" t="str">
        <f t="shared" si="2"/>
        <v xml:space="preserve">- - - </v>
      </c>
      <c r="J12" s="94"/>
      <c r="K12" s="94"/>
      <c r="L12" s="94"/>
      <c r="M12" s="94"/>
      <c r="N12" s="103" t="str">
        <f t="shared" si="3"/>
        <v xml:space="preserve">  </v>
      </c>
      <c r="O12" s="94"/>
      <c r="P12" s="94"/>
      <c r="Q12" s="103" t="str">
        <f t="shared" si="4"/>
        <v xml:space="preserve">   </v>
      </c>
      <c r="R12" s="94"/>
      <c r="S12" s="94"/>
    </row>
    <row r="13" spans="1:19">
      <c r="A13" s="93" t="s">
        <v>484</v>
      </c>
      <c r="B13" s="94">
        <v>7010</v>
      </c>
      <c r="C13" s="94" t="s">
        <v>485</v>
      </c>
      <c r="D13" s="93" t="s">
        <v>482</v>
      </c>
      <c r="E13" s="93" t="str">
        <f t="shared" si="0"/>
        <v>7010-34</v>
      </c>
      <c r="F13" s="107" t="str">
        <f t="shared" si="1"/>
        <v>AG ---AC -</v>
      </c>
      <c r="G13" s="94"/>
      <c r="H13" s="94"/>
      <c r="I13" s="103" t="str">
        <f t="shared" si="2"/>
        <v xml:space="preserve">- - - </v>
      </c>
      <c r="J13" s="94"/>
      <c r="K13" s="94"/>
      <c r="L13" s="94"/>
      <c r="M13" s="94"/>
      <c r="N13" s="103" t="str">
        <f t="shared" si="3"/>
        <v xml:space="preserve">  </v>
      </c>
      <c r="O13" s="94"/>
      <c r="P13" s="94"/>
      <c r="Q13" s="103" t="str">
        <f t="shared" si="4"/>
        <v xml:space="preserve">   </v>
      </c>
      <c r="R13" s="94"/>
      <c r="S13" s="94"/>
    </row>
    <row r="14" spans="1:19">
      <c r="A14" s="93" t="s">
        <v>484</v>
      </c>
      <c r="B14" s="94">
        <v>7010</v>
      </c>
      <c r="C14" s="94">
        <v>34.03</v>
      </c>
      <c r="D14" s="93" t="s">
        <v>486</v>
      </c>
      <c r="E14" s="93" t="str">
        <f t="shared" si="0"/>
        <v>7010-34,03</v>
      </c>
      <c r="F14" s="107" t="str">
        <f t="shared" si="1"/>
        <v>AG -3--AC -</v>
      </c>
      <c r="G14" s="94" t="s">
        <v>476</v>
      </c>
      <c r="H14" s="94"/>
      <c r="I14" s="103" t="str">
        <f t="shared" si="2"/>
        <v xml:space="preserve">- E- - </v>
      </c>
      <c r="J14" s="94"/>
      <c r="K14" s="94" t="s">
        <v>469</v>
      </c>
      <c r="L14" s="94"/>
      <c r="M14" s="94"/>
      <c r="N14" s="103" t="str">
        <f t="shared" si="3"/>
        <v xml:space="preserve">O  </v>
      </c>
      <c r="O14" s="94" t="s">
        <v>472</v>
      </c>
      <c r="P14" s="94"/>
      <c r="Q14" s="103" t="str">
        <f t="shared" si="4"/>
        <v xml:space="preserve">F   </v>
      </c>
      <c r="R14" s="94" t="s">
        <v>375</v>
      </c>
      <c r="S14" s="94"/>
    </row>
    <row r="15" spans="1:19">
      <c r="A15" s="93" t="s">
        <v>484</v>
      </c>
      <c r="B15" s="94">
        <v>7010</v>
      </c>
      <c r="C15" s="94">
        <v>34.049999999999997</v>
      </c>
      <c r="D15" s="93" t="s">
        <v>282</v>
      </c>
      <c r="E15" s="93" t="str">
        <f t="shared" si="0"/>
        <v>7010-34,05</v>
      </c>
      <c r="F15" s="107" t="str">
        <f t="shared" si="1"/>
        <v>AG -3--AC -2</v>
      </c>
      <c r="G15" s="94">
        <v>3</v>
      </c>
      <c r="H15" s="94">
        <v>2</v>
      </c>
      <c r="I15" s="103" t="str">
        <f t="shared" si="2"/>
        <v xml:space="preserve">- E- - </v>
      </c>
      <c r="J15" s="94"/>
      <c r="K15" s="94" t="s">
        <v>469</v>
      </c>
      <c r="L15" s="94"/>
      <c r="M15" s="94"/>
      <c r="N15" s="103" t="str">
        <f t="shared" si="3"/>
        <v xml:space="preserve">O  </v>
      </c>
      <c r="O15" s="94" t="s">
        <v>472</v>
      </c>
      <c r="P15" s="94"/>
      <c r="Q15" s="103" t="str">
        <f t="shared" si="4"/>
        <v xml:space="preserve">F   </v>
      </c>
      <c r="R15" s="94" t="s">
        <v>375</v>
      </c>
      <c r="S15" s="94"/>
    </row>
    <row r="16" spans="1:19">
      <c r="A16" s="93" t="s">
        <v>484</v>
      </c>
      <c r="B16" s="94">
        <v>7010</v>
      </c>
      <c r="C16" s="94">
        <v>52</v>
      </c>
      <c r="D16" s="93" t="s">
        <v>487</v>
      </c>
      <c r="E16" s="93" t="str">
        <f t="shared" si="0"/>
        <v>7010-52</v>
      </c>
      <c r="F16" s="107" t="str">
        <f t="shared" si="1"/>
        <v>AG ---AC -</v>
      </c>
      <c r="G16" s="94"/>
      <c r="H16" s="94"/>
      <c r="I16" s="103" t="str">
        <f t="shared" si="2"/>
        <v xml:space="preserve">- - - </v>
      </c>
      <c r="J16" s="94"/>
      <c r="K16" s="94"/>
      <c r="L16" s="94"/>
      <c r="M16" s="94"/>
      <c r="N16" s="103" t="str">
        <f t="shared" si="3"/>
        <v xml:space="preserve">  </v>
      </c>
      <c r="O16" s="94"/>
      <c r="P16" s="94"/>
      <c r="Q16" s="103" t="str">
        <f t="shared" si="4"/>
        <v xml:space="preserve">   </v>
      </c>
      <c r="R16" s="94"/>
      <c r="S16" s="94"/>
    </row>
    <row r="17" spans="1:19">
      <c r="A17" s="93" t="s">
        <v>484</v>
      </c>
      <c r="B17" s="94">
        <v>7010</v>
      </c>
      <c r="C17" s="94">
        <v>52.01</v>
      </c>
      <c r="D17" s="111" t="s">
        <v>264</v>
      </c>
      <c r="E17" s="93" t="str">
        <f t="shared" si="0"/>
        <v>7010-52,01</v>
      </c>
      <c r="F17" s="107" t="str">
        <f t="shared" si="1"/>
        <v>AG -3--AC -4</v>
      </c>
      <c r="G17" s="94">
        <v>3</v>
      </c>
      <c r="H17" s="94">
        <v>4</v>
      </c>
      <c r="I17" s="103" t="str">
        <f t="shared" si="2"/>
        <v>- - M- S</v>
      </c>
      <c r="J17" s="94"/>
      <c r="K17" s="94"/>
      <c r="L17" s="94" t="s">
        <v>478</v>
      </c>
      <c r="M17" s="94" t="s">
        <v>471</v>
      </c>
      <c r="N17" s="103" t="str">
        <f t="shared" si="3"/>
        <v xml:space="preserve">O  </v>
      </c>
      <c r="O17" s="94" t="s">
        <v>472</v>
      </c>
      <c r="P17" s="94"/>
      <c r="Q17" s="103" t="str">
        <f t="shared" si="4"/>
        <v>F   D</v>
      </c>
      <c r="R17" s="94" t="s">
        <v>375</v>
      </c>
      <c r="S17" s="94" t="s">
        <v>113</v>
      </c>
    </row>
    <row r="18" spans="1:19">
      <c r="A18" s="93" t="s">
        <v>484</v>
      </c>
      <c r="B18" s="94">
        <v>7010</v>
      </c>
      <c r="C18" s="94">
        <v>53</v>
      </c>
      <c r="D18" s="93" t="s">
        <v>488</v>
      </c>
      <c r="E18" s="93" t="str">
        <f t="shared" si="0"/>
        <v>7010-53</v>
      </c>
      <c r="F18" s="107" t="str">
        <f t="shared" si="1"/>
        <v>AG ---AC -</v>
      </c>
      <c r="G18" s="94"/>
      <c r="H18" s="94"/>
      <c r="I18" s="103" t="str">
        <f t="shared" si="2"/>
        <v xml:space="preserve">- - - </v>
      </c>
      <c r="J18" s="94"/>
      <c r="K18" s="94"/>
      <c r="L18" s="94"/>
      <c r="M18" s="94"/>
      <c r="N18" s="103" t="str">
        <f t="shared" si="3"/>
        <v xml:space="preserve">  </v>
      </c>
      <c r="O18" s="94"/>
      <c r="P18" s="94"/>
      <c r="Q18" s="103" t="str">
        <f t="shared" si="4"/>
        <v xml:space="preserve">   </v>
      </c>
      <c r="R18" s="94"/>
      <c r="S18" s="94"/>
    </row>
    <row r="19" spans="1:19">
      <c r="A19" s="93" t="s">
        <v>484</v>
      </c>
      <c r="B19" s="94">
        <v>7010</v>
      </c>
      <c r="C19" s="94">
        <v>53.02</v>
      </c>
      <c r="D19" s="93" t="s">
        <v>265</v>
      </c>
      <c r="E19" s="93" t="str">
        <f t="shared" si="0"/>
        <v>7010-53,02</v>
      </c>
      <c r="F19" s="107" t="str">
        <f t="shared" si="1"/>
        <v>AG -3--AC -9</v>
      </c>
      <c r="G19" s="94">
        <v>3</v>
      </c>
      <c r="H19" s="94">
        <v>9</v>
      </c>
      <c r="I19" s="103" t="str">
        <f t="shared" si="2"/>
        <v xml:space="preserve">CT- - D- </v>
      </c>
      <c r="J19" s="94" t="s">
        <v>468</v>
      </c>
      <c r="K19" s="94"/>
      <c r="L19" s="94" t="s">
        <v>113</v>
      </c>
      <c r="M19" s="94"/>
      <c r="N19" s="103" t="str">
        <f t="shared" si="3"/>
        <v xml:space="preserve">O  </v>
      </c>
      <c r="O19" s="94" t="s">
        <v>472</v>
      </c>
      <c r="P19" s="94"/>
      <c r="Q19" s="103" t="str">
        <f t="shared" si="4"/>
        <v xml:space="preserve">   D</v>
      </c>
      <c r="R19" s="94"/>
      <c r="S19" s="94" t="s">
        <v>113</v>
      </c>
    </row>
    <row r="20" spans="1:19">
      <c r="A20" s="93" t="s">
        <v>484</v>
      </c>
      <c r="B20" s="94">
        <v>7010</v>
      </c>
      <c r="C20" s="94">
        <v>53.03</v>
      </c>
      <c r="D20" s="93" t="s">
        <v>266</v>
      </c>
      <c r="E20" s="93" t="str">
        <f t="shared" si="0"/>
        <v>7010-53,03</v>
      </c>
      <c r="F20" s="107" t="str">
        <f t="shared" si="1"/>
        <v>AG -3--AC -9</v>
      </c>
      <c r="G20" s="94">
        <v>3</v>
      </c>
      <c r="H20" s="94">
        <v>9</v>
      </c>
      <c r="I20" s="103" t="str">
        <f t="shared" si="2"/>
        <v xml:space="preserve">CT- - D- </v>
      </c>
      <c r="J20" s="94" t="s">
        <v>468</v>
      </c>
      <c r="K20" s="94"/>
      <c r="L20" s="94" t="s">
        <v>113</v>
      </c>
      <c r="M20" s="94"/>
      <c r="N20" s="103" t="str">
        <f t="shared" si="3"/>
        <v xml:space="preserve">O  </v>
      </c>
      <c r="O20" s="94" t="s">
        <v>472</v>
      </c>
      <c r="P20" s="94"/>
      <c r="Q20" s="103" t="str">
        <f t="shared" si="4"/>
        <v xml:space="preserve">   D</v>
      </c>
      <c r="R20" s="94"/>
      <c r="S20" s="94" t="s">
        <v>113</v>
      </c>
    </row>
    <row r="21" spans="1:19">
      <c r="A21" s="93" t="s">
        <v>484</v>
      </c>
      <c r="B21" s="94">
        <v>7010</v>
      </c>
      <c r="C21" s="94">
        <v>53.04</v>
      </c>
      <c r="D21" s="93" t="s">
        <v>267</v>
      </c>
      <c r="E21" s="93" t="str">
        <f t="shared" si="0"/>
        <v>7010-53,04</v>
      </c>
      <c r="F21" s="107" t="str">
        <f t="shared" si="1"/>
        <v>AG -3--AC -9</v>
      </c>
      <c r="G21" s="94">
        <v>3</v>
      </c>
      <c r="H21" s="94">
        <v>9</v>
      </c>
      <c r="I21" s="103" t="str">
        <f t="shared" si="2"/>
        <v xml:space="preserve">CT- - M- </v>
      </c>
      <c r="J21" s="94" t="s">
        <v>468</v>
      </c>
      <c r="K21" s="94"/>
      <c r="L21" s="94" t="s">
        <v>478</v>
      </c>
      <c r="M21" s="94"/>
      <c r="N21" s="103" t="str">
        <f t="shared" si="3"/>
        <v xml:space="preserve">O  </v>
      </c>
      <c r="O21" s="94" t="s">
        <v>472</v>
      </c>
      <c r="P21" s="94"/>
      <c r="Q21" s="103" t="str">
        <f t="shared" si="4"/>
        <v xml:space="preserve">F   </v>
      </c>
      <c r="R21" s="94" t="s">
        <v>375</v>
      </c>
      <c r="S21" s="94"/>
    </row>
    <row r="22" spans="1:19">
      <c r="A22" s="93"/>
      <c r="B22" s="94"/>
      <c r="C22" s="94"/>
      <c r="D22" s="93"/>
      <c r="E22" s="93" t="str">
        <f t="shared" si="0"/>
        <v>-</v>
      </c>
      <c r="F22" s="107" t="str">
        <f t="shared" si="1"/>
        <v>AG ---AC -</v>
      </c>
      <c r="G22" s="94"/>
      <c r="H22" s="94"/>
      <c r="I22" s="103" t="str">
        <f t="shared" si="2"/>
        <v xml:space="preserve">- - - </v>
      </c>
      <c r="J22" s="94"/>
      <c r="K22" s="94"/>
      <c r="L22" s="94"/>
      <c r="M22" s="94"/>
      <c r="N22" s="103" t="str">
        <f t="shared" si="3"/>
        <v xml:space="preserve">  </v>
      </c>
      <c r="O22" s="94"/>
      <c r="P22" s="94"/>
      <c r="Q22" s="103" t="str">
        <f t="shared" si="4"/>
        <v xml:space="preserve">   </v>
      </c>
      <c r="R22" s="94"/>
      <c r="S22" s="94"/>
    </row>
    <row r="23" spans="1:19">
      <c r="A23" s="93" t="s">
        <v>62</v>
      </c>
      <c r="B23" s="94">
        <v>7110</v>
      </c>
      <c r="C23" s="94" t="s">
        <v>489</v>
      </c>
      <c r="D23" s="93" t="s">
        <v>490</v>
      </c>
      <c r="E23" s="93" t="str">
        <f t="shared" si="0"/>
        <v>7110-02</v>
      </c>
      <c r="F23" s="107" t="str">
        <f t="shared" si="1"/>
        <v>AG ---AC -</v>
      </c>
      <c r="G23" s="94"/>
      <c r="H23" s="94"/>
      <c r="I23" s="103" t="str">
        <f t="shared" si="2"/>
        <v xml:space="preserve">- - - </v>
      </c>
      <c r="J23" s="94"/>
      <c r="K23" s="94"/>
      <c r="L23" s="94"/>
      <c r="M23" s="94"/>
      <c r="N23" s="103" t="str">
        <f t="shared" si="3"/>
        <v xml:space="preserve">  </v>
      </c>
      <c r="O23" s="94"/>
      <c r="P23" s="94"/>
      <c r="Q23" s="103" t="str">
        <f t="shared" si="4"/>
        <v xml:space="preserve">   </v>
      </c>
      <c r="R23" s="94"/>
      <c r="S23" s="94"/>
    </row>
    <row r="24" spans="1:19">
      <c r="A24" s="93" t="s">
        <v>62</v>
      </c>
      <c r="B24" s="94">
        <v>7110</v>
      </c>
      <c r="C24" s="94" t="s">
        <v>491</v>
      </c>
      <c r="D24" s="93" t="s">
        <v>492</v>
      </c>
      <c r="E24" s="93" t="str">
        <f t="shared" si="0"/>
        <v>7110-02.11</v>
      </c>
      <c r="F24" s="107" t="str">
        <f t="shared" si="1"/>
        <v>AG -3--AC -8</v>
      </c>
      <c r="G24" s="94" t="s">
        <v>476</v>
      </c>
      <c r="H24" s="94" t="s">
        <v>477</v>
      </c>
      <c r="I24" s="103" t="str">
        <f t="shared" si="2"/>
        <v xml:space="preserve">CT- - M- </v>
      </c>
      <c r="J24" s="94" t="s">
        <v>468</v>
      </c>
      <c r="K24" s="94"/>
      <c r="L24" s="94" t="s">
        <v>478</v>
      </c>
      <c r="M24" s="94"/>
      <c r="N24" s="103" t="str">
        <f t="shared" si="3"/>
        <v xml:space="preserve">O  </v>
      </c>
      <c r="O24" s="94" t="s">
        <v>472</v>
      </c>
      <c r="P24" s="94"/>
      <c r="Q24" s="103" t="str">
        <f t="shared" si="4"/>
        <v xml:space="preserve">F   </v>
      </c>
      <c r="R24" s="94" t="s">
        <v>375</v>
      </c>
      <c r="S24" s="94"/>
    </row>
    <row r="25" spans="1:19">
      <c r="A25" s="93" t="s">
        <v>62</v>
      </c>
      <c r="B25" s="94">
        <v>7110</v>
      </c>
      <c r="C25" s="94">
        <v>34</v>
      </c>
      <c r="D25" s="93" t="s">
        <v>482</v>
      </c>
      <c r="E25" s="93" t="str">
        <f t="shared" si="0"/>
        <v>7110-34</v>
      </c>
      <c r="F25" s="107" t="str">
        <f t="shared" si="1"/>
        <v>AG ---AC -</v>
      </c>
      <c r="G25" s="94"/>
      <c r="H25" s="94"/>
      <c r="I25" s="103" t="str">
        <f t="shared" si="2"/>
        <v xml:space="preserve">- - - </v>
      </c>
      <c r="J25" s="94"/>
      <c r="K25" s="94"/>
      <c r="L25" s="94"/>
      <c r="M25" s="94"/>
      <c r="N25" s="103" t="str">
        <f t="shared" si="3"/>
        <v xml:space="preserve">  </v>
      </c>
      <c r="O25" s="94"/>
      <c r="P25" s="94"/>
      <c r="Q25" s="103" t="str">
        <f t="shared" si="4"/>
        <v xml:space="preserve">   </v>
      </c>
      <c r="R25" s="94"/>
      <c r="S25" s="94"/>
    </row>
    <row r="26" spans="1:19">
      <c r="A26" s="93" t="s">
        <v>62</v>
      </c>
      <c r="B26" s="94">
        <v>7110</v>
      </c>
      <c r="C26" s="94">
        <v>34.03</v>
      </c>
      <c r="D26" s="93" t="s">
        <v>217</v>
      </c>
      <c r="E26" s="93" t="str">
        <f t="shared" si="0"/>
        <v>7110-34,03</v>
      </c>
      <c r="F26" s="107" t="str">
        <f t="shared" si="1"/>
        <v>AG -3--AC -</v>
      </c>
      <c r="G26" s="94">
        <v>3</v>
      </c>
      <c r="H26" s="94"/>
      <c r="I26" s="103" t="str">
        <f t="shared" si="2"/>
        <v xml:space="preserve">- E- - </v>
      </c>
      <c r="J26" s="94"/>
      <c r="K26" s="94" t="s">
        <v>469</v>
      </c>
      <c r="L26" s="94"/>
      <c r="M26" s="94"/>
      <c r="N26" s="103" t="str">
        <f t="shared" si="3"/>
        <v xml:space="preserve">O  </v>
      </c>
      <c r="O26" s="94" t="s">
        <v>472</v>
      </c>
      <c r="P26" s="94"/>
      <c r="Q26" s="103" t="str">
        <f t="shared" si="4"/>
        <v xml:space="preserve">F   </v>
      </c>
      <c r="R26" s="94" t="s">
        <v>375</v>
      </c>
      <c r="S26" s="94"/>
    </row>
    <row r="27" spans="1:19">
      <c r="A27" s="93"/>
      <c r="B27" s="94"/>
      <c r="C27" s="94"/>
      <c r="D27" s="93"/>
      <c r="E27" s="93" t="str">
        <f t="shared" si="0"/>
        <v>-</v>
      </c>
      <c r="F27" s="107" t="str">
        <f t="shared" si="1"/>
        <v>AG ---AC -</v>
      </c>
      <c r="G27" s="94"/>
      <c r="H27" s="94"/>
      <c r="I27" s="103" t="str">
        <f t="shared" si="2"/>
        <v xml:space="preserve">- - - </v>
      </c>
      <c r="J27" s="94"/>
      <c r="K27" s="94"/>
      <c r="L27" s="94"/>
      <c r="M27" s="94"/>
      <c r="N27" s="103" t="str">
        <f t="shared" si="3"/>
        <v xml:space="preserve">  </v>
      </c>
      <c r="O27" s="94"/>
      <c r="P27" s="94"/>
      <c r="Q27" s="103" t="str">
        <f t="shared" si="4"/>
        <v xml:space="preserve">   </v>
      </c>
      <c r="R27" s="94"/>
      <c r="S27" s="94"/>
    </row>
    <row r="28" spans="1:19">
      <c r="A28" s="93" t="s">
        <v>493</v>
      </c>
      <c r="B28" s="94">
        <v>7111</v>
      </c>
      <c r="C28" s="94">
        <v>14</v>
      </c>
      <c r="D28" s="93" t="s">
        <v>494</v>
      </c>
      <c r="E28" s="93" t="str">
        <f t="shared" si="0"/>
        <v>7111-14</v>
      </c>
      <c r="F28" s="107" t="str">
        <f t="shared" si="1"/>
        <v>AG ---AC -</v>
      </c>
      <c r="G28" s="94"/>
      <c r="H28" s="94"/>
      <c r="I28" s="103" t="str">
        <f t="shared" si="2"/>
        <v xml:space="preserve">- - - </v>
      </c>
      <c r="J28" s="94"/>
      <c r="K28" s="94"/>
      <c r="L28" s="94"/>
      <c r="M28" s="94"/>
      <c r="N28" s="103" t="str">
        <f t="shared" si="3"/>
        <v xml:space="preserve">  </v>
      </c>
      <c r="O28" s="94"/>
      <c r="P28" s="94"/>
      <c r="Q28" s="103" t="str">
        <f t="shared" si="4"/>
        <v xml:space="preserve">   </v>
      </c>
      <c r="R28" s="94"/>
      <c r="S28" s="94"/>
    </row>
    <row r="29" spans="1:19">
      <c r="A29" s="93" t="s">
        <v>493</v>
      </c>
      <c r="B29" s="94">
        <v>7111</v>
      </c>
      <c r="C29" s="94">
        <v>14.01</v>
      </c>
      <c r="D29" s="93" t="s">
        <v>22</v>
      </c>
      <c r="E29" s="93" t="str">
        <f t="shared" si="0"/>
        <v>7111-14,01</v>
      </c>
      <c r="F29" s="107" t="str">
        <f t="shared" si="1"/>
        <v>AG -3--AC -18</v>
      </c>
      <c r="G29" s="94" t="s">
        <v>476</v>
      </c>
      <c r="H29" s="94" t="s">
        <v>495</v>
      </c>
      <c r="I29" s="103" t="str">
        <f t="shared" si="2"/>
        <v xml:space="preserve">CT- - D- </v>
      </c>
      <c r="J29" s="94" t="s">
        <v>468</v>
      </c>
      <c r="K29" s="94"/>
      <c r="L29" s="94" t="s">
        <v>113</v>
      </c>
      <c r="M29" s="94"/>
      <c r="N29" s="103" t="str">
        <f t="shared" si="3"/>
        <v xml:space="preserve">  C</v>
      </c>
      <c r="O29" s="94"/>
      <c r="P29" s="94" t="s">
        <v>112</v>
      </c>
      <c r="Q29" s="103" t="str">
        <f t="shared" si="4"/>
        <v xml:space="preserve">   D</v>
      </c>
      <c r="R29" s="94"/>
      <c r="S29" s="94" t="s">
        <v>113</v>
      </c>
    </row>
    <row r="30" spans="1:19">
      <c r="A30" s="93" t="s">
        <v>493</v>
      </c>
      <c r="B30" s="94">
        <v>7111</v>
      </c>
      <c r="C30" s="94">
        <v>23</v>
      </c>
      <c r="D30" s="93" t="s">
        <v>496</v>
      </c>
      <c r="E30" s="93" t="str">
        <f t="shared" si="0"/>
        <v>7111-23</v>
      </c>
      <c r="F30" s="107" t="str">
        <f t="shared" si="1"/>
        <v>AG -3--AC -18</v>
      </c>
      <c r="G30" s="94" t="s">
        <v>476</v>
      </c>
      <c r="H30" s="94" t="s">
        <v>495</v>
      </c>
      <c r="I30" s="103" t="str">
        <f t="shared" si="2"/>
        <v>- - M- S</v>
      </c>
      <c r="J30" s="94"/>
      <c r="K30" s="94"/>
      <c r="L30" s="94" t="s">
        <v>478</v>
      </c>
      <c r="M30" s="94" t="s">
        <v>471</v>
      </c>
      <c r="N30" s="103" t="str">
        <f t="shared" si="3"/>
        <v xml:space="preserve">O  </v>
      </c>
      <c r="O30" s="94" t="s">
        <v>472</v>
      </c>
      <c r="P30" s="94"/>
      <c r="Q30" s="103" t="str">
        <f t="shared" si="4"/>
        <v xml:space="preserve">F   </v>
      </c>
      <c r="R30" s="94" t="s">
        <v>375</v>
      </c>
      <c r="S30" s="94"/>
    </row>
    <row r="31" spans="1:19">
      <c r="A31" s="93" t="s">
        <v>493</v>
      </c>
      <c r="B31" s="94">
        <v>7111</v>
      </c>
      <c r="C31" s="94" t="s">
        <v>485</v>
      </c>
      <c r="D31" s="93" t="s">
        <v>482</v>
      </c>
      <c r="E31" s="93" t="str">
        <f t="shared" si="0"/>
        <v>7111-34</v>
      </c>
      <c r="F31" s="107" t="str">
        <f t="shared" si="1"/>
        <v>AG ---AC -</v>
      </c>
      <c r="G31" s="94"/>
      <c r="H31" s="94"/>
      <c r="I31" s="103" t="str">
        <f t="shared" si="2"/>
        <v xml:space="preserve">- - - </v>
      </c>
      <c r="J31" s="94"/>
      <c r="K31" s="94"/>
      <c r="L31" s="94"/>
      <c r="M31" s="94"/>
      <c r="N31" s="103" t="str">
        <f t="shared" si="3"/>
        <v xml:space="preserve">  </v>
      </c>
      <c r="O31" s="94"/>
      <c r="P31" s="94"/>
      <c r="Q31" s="103" t="str">
        <f t="shared" si="4"/>
        <v xml:space="preserve">   </v>
      </c>
      <c r="R31" s="94"/>
      <c r="S31" s="94"/>
    </row>
    <row r="32" spans="1:19">
      <c r="A32" s="93" t="s">
        <v>493</v>
      </c>
      <c r="B32" s="94">
        <v>7111</v>
      </c>
      <c r="C32" s="94">
        <v>34.03</v>
      </c>
      <c r="D32" s="93" t="s">
        <v>486</v>
      </c>
      <c r="E32" s="93" t="str">
        <f t="shared" si="0"/>
        <v>7111-34,03</v>
      </c>
      <c r="F32" s="107" t="str">
        <f t="shared" si="1"/>
        <v>AG -2--AC -</v>
      </c>
      <c r="G32" s="94">
        <v>2</v>
      </c>
      <c r="H32" s="94"/>
      <c r="I32" s="103" t="str">
        <f t="shared" si="2"/>
        <v xml:space="preserve">- E- - </v>
      </c>
      <c r="J32" s="94"/>
      <c r="K32" s="94" t="s">
        <v>469</v>
      </c>
      <c r="L32" s="94"/>
      <c r="M32" s="94"/>
      <c r="N32" s="103" t="str">
        <f t="shared" si="3"/>
        <v xml:space="preserve">O  </v>
      </c>
      <c r="O32" s="94" t="s">
        <v>472</v>
      </c>
      <c r="P32" s="94"/>
      <c r="Q32" s="103" t="str">
        <f t="shared" si="4"/>
        <v xml:space="preserve">F   </v>
      </c>
      <c r="R32" s="94" t="s">
        <v>375</v>
      </c>
      <c r="S32" s="94"/>
    </row>
    <row r="33" spans="1:19">
      <c r="A33" s="93"/>
      <c r="B33" s="94"/>
      <c r="C33" s="94"/>
      <c r="D33" s="93"/>
      <c r="E33" s="93" t="str">
        <f t="shared" si="0"/>
        <v>-</v>
      </c>
      <c r="F33" s="107" t="str">
        <f t="shared" si="1"/>
        <v>AG ---AC -</v>
      </c>
      <c r="G33" s="94"/>
      <c r="H33" s="94"/>
      <c r="I33" s="103" t="str">
        <f t="shared" si="2"/>
        <v xml:space="preserve">- - - </v>
      </c>
      <c r="J33" s="94"/>
      <c r="K33" s="94"/>
      <c r="L33" s="94"/>
      <c r="M33" s="94"/>
      <c r="N33" s="103" t="str">
        <f t="shared" si="3"/>
        <v xml:space="preserve">  </v>
      </c>
      <c r="O33" s="94"/>
      <c r="P33" s="94"/>
      <c r="Q33" s="103" t="str">
        <f t="shared" si="4"/>
        <v xml:space="preserve">   </v>
      </c>
      <c r="R33" s="94"/>
      <c r="S33" s="94"/>
    </row>
    <row r="34" spans="1:19">
      <c r="A34" s="93" t="s">
        <v>497</v>
      </c>
      <c r="B34" s="94">
        <v>7112</v>
      </c>
      <c r="C34" s="94" t="s">
        <v>382</v>
      </c>
      <c r="D34" s="93" t="s">
        <v>498</v>
      </c>
      <c r="E34" s="93" t="str">
        <f t="shared" si="0"/>
        <v>7112-01</v>
      </c>
      <c r="F34" s="107" t="str">
        <f t="shared" si="1"/>
        <v>AG ---AC -</v>
      </c>
      <c r="G34" s="94"/>
      <c r="H34" s="94"/>
      <c r="I34" s="103" t="str">
        <f t="shared" si="2"/>
        <v xml:space="preserve">- - - </v>
      </c>
      <c r="J34" s="94"/>
      <c r="K34" s="94"/>
      <c r="L34" s="94"/>
      <c r="M34" s="94"/>
      <c r="N34" s="103" t="str">
        <f t="shared" si="3"/>
        <v xml:space="preserve">  </v>
      </c>
      <c r="O34" s="94"/>
      <c r="P34" s="94"/>
      <c r="Q34" s="103" t="str">
        <f t="shared" si="4"/>
        <v xml:space="preserve">   </v>
      </c>
      <c r="R34" s="94"/>
      <c r="S34" s="94"/>
    </row>
    <row r="35" spans="1:19">
      <c r="A35" s="93" t="s">
        <v>497</v>
      </c>
      <c r="B35" s="94">
        <v>7112</v>
      </c>
      <c r="C35" s="94" t="s">
        <v>431</v>
      </c>
      <c r="D35" s="93" t="s">
        <v>499</v>
      </c>
      <c r="E35" s="93" t="str">
        <f t="shared" si="0"/>
        <v>7112-01.01</v>
      </c>
      <c r="F35" s="107" t="str">
        <f t="shared" si="1"/>
        <v>AG -3--AC -18</v>
      </c>
      <c r="G35" s="94">
        <v>3</v>
      </c>
      <c r="H35" s="94">
        <v>18</v>
      </c>
      <c r="I35" s="103" t="str">
        <f t="shared" si="2"/>
        <v>- - M- S</v>
      </c>
      <c r="J35" s="94"/>
      <c r="K35" s="94"/>
      <c r="L35" s="94" t="s">
        <v>478</v>
      </c>
      <c r="M35" s="94" t="s">
        <v>471</v>
      </c>
      <c r="N35" s="103" t="str">
        <f t="shared" si="3"/>
        <v xml:space="preserve">O  </v>
      </c>
      <c r="O35" s="94" t="s">
        <v>472</v>
      </c>
      <c r="P35" s="94"/>
      <c r="Q35" s="103" t="str">
        <f t="shared" si="4"/>
        <v xml:space="preserve">F   </v>
      </c>
      <c r="R35" s="94" t="s">
        <v>375</v>
      </c>
      <c r="S35" s="94"/>
    </row>
    <row r="36" spans="1:19">
      <c r="A36" s="93" t="s">
        <v>497</v>
      </c>
      <c r="B36" s="94">
        <v>7112</v>
      </c>
      <c r="C36" s="94" t="s">
        <v>432</v>
      </c>
      <c r="D36" s="93" t="s">
        <v>500</v>
      </c>
      <c r="E36" s="93" t="str">
        <f t="shared" si="0"/>
        <v>7112-01.02</v>
      </c>
      <c r="F36" s="107" t="str">
        <f t="shared" si="1"/>
        <v>AG -3--AC -18</v>
      </c>
      <c r="G36" s="94">
        <v>3</v>
      </c>
      <c r="H36" s="94">
        <v>18</v>
      </c>
      <c r="I36" s="103" t="str">
        <f t="shared" si="2"/>
        <v>- - M- S</v>
      </c>
      <c r="J36" s="94"/>
      <c r="K36" s="94"/>
      <c r="L36" s="94" t="s">
        <v>478</v>
      </c>
      <c r="M36" s="94" t="s">
        <v>471</v>
      </c>
      <c r="N36" s="103" t="str">
        <f t="shared" si="3"/>
        <v xml:space="preserve">O  </v>
      </c>
      <c r="O36" s="94" t="s">
        <v>472</v>
      </c>
      <c r="P36" s="94"/>
      <c r="Q36" s="103" t="str">
        <f t="shared" si="4"/>
        <v xml:space="preserve">F   </v>
      </c>
      <c r="R36" s="94" t="s">
        <v>375</v>
      </c>
      <c r="S36" s="94"/>
    </row>
    <row r="37" spans="1:19">
      <c r="A37" s="93" t="s">
        <v>497</v>
      </c>
      <c r="B37" s="94">
        <v>7112</v>
      </c>
      <c r="C37" s="94" t="s">
        <v>433</v>
      </c>
      <c r="D37" s="93" t="s">
        <v>316</v>
      </c>
      <c r="E37" s="93" t="str">
        <f t="shared" si="0"/>
        <v>7112-01.03</v>
      </c>
      <c r="F37" s="107" t="str">
        <f t="shared" si="1"/>
        <v>AG -3--AC -18</v>
      </c>
      <c r="G37" s="94">
        <v>3</v>
      </c>
      <c r="H37" s="94">
        <v>18</v>
      </c>
      <c r="I37" s="103" t="str">
        <f t="shared" si="2"/>
        <v>- - M- S</v>
      </c>
      <c r="J37" s="94"/>
      <c r="K37" s="94"/>
      <c r="L37" s="94" t="s">
        <v>478</v>
      </c>
      <c r="M37" s="94" t="s">
        <v>471</v>
      </c>
      <c r="N37" s="103" t="str">
        <f t="shared" si="3"/>
        <v xml:space="preserve">O  </v>
      </c>
      <c r="O37" s="94" t="s">
        <v>472</v>
      </c>
      <c r="P37" s="94"/>
      <c r="Q37" s="103" t="str">
        <f t="shared" si="4"/>
        <v xml:space="preserve">F   </v>
      </c>
      <c r="R37" s="94" t="s">
        <v>375</v>
      </c>
      <c r="S37" s="94"/>
    </row>
    <row r="38" spans="1:19">
      <c r="A38" s="93" t="s">
        <v>497</v>
      </c>
      <c r="B38" s="94">
        <v>7112</v>
      </c>
      <c r="C38" s="94" t="s">
        <v>434</v>
      </c>
      <c r="D38" s="93" t="s">
        <v>317</v>
      </c>
      <c r="E38" s="93" t="str">
        <f t="shared" si="0"/>
        <v>7112-01.04</v>
      </c>
      <c r="F38" s="107" t="str">
        <f t="shared" si="1"/>
        <v>AG -3--AC -18</v>
      </c>
      <c r="G38" s="94">
        <v>3</v>
      </c>
      <c r="H38" s="94">
        <v>18</v>
      </c>
      <c r="I38" s="103" t="str">
        <f t="shared" si="2"/>
        <v>- - M- S</v>
      </c>
      <c r="J38" s="94"/>
      <c r="K38" s="94"/>
      <c r="L38" s="94" t="s">
        <v>478</v>
      </c>
      <c r="M38" s="94" t="s">
        <v>471</v>
      </c>
      <c r="N38" s="103" t="str">
        <f t="shared" si="3"/>
        <v xml:space="preserve">O  </v>
      </c>
      <c r="O38" s="94" t="s">
        <v>472</v>
      </c>
      <c r="P38" s="94"/>
      <c r="Q38" s="103" t="str">
        <f t="shared" si="4"/>
        <v xml:space="preserve">F   </v>
      </c>
      <c r="R38" s="94" t="s">
        <v>375</v>
      </c>
      <c r="S38" s="94"/>
    </row>
    <row r="39" spans="1:19">
      <c r="A39" s="93" t="s">
        <v>497</v>
      </c>
      <c r="B39" s="94">
        <v>7112</v>
      </c>
      <c r="C39" s="94" t="s">
        <v>435</v>
      </c>
      <c r="D39" s="93" t="s">
        <v>501</v>
      </c>
      <c r="E39" s="93" t="str">
        <f t="shared" si="0"/>
        <v>7112-01.05</v>
      </c>
      <c r="F39" s="107" t="str">
        <f t="shared" si="1"/>
        <v>AG -3--AC -18</v>
      </c>
      <c r="G39" s="94">
        <v>3</v>
      </c>
      <c r="H39" s="94">
        <v>18</v>
      </c>
      <c r="I39" s="103" t="str">
        <f t="shared" si="2"/>
        <v>- - M- S</v>
      </c>
      <c r="J39" s="94"/>
      <c r="K39" s="94"/>
      <c r="L39" s="94" t="s">
        <v>478</v>
      </c>
      <c r="M39" s="94" t="s">
        <v>471</v>
      </c>
      <c r="N39" s="103" t="str">
        <f t="shared" si="3"/>
        <v xml:space="preserve">O  </v>
      </c>
      <c r="O39" s="94" t="s">
        <v>472</v>
      </c>
      <c r="P39" s="94"/>
      <c r="Q39" s="103" t="str">
        <f t="shared" si="4"/>
        <v xml:space="preserve">F   </v>
      </c>
      <c r="R39" s="94" t="s">
        <v>375</v>
      </c>
      <c r="S39" s="94"/>
    </row>
    <row r="40" spans="1:19">
      <c r="A40" s="93" t="s">
        <v>497</v>
      </c>
      <c r="B40" s="94">
        <v>7112</v>
      </c>
      <c r="C40" s="94" t="s">
        <v>436</v>
      </c>
      <c r="D40" s="93" t="s">
        <v>332</v>
      </c>
      <c r="E40" s="93" t="str">
        <f t="shared" si="0"/>
        <v>7112-01.06</v>
      </c>
      <c r="F40" s="107" t="str">
        <f t="shared" si="1"/>
        <v>AG -3--AC -18</v>
      </c>
      <c r="G40" s="94">
        <v>3</v>
      </c>
      <c r="H40" s="94">
        <v>18</v>
      </c>
      <c r="I40" s="103" t="str">
        <f t="shared" si="2"/>
        <v>- - M- S</v>
      </c>
      <c r="J40" s="94"/>
      <c r="K40" s="94"/>
      <c r="L40" s="94" t="s">
        <v>478</v>
      </c>
      <c r="M40" s="94" t="s">
        <v>471</v>
      </c>
      <c r="N40" s="103" t="str">
        <f t="shared" si="3"/>
        <v xml:space="preserve">O  </v>
      </c>
      <c r="O40" s="94" t="s">
        <v>472</v>
      </c>
      <c r="P40" s="94"/>
      <c r="Q40" s="103" t="str">
        <f t="shared" si="4"/>
        <v xml:space="preserve">F   </v>
      </c>
      <c r="R40" s="94" t="s">
        <v>375</v>
      </c>
      <c r="S40" s="94"/>
    </row>
    <row r="41" spans="1:19">
      <c r="A41" s="93" t="s">
        <v>497</v>
      </c>
      <c r="B41" s="94">
        <v>7112</v>
      </c>
      <c r="C41" s="94" t="s">
        <v>437</v>
      </c>
      <c r="D41" s="93" t="s">
        <v>318</v>
      </c>
      <c r="E41" s="93" t="str">
        <f t="shared" si="0"/>
        <v>7112-01.07</v>
      </c>
      <c r="F41" s="107" t="str">
        <f t="shared" si="1"/>
        <v>AG -3--AC -18</v>
      </c>
      <c r="G41" s="94">
        <v>3</v>
      </c>
      <c r="H41" s="94">
        <v>18</v>
      </c>
      <c r="I41" s="103" t="str">
        <f t="shared" si="2"/>
        <v>- - M- S</v>
      </c>
      <c r="J41" s="94"/>
      <c r="K41" s="94"/>
      <c r="L41" s="94" t="s">
        <v>478</v>
      </c>
      <c r="M41" s="94" t="s">
        <v>471</v>
      </c>
      <c r="N41" s="103" t="str">
        <f t="shared" si="3"/>
        <v xml:space="preserve">O  </v>
      </c>
      <c r="O41" s="94" t="s">
        <v>472</v>
      </c>
      <c r="P41" s="94"/>
      <c r="Q41" s="103" t="str">
        <f t="shared" si="4"/>
        <v xml:space="preserve">F   </v>
      </c>
      <c r="R41" s="94" t="s">
        <v>375</v>
      </c>
      <c r="S41" s="94"/>
    </row>
    <row r="42" spans="1:19">
      <c r="A42" s="93" t="s">
        <v>497</v>
      </c>
      <c r="B42" s="94">
        <v>7112</v>
      </c>
      <c r="C42" s="94" t="s">
        <v>489</v>
      </c>
      <c r="D42" s="93" t="s">
        <v>490</v>
      </c>
      <c r="E42" s="93" t="str">
        <f t="shared" si="0"/>
        <v>7112-02</v>
      </c>
      <c r="F42" s="107" t="str">
        <f t="shared" si="1"/>
        <v>AG ---AC -</v>
      </c>
      <c r="G42" s="94"/>
      <c r="H42" s="94"/>
      <c r="I42" s="103" t="str">
        <f t="shared" si="2"/>
        <v xml:space="preserve">- - - </v>
      </c>
      <c r="J42" s="94"/>
      <c r="K42" s="94"/>
      <c r="L42" s="94"/>
      <c r="M42" s="94"/>
      <c r="N42" s="103" t="str">
        <f t="shared" si="3"/>
        <v xml:space="preserve">  </v>
      </c>
      <c r="O42" s="94"/>
      <c r="P42" s="94"/>
      <c r="Q42" s="103" t="str">
        <f t="shared" si="4"/>
        <v xml:space="preserve">   </v>
      </c>
      <c r="R42" s="94"/>
      <c r="S42" s="94"/>
    </row>
    <row r="43" spans="1:19">
      <c r="A43" s="93" t="s">
        <v>497</v>
      </c>
      <c r="B43" s="94">
        <v>7112</v>
      </c>
      <c r="C43" s="94" t="s">
        <v>502</v>
      </c>
      <c r="D43" s="93" t="s">
        <v>503</v>
      </c>
      <c r="E43" s="93" t="str">
        <f t="shared" si="0"/>
        <v>7112-02.03</v>
      </c>
      <c r="F43" s="107" t="str">
        <f t="shared" si="1"/>
        <v>AG -3--AC -8</v>
      </c>
      <c r="G43" s="94" t="s">
        <v>476</v>
      </c>
      <c r="H43" s="94" t="s">
        <v>477</v>
      </c>
      <c r="I43" s="103" t="str">
        <f t="shared" si="2"/>
        <v xml:space="preserve">CT- - M- </v>
      </c>
      <c r="J43" s="94" t="s">
        <v>468</v>
      </c>
      <c r="K43" s="94"/>
      <c r="L43" s="94" t="s">
        <v>478</v>
      </c>
      <c r="M43" s="94"/>
      <c r="N43" s="103" t="str">
        <f t="shared" si="3"/>
        <v xml:space="preserve">O  </v>
      </c>
      <c r="O43" s="94" t="s">
        <v>472</v>
      </c>
      <c r="P43" s="94"/>
      <c r="Q43" s="103" t="str">
        <f t="shared" si="4"/>
        <v xml:space="preserve">F   </v>
      </c>
      <c r="R43" s="94" t="s">
        <v>375</v>
      </c>
      <c r="S43" s="94"/>
    </row>
    <row r="44" spans="1:19">
      <c r="A44" s="93" t="s">
        <v>497</v>
      </c>
      <c r="B44" s="94">
        <v>7112</v>
      </c>
      <c r="C44" s="94" t="s">
        <v>504</v>
      </c>
      <c r="D44" s="93" t="s">
        <v>505</v>
      </c>
      <c r="E44" s="93" t="str">
        <f t="shared" si="0"/>
        <v>7112-08</v>
      </c>
      <c r="F44" s="107" t="str">
        <f t="shared" si="1"/>
        <v>AG ---AC -</v>
      </c>
      <c r="G44" s="94"/>
      <c r="H44" s="94"/>
      <c r="I44" s="103" t="str">
        <f t="shared" si="2"/>
        <v xml:space="preserve">- - - </v>
      </c>
      <c r="J44" s="94"/>
      <c r="K44" s="94"/>
      <c r="L44" s="94"/>
      <c r="M44" s="94"/>
      <c r="N44" s="103" t="str">
        <f t="shared" si="3"/>
        <v xml:space="preserve">  </v>
      </c>
      <c r="O44" s="94"/>
      <c r="P44" s="94"/>
      <c r="Q44" s="103" t="str">
        <f t="shared" si="4"/>
        <v xml:space="preserve">   </v>
      </c>
      <c r="R44" s="94"/>
      <c r="S44" s="94"/>
    </row>
    <row r="45" spans="1:19">
      <c r="A45" s="93" t="s">
        <v>497</v>
      </c>
      <c r="B45" s="94">
        <v>7112</v>
      </c>
      <c r="C45" s="94" t="s">
        <v>438</v>
      </c>
      <c r="D45" s="93" t="s">
        <v>506</v>
      </c>
      <c r="E45" s="93" t="str">
        <f t="shared" si="0"/>
        <v>7112-08.01</v>
      </c>
      <c r="F45" s="107" t="str">
        <f t="shared" si="1"/>
        <v>AG -3--AC -8</v>
      </c>
      <c r="G45" s="94" t="s">
        <v>476</v>
      </c>
      <c r="H45" s="94" t="s">
        <v>477</v>
      </c>
      <c r="I45" s="103" t="str">
        <f t="shared" si="2"/>
        <v xml:space="preserve">- E- - </v>
      </c>
      <c r="J45" s="94"/>
      <c r="K45" s="94" t="s">
        <v>469</v>
      </c>
      <c r="L45" s="94"/>
      <c r="M45" s="94"/>
      <c r="N45" s="103" t="str">
        <f t="shared" si="3"/>
        <v xml:space="preserve">O  </v>
      </c>
      <c r="O45" s="94" t="s">
        <v>472</v>
      </c>
      <c r="P45" s="94"/>
      <c r="Q45" s="103" t="str">
        <f t="shared" si="4"/>
        <v xml:space="preserve">F   </v>
      </c>
      <c r="R45" s="94" t="s">
        <v>375</v>
      </c>
      <c r="S45" s="94"/>
    </row>
    <row r="46" spans="1:19">
      <c r="A46" s="93" t="s">
        <v>497</v>
      </c>
      <c r="B46" s="94">
        <v>7112</v>
      </c>
      <c r="C46" s="94" t="s">
        <v>485</v>
      </c>
      <c r="D46" s="93" t="s">
        <v>482</v>
      </c>
      <c r="E46" s="93" t="str">
        <f t="shared" si="0"/>
        <v>7112-34</v>
      </c>
      <c r="F46" s="107" t="str">
        <f t="shared" si="1"/>
        <v>AG ---AC -</v>
      </c>
      <c r="G46" s="94"/>
      <c r="H46" s="94"/>
      <c r="I46" s="103" t="str">
        <f t="shared" si="2"/>
        <v xml:space="preserve">- - - </v>
      </c>
      <c r="J46" s="94"/>
      <c r="K46" s="94"/>
      <c r="L46" s="94"/>
      <c r="M46" s="94"/>
      <c r="N46" s="103" t="str">
        <f t="shared" si="3"/>
        <v xml:space="preserve">  </v>
      </c>
      <c r="O46" s="94"/>
      <c r="P46" s="94"/>
      <c r="Q46" s="103" t="str">
        <f t="shared" si="4"/>
        <v xml:space="preserve">   </v>
      </c>
      <c r="R46" s="94"/>
      <c r="S46" s="94"/>
    </row>
    <row r="47" spans="1:19">
      <c r="A47" s="93" t="s">
        <v>497</v>
      </c>
      <c r="B47" s="94">
        <v>7112</v>
      </c>
      <c r="C47" s="94" t="s">
        <v>428</v>
      </c>
      <c r="D47" s="93" t="s">
        <v>217</v>
      </c>
      <c r="E47" s="93" t="str">
        <f t="shared" si="0"/>
        <v>7112-34.03</v>
      </c>
      <c r="F47" s="107" t="str">
        <f t="shared" si="1"/>
        <v>AG -3--AC -</v>
      </c>
      <c r="G47" s="94" t="s">
        <v>476</v>
      </c>
      <c r="H47" s="94"/>
      <c r="I47" s="103" t="str">
        <f t="shared" si="2"/>
        <v xml:space="preserve">- E- - </v>
      </c>
      <c r="J47" s="94"/>
      <c r="K47" s="94" t="s">
        <v>469</v>
      </c>
      <c r="L47" s="94"/>
      <c r="M47" s="94"/>
      <c r="N47" s="103" t="str">
        <f t="shared" si="3"/>
        <v xml:space="preserve">O  </v>
      </c>
      <c r="O47" s="94" t="s">
        <v>472</v>
      </c>
      <c r="P47" s="94"/>
      <c r="Q47" s="103" t="str">
        <f t="shared" si="4"/>
        <v xml:space="preserve">F   </v>
      </c>
      <c r="R47" s="94" t="s">
        <v>375</v>
      </c>
      <c r="S47" s="94"/>
    </row>
    <row r="48" spans="1:19">
      <c r="A48" s="93" t="s">
        <v>497</v>
      </c>
      <c r="B48" s="94">
        <v>7112</v>
      </c>
      <c r="C48" s="94" t="s">
        <v>507</v>
      </c>
      <c r="D48" s="93" t="s">
        <v>508</v>
      </c>
      <c r="E48" s="93" t="str">
        <f t="shared" si="0"/>
        <v>7112-48</v>
      </c>
      <c r="F48" s="107" t="str">
        <f t="shared" si="1"/>
        <v>AG ---AC -</v>
      </c>
      <c r="G48" s="94"/>
      <c r="H48" s="94"/>
      <c r="I48" s="103" t="str">
        <f t="shared" si="2"/>
        <v xml:space="preserve">- - - </v>
      </c>
      <c r="J48" s="94"/>
      <c r="K48" s="94"/>
      <c r="L48" s="94"/>
      <c r="M48" s="94"/>
      <c r="N48" s="103" t="str">
        <f t="shared" si="3"/>
        <v xml:space="preserve">  </v>
      </c>
      <c r="O48" s="94"/>
      <c r="P48" s="94"/>
      <c r="Q48" s="103" t="str">
        <f t="shared" si="4"/>
        <v xml:space="preserve">   </v>
      </c>
      <c r="R48" s="94"/>
      <c r="S48" s="94"/>
    </row>
    <row r="49" spans="1:19">
      <c r="A49" s="93" t="s">
        <v>497</v>
      </c>
      <c r="B49" s="94">
        <v>7112</v>
      </c>
      <c r="C49" s="94" t="s">
        <v>439</v>
      </c>
      <c r="D49" s="93" t="s">
        <v>319</v>
      </c>
      <c r="E49" s="93" t="str">
        <f t="shared" si="0"/>
        <v>7112-48.01</v>
      </c>
      <c r="F49" s="107" t="str">
        <f t="shared" si="1"/>
        <v>AG -3--AC -18</v>
      </c>
      <c r="G49" s="94">
        <v>3</v>
      </c>
      <c r="H49" s="94">
        <v>18</v>
      </c>
      <c r="I49" s="103" t="str">
        <f t="shared" si="2"/>
        <v>- - M- S</v>
      </c>
      <c r="J49" s="94"/>
      <c r="K49" s="94"/>
      <c r="L49" s="94" t="s">
        <v>478</v>
      </c>
      <c r="M49" s="94" t="s">
        <v>471</v>
      </c>
      <c r="N49" s="103" t="str">
        <f t="shared" si="3"/>
        <v xml:space="preserve">O  </v>
      </c>
      <c r="O49" s="94" t="s">
        <v>472</v>
      </c>
      <c r="P49" s="94"/>
      <c r="Q49" s="103" t="str">
        <f t="shared" si="4"/>
        <v xml:space="preserve">F   </v>
      </c>
      <c r="R49" s="94" t="s">
        <v>375</v>
      </c>
      <c r="S49" s="94"/>
    </row>
    <row r="50" spans="1:19">
      <c r="A50" s="93" t="s">
        <v>497</v>
      </c>
      <c r="B50" s="94">
        <v>7112</v>
      </c>
      <c r="C50" s="94" t="s">
        <v>440</v>
      </c>
      <c r="D50" s="93" t="s">
        <v>509</v>
      </c>
      <c r="E50" s="93" t="str">
        <f t="shared" si="0"/>
        <v>7112-48.02</v>
      </c>
      <c r="F50" s="107" t="str">
        <f t="shared" si="1"/>
        <v>AG -3--AC -18</v>
      </c>
      <c r="G50" s="94">
        <v>3</v>
      </c>
      <c r="H50" s="94">
        <v>18</v>
      </c>
      <c r="I50" s="103" t="str">
        <f t="shared" si="2"/>
        <v>- - M- S</v>
      </c>
      <c r="J50" s="94"/>
      <c r="K50" s="94"/>
      <c r="L50" s="94" t="s">
        <v>478</v>
      </c>
      <c r="M50" s="94" t="s">
        <v>471</v>
      </c>
      <c r="N50" s="103" t="str">
        <f t="shared" si="3"/>
        <v xml:space="preserve">O  </v>
      </c>
      <c r="O50" s="94" t="s">
        <v>472</v>
      </c>
      <c r="P50" s="94"/>
      <c r="Q50" s="103" t="str">
        <f t="shared" si="4"/>
        <v xml:space="preserve">F   </v>
      </c>
      <c r="R50" s="94" t="s">
        <v>375</v>
      </c>
      <c r="S50" s="94"/>
    </row>
    <row r="51" spans="1:19">
      <c r="A51" s="93" t="s">
        <v>497</v>
      </c>
      <c r="B51" s="94">
        <v>7112</v>
      </c>
      <c r="C51" s="94" t="s">
        <v>441</v>
      </c>
      <c r="D51" s="93" t="s">
        <v>510</v>
      </c>
      <c r="E51" s="93" t="str">
        <f t="shared" si="0"/>
        <v>7112-48.04</v>
      </c>
      <c r="F51" s="107" t="str">
        <f t="shared" si="1"/>
        <v>AG -3--AC -18</v>
      </c>
      <c r="G51" s="94">
        <v>3</v>
      </c>
      <c r="H51" s="94">
        <v>18</v>
      </c>
      <c r="I51" s="103" t="str">
        <f t="shared" si="2"/>
        <v>- - M- S</v>
      </c>
      <c r="J51" s="94"/>
      <c r="K51" s="94"/>
      <c r="L51" s="94" t="s">
        <v>478</v>
      </c>
      <c r="M51" s="94" t="s">
        <v>471</v>
      </c>
      <c r="N51" s="103" t="str">
        <f t="shared" si="3"/>
        <v xml:space="preserve">O  </v>
      </c>
      <c r="O51" s="94" t="s">
        <v>472</v>
      </c>
      <c r="P51" s="94"/>
      <c r="Q51" s="103" t="str">
        <f t="shared" si="4"/>
        <v xml:space="preserve">F   </v>
      </c>
      <c r="R51" s="94" t="s">
        <v>375</v>
      </c>
      <c r="S51" s="94"/>
    </row>
    <row r="52" spans="1:19">
      <c r="A52" s="93" t="s">
        <v>497</v>
      </c>
      <c r="B52" s="94">
        <v>7112</v>
      </c>
      <c r="C52" s="94" t="s">
        <v>442</v>
      </c>
      <c r="D52" s="93" t="s">
        <v>320</v>
      </c>
      <c r="E52" s="93" t="str">
        <f t="shared" si="0"/>
        <v>7112-48.05</v>
      </c>
      <c r="F52" s="107" t="str">
        <f t="shared" si="1"/>
        <v>AG -3--AC -18</v>
      </c>
      <c r="G52" s="94">
        <v>3</v>
      </c>
      <c r="H52" s="94">
        <v>18</v>
      </c>
      <c r="I52" s="103" t="str">
        <f t="shared" si="2"/>
        <v>- - M- S</v>
      </c>
      <c r="J52" s="94"/>
      <c r="K52" s="94"/>
      <c r="L52" s="94" t="s">
        <v>478</v>
      </c>
      <c r="M52" s="94" t="s">
        <v>471</v>
      </c>
      <c r="N52" s="103" t="str">
        <f t="shared" si="3"/>
        <v xml:space="preserve">O  </v>
      </c>
      <c r="O52" s="94" t="s">
        <v>472</v>
      </c>
      <c r="P52" s="94"/>
      <c r="Q52" s="103" t="str">
        <f t="shared" si="4"/>
        <v xml:space="preserve">F   </v>
      </c>
      <c r="R52" s="94" t="s">
        <v>375</v>
      </c>
      <c r="S52" s="94"/>
    </row>
    <row r="53" spans="1:19">
      <c r="A53" s="93" t="s">
        <v>497</v>
      </c>
      <c r="B53" s="94">
        <v>7112</v>
      </c>
      <c r="C53" s="94" t="s">
        <v>443</v>
      </c>
      <c r="D53" s="93" t="s">
        <v>321</v>
      </c>
      <c r="E53" s="93" t="str">
        <f t="shared" si="0"/>
        <v>7112-48.06</v>
      </c>
      <c r="F53" s="107" t="str">
        <f t="shared" si="1"/>
        <v>AG -3--AC -18</v>
      </c>
      <c r="G53" s="94">
        <v>3</v>
      </c>
      <c r="H53" s="94">
        <v>18</v>
      </c>
      <c r="I53" s="103" t="str">
        <f t="shared" si="2"/>
        <v>- - M- S</v>
      </c>
      <c r="J53" s="94"/>
      <c r="K53" s="94"/>
      <c r="L53" s="94" t="s">
        <v>478</v>
      </c>
      <c r="M53" s="94" t="s">
        <v>471</v>
      </c>
      <c r="N53" s="103" t="str">
        <f t="shared" si="3"/>
        <v xml:space="preserve">O  </v>
      </c>
      <c r="O53" s="94" t="s">
        <v>472</v>
      </c>
      <c r="P53" s="94"/>
      <c r="Q53" s="103" t="str">
        <f t="shared" si="4"/>
        <v xml:space="preserve">F   </v>
      </c>
      <c r="R53" s="94" t="s">
        <v>375</v>
      </c>
      <c r="S53" s="94"/>
    </row>
    <row r="54" spans="1:19">
      <c r="A54" s="93" t="s">
        <v>497</v>
      </c>
      <c r="B54" s="94">
        <v>7112</v>
      </c>
      <c r="C54" s="94" t="s">
        <v>444</v>
      </c>
      <c r="D54" s="93" t="s">
        <v>322</v>
      </c>
      <c r="E54" s="93" t="str">
        <f t="shared" si="0"/>
        <v>7112-48.07</v>
      </c>
      <c r="F54" s="107" t="str">
        <f t="shared" si="1"/>
        <v>AG -3--AC -18</v>
      </c>
      <c r="G54" s="94">
        <v>3</v>
      </c>
      <c r="H54" s="94">
        <v>18</v>
      </c>
      <c r="I54" s="103" t="str">
        <f t="shared" si="2"/>
        <v>- - M- S</v>
      </c>
      <c r="J54" s="94"/>
      <c r="K54" s="94"/>
      <c r="L54" s="94" t="s">
        <v>478</v>
      </c>
      <c r="M54" s="94" t="s">
        <v>471</v>
      </c>
      <c r="N54" s="103" t="str">
        <f t="shared" si="3"/>
        <v xml:space="preserve">O  </v>
      </c>
      <c r="O54" s="94" t="s">
        <v>472</v>
      </c>
      <c r="P54" s="94"/>
      <c r="Q54" s="103" t="str">
        <f t="shared" si="4"/>
        <v xml:space="preserve">F   </v>
      </c>
      <c r="R54" s="94" t="s">
        <v>375</v>
      </c>
      <c r="S54" s="94"/>
    </row>
    <row r="55" spans="1:19">
      <c r="A55" s="93" t="s">
        <v>497</v>
      </c>
      <c r="B55" s="94">
        <v>7112</v>
      </c>
      <c r="C55" s="94" t="s">
        <v>445</v>
      </c>
      <c r="D55" s="93" t="s">
        <v>323</v>
      </c>
      <c r="E55" s="93" t="str">
        <f t="shared" si="0"/>
        <v>7112-48.09</v>
      </c>
      <c r="F55" s="107" t="str">
        <f t="shared" si="1"/>
        <v>AG -3--AC -18</v>
      </c>
      <c r="G55" s="94">
        <v>3</v>
      </c>
      <c r="H55" s="94">
        <v>18</v>
      </c>
      <c r="I55" s="103" t="str">
        <f t="shared" si="2"/>
        <v>- - M- S</v>
      </c>
      <c r="J55" s="94"/>
      <c r="K55" s="94"/>
      <c r="L55" s="94" t="s">
        <v>478</v>
      </c>
      <c r="M55" s="94" t="s">
        <v>471</v>
      </c>
      <c r="N55" s="103" t="str">
        <f t="shared" si="3"/>
        <v xml:space="preserve">O  </v>
      </c>
      <c r="O55" s="94" t="s">
        <v>472</v>
      </c>
      <c r="P55" s="94"/>
      <c r="Q55" s="103" t="str">
        <f t="shared" si="4"/>
        <v xml:space="preserve">F   </v>
      </c>
      <c r="R55" s="94" t="s">
        <v>375</v>
      </c>
      <c r="S55" s="94"/>
    </row>
    <row r="56" spans="1:19">
      <c r="A56" s="93"/>
      <c r="B56" s="94"/>
      <c r="C56" s="94"/>
      <c r="D56" s="93"/>
      <c r="E56" s="93" t="str">
        <f t="shared" si="0"/>
        <v>-</v>
      </c>
      <c r="F56" s="107" t="str">
        <f t="shared" si="1"/>
        <v>AG ---AC -</v>
      </c>
      <c r="G56" s="94"/>
      <c r="H56" s="94"/>
      <c r="I56" s="103" t="str">
        <f t="shared" si="2"/>
        <v xml:space="preserve">- - - </v>
      </c>
      <c r="J56" s="94"/>
      <c r="K56" s="94"/>
      <c r="L56" s="94"/>
      <c r="M56" s="94"/>
      <c r="N56" s="103" t="str">
        <f t="shared" si="3"/>
        <v xml:space="preserve">  </v>
      </c>
      <c r="O56" s="94"/>
      <c r="P56" s="94"/>
      <c r="Q56" s="103" t="str">
        <f t="shared" si="4"/>
        <v xml:space="preserve">   </v>
      </c>
      <c r="R56" s="94"/>
      <c r="S56" s="94"/>
    </row>
    <row r="57" spans="1:19">
      <c r="A57" s="93" t="s">
        <v>511</v>
      </c>
      <c r="B57" s="94" t="s">
        <v>512</v>
      </c>
      <c r="C57" s="94" t="s">
        <v>489</v>
      </c>
      <c r="D57" s="93" t="s">
        <v>490</v>
      </c>
      <c r="E57" s="93" t="str">
        <f t="shared" si="0"/>
        <v>7120-02</v>
      </c>
      <c r="F57" s="107" t="str">
        <f t="shared" si="1"/>
        <v>AG ---AC -</v>
      </c>
      <c r="G57" s="94"/>
      <c r="H57" s="94"/>
      <c r="I57" s="103" t="str">
        <f t="shared" si="2"/>
        <v xml:space="preserve">- - - </v>
      </c>
      <c r="J57" s="94"/>
      <c r="K57" s="94"/>
      <c r="L57" s="94"/>
      <c r="M57" s="94"/>
      <c r="N57" s="103" t="str">
        <f t="shared" si="3"/>
        <v xml:space="preserve">  </v>
      </c>
      <c r="O57" s="94"/>
      <c r="P57" s="94"/>
      <c r="Q57" s="103" t="str">
        <f t="shared" si="4"/>
        <v xml:space="preserve">   </v>
      </c>
      <c r="R57" s="94"/>
      <c r="S57" s="94"/>
    </row>
    <row r="58" spans="1:19">
      <c r="A58" s="93" t="s">
        <v>511</v>
      </c>
      <c r="B58" s="94" t="s">
        <v>512</v>
      </c>
      <c r="C58" s="94" t="s">
        <v>513</v>
      </c>
      <c r="D58" s="93" t="s">
        <v>514</v>
      </c>
      <c r="E58" s="93" t="str">
        <f t="shared" si="0"/>
        <v>7120-02.02</v>
      </c>
      <c r="F58" s="107" t="str">
        <f t="shared" si="1"/>
        <v>AG -3--AC -8</v>
      </c>
      <c r="G58" s="94" t="s">
        <v>476</v>
      </c>
      <c r="H58" s="94" t="s">
        <v>477</v>
      </c>
      <c r="I58" s="103" t="str">
        <f t="shared" si="2"/>
        <v xml:space="preserve">CT- - M- </v>
      </c>
      <c r="J58" s="94" t="s">
        <v>468</v>
      </c>
      <c r="K58" s="94"/>
      <c r="L58" s="94" t="s">
        <v>478</v>
      </c>
      <c r="M58" s="94"/>
      <c r="N58" s="103" t="str">
        <f t="shared" si="3"/>
        <v xml:space="preserve">O  </v>
      </c>
      <c r="O58" s="94" t="s">
        <v>472</v>
      </c>
      <c r="P58" s="94"/>
      <c r="Q58" s="103" t="str">
        <f t="shared" si="4"/>
        <v xml:space="preserve">F   </v>
      </c>
      <c r="R58" s="94" t="s">
        <v>375</v>
      </c>
      <c r="S58" s="94"/>
    </row>
    <row r="59" spans="1:19">
      <c r="A59" s="93" t="s">
        <v>511</v>
      </c>
      <c r="B59" s="94" t="s">
        <v>512</v>
      </c>
      <c r="C59" s="94" t="s">
        <v>485</v>
      </c>
      <c r="D59" s="93" t="s">
        <v>482</v>
      </c>
      <c r="E59" s="93" t="str">
        <f t="shared" si="0"/>
        <v>7120-34</v>
      </c>
      <c r="F59" s="107" t="str">
        <f t="shared" si="1"/>
        <v>AG ---AC -</v>
      </c>
      <c r="G59" s="94"/>
      <c r="H59" s="94"/>
      <c r="I59" s="103" t="str">
        <f t="shared" si="2"/>
        <v xml:space="preserve">- - - </v>
      </c>
      <c r="J59" s="94"/>
      <c r="K59" s="94"/>
      <c r="L59" s="94"/>
      <c r="M59" s="94"/>
      <c r="N59" s="103" t="str">
        <f t="shared" si="3"/>
        <v xml:space="preserve">  </v>
      </c>
      <c r="O59" s="94"/>
      <c r="P59" s="94"/>
      <c r="Q59" s="103" t="str">
        <f t="shared" si="4"/>
        <v xml:space="preserve">   </v>
      </c>
      <c r="R59" s="94"/>
      <c r="S59" s="94"/>
    </row>
    <row r="60" spans="1:19">
      <c r="A60" s="93" t="s">
        <v>511</v>
      </c>
      <c r="B60" s="94" t="s">
        <v>512</v>
      </c>
      <c r="C60" s="94" t="s">
        <v>515</v>
      </c>
      <c r="D60" s="93" t="s">
        <v>260</v>
      </c>
      <c r="E60" s="93" t="str">
        <f t="shared" si="0"/>
        <v>7120-3401</v>
      </c>
      <c r="F60" s="107" t="str">
        <f t="shared" si="1"/>
        <v>AG -3--AC -8</v>
      </c>
      <c r="G60" s="94" t="s">
        <v>476</v>
      </c>
      <c r="H60" s="94" t="s">
        <v>477</v>
      </c>
      <c r="I60" s="103" t="str">
        <f t="shared" si="2"/>
        <v xml:space="preserve">CT- - M- </v>
      </c>
      <c r="J60" s="94" t="s">
        <v>468</v>
      </c>
      <c r="K60" s="94"/>
      <c r="L60" s="94" t="s">
        <v>478</v>
      </c>
      <c r="M60" s="94"/>
      <c r="N60" s="103" t="str">
        <f t="shared" si="3"/>
        <v xml:space="preserve">O  </v>
      </c>
      <c r="O60" s="94" t="s">
        <v>472</v>
      </c>
      <c r="P60" s="94"/>
      <c r="Q60" s="103" t="str">
        <f t="shared" si="4"/>
        <v xml:space="preserve">F   </v>
      </c>
      <c r="R60" s="94" t="s">
        <v>375</v>
      </c>
      <c r="S60" s="94"/>
    </row>
    <row r="61" spans="1:19">
      <c r="A61" s="93" t="s">
        <v>511</v>
      </c>
      <c r="B61" s="94" t="s">
        <v>512</v>
      </c>
      <c r="C61" s="94" t="s">
        <v>428</v>
      </c>
      <c r="D61" s="93" t="s">
        <v>218</v>
      </c>
      <c r="E61" s="93" t="str">
        <f t="shared" si="0"/>
        <v>7120-34.03</v>
      </c>
      <c r="F61" s="107" t="str">
        <f t="shared" si="1"/>
        <v>AG -3--AC -</v>
      </c>
      <c r="G61" s="94" t="s">
        <v>476</v>
      </c>
      <c r="H61" s="94"/>
      <c r="I61" s="103" t="str">
        <f t="shared" si="2"/>
        <v xml:space="preserve">- E- - </v>
      </c>
      <c r="J61" s="94"/>
      <c r="K61" s="94" t="s">
        <v>469</v>
      </c>
      <c r="L61" s="94"/>
      <c r="M61" s="94"/>
      <c r="N61" s="103" t="str">
        <f t="shared" si="3"/>
        <v xml:space="preserve">O  </v>
      </c>
      <c r="O61" s="94" t="s">
        <v>472</v>
      </c>
      <c r="P61" s="94"/>
      <c r="Q61" s="103" t="str">
        <f t="shared" si="4"/>
        <v xml:space="preserve">F   </v>
      </c>
      <c r="R61" s="94" t="s">
        <v>375</v>
      </c>
      <c r="S61" s="94"/>
    </row>
    <row r="62" spans="1:19">
      <c r="A62" s="93" t="s">
        <v>511</v>
      </c>
      <c r="B62" s="94" t="s">
        <v>512</v>
      </c>
      <c r="C62" s="94" t="s">
        <v>516</v>
      </c>
      <c r="D62" s="93" t="s">
        <v>517</v>
      </c>
      <c r="E62" s="93" t="str">
        <f t="shared" si="0"/>
        <v>7120-34.07</v>
      </c>
      <c r="F62" s="107" t="str">
        <f t="shared" si="1"/>
        <v>AG -3--AC -8</v>
      </c>
      <c r="G62" s="94" t="s">
        <v>476</v>
      </c>
      <c r="H62" s="94" t="s">
        <v>477</v>
      </c>
      <c r="I62" s="103" t="str">
        <f t="shared" si="2"/>
        <v xml:space="preserve">CT- - M- </v>
      </c>
      <c r="J62" s="94" t="s">
        <v>468</v>
      </c>
      <c r="K62" s="94"/>
      <c r="L62" s="94" t="s">
        <v>478</v>
      </c>
      <c r="M62" s="94"/>
      <c r="N62" s="103" t="str">
        <f t="shared" si="3"/>
        <v xml:space="preserve">O  </v>
      </c>
      <c r="O62" s="94" t="s">
        <v>472</v>
      </c>
      <c r="P62" s="94"/>
      <c r="Q62" s="103" t="str">
        <f t="shared" si="4"/>
        <v xml:space="preserve">F   </v>
      </c>
      <c r="R62" s="94" t="s">
        <v>375</v>
      </c>
      <c r="S62" s="94"/>
    </row>
    <row r="63" spans="1:19">
      <c r="A63" s="93" t="s">
        <v>511</v>
      </c>
      <c r="B63" s="94" t="s">
        <v>512</v>
      </c>
      <c r="C63" s="94" t="s">
        <v>518</v>
      </c>
      <c r="D63" s="93" t="s">
        <v>519</v>
      </c>
      <c r="E63" s="93" t="str">
        <f t="shared" si="0"/>
        <v>7120-45</v>
      </c>
      <c r="F63" s="107" t="str">
        <f t="shared" si="1"/>
        <v>AG ---AC -</v>
      </c>
      <c r="G63" s="94"/>
      <c r="H63" s="94"/>
      <c r="I63" s="103" t="str">
        <f t="shared" si="2"/>
        <v xml:space="preserve">- - - </v>
      </c>
      <c r="J63" s="94"/>
      <c r="K63" s="94"/>
      <c r="L63" s="94"/>
      <c r="M63" s="94"/>
      <c r="N63" s="103" t="str">
        <f t="shared" si="3"/>
        <v xml:space="preserve">  </v>
      </c>
      <c r="O63" s="94"/>
      <c r="P63" s="94"/>
      <c r="Q63" s="103" t="str">
        <f t="shared" si="4"/>
        <v xml:space="preserve">   </v>
      </c>
      <c r="R63" s="94"/>
      <c r="S63" s="94"/>
    </row>
    <row r="64" spans="1:19">
      <c r="A64" s="93" t="s">
        <v>511</v>
      </c>
      <c r="B64" s="94" t="s">
        <v>512</v>
      </c>
      <c r="C64" s="94" t="s">
        <v>520</v>
      </c>
      <c r="D64" s="93" t="s">
        <v>262</v>
      </c>
      <c r="E64" s="93" t="str">
        <f t="shared" si="0"/>
        <v>7120-45.02</v>
      </c>
      <c r="F64" s="107" t="str">
        <f t="shared" si="1"/>
        <v>AG -3--AC -8</v>
      </c>
      <c r="G64" s="94" t="s">
        <v>476</v>
      </c>
      <c r="H64" s="94" t="s">
        <v>477</v>
      </c>
      <c r="I64" s="103" t="str">
        <f t="shared" si="2"/>
        <v>- - M- S</v>
      </c>
      <c r="J64" s="94"/>
      <c r="K64" s="94"/>
      <c r="L64" s="94" t="s">
        <v>478</v>
      </c>
      <c r="M64" s="94" t="s">
        <v>471</v>
      </c>
      <c r="N64" s="103" t="str">
        <f t="shared" si="3"/>
        <v xml:space="preserve">O  </v>
      </c>
      <c r="O64" s="94" t="s">
        <v>472</v>
      </c>
      <c r="P64" s="94"/>
      <c r="Q64" s="103" t="str">
        <f t="shared" si="4"/>
        <v xml:space="preserve">F   </v>
      </c>
      <c r="R64" s="94" t="s">
        <v>375</v>
      </c>
      <c r="S64" s="94"/>
    </row>
    <row r="65" spans="1:19">
      <c r="A65" s="93" t="s">
        <v>511</v>
      </c>
      <c r="B65" s="94" t="s">
        <v>512</v>
      </c>
      <c r="C65" s="94" t="s">
        <v>521</v>
      </c>
      <c r="D65" s="93" t="s">
        <v>263</v>
      </c>
      <c r="E65" s="93" t="str">
        <f t="shared" si="0"/>
        <v>7120-45.07</v>
      </c>
      <c r="F65" s="107" t="str">
        <f t="shared" si="1"/>
        <v>AG -3--AC -8</v>
      </c>
      <c r="G65" s="94" t="s">
        <v>476</v>
      </c>
      <c r="H65" s="94" t="s">
        <v>477</v>
      </c>
      <c r="I65" s="103" t="str">
        <f t="shared" si="2"/>
        <v xml:space="preserve">CT- - M- </v>
      </c>
      <c r="J65" s="94" t="s">
        <v>468</v>
      </c>
      <c r="K65" s="94"/>
      <c r="L65" s="94" t="s">
        <v>478</v>
      </c>
      <c r="M65" s="94"/>
      <c r="N65" s="103" t="str">
        <f t="shared" si="3"/>
        <v xml:space="preserve">O  </v>
      </c>
      <c r="O65" s="94" t="s">
        <v>472</v>
      </c>
      <c r="P65" s="94"/>
      <c r="Q65" s="103" t="str">
        <f t="shared" si="4"/>
        <v xml:space="preserve">F   </v>
      </c>
      <c r="R65" s="94" t="s">
        <v>375</v>
      </c>
      <c r="S65" s="94"/>
    </row>
    <row r="66" spans="1:19">
      <c r="A66" s="93"/>
      <c r="B66" s="94"/>
      <c r="C66" s="94"/>
      <c r="D66" s="93"/>
      <c r="E66" s="93" t="str">
        <f t="shared" si="0"/>
        <v>-</v>
      </c>
      <c r="F66" s="107" t="str">
        <f t="shared" si="1"/>
        <v>AG ---AC -</v>
      </c>
      <c r="G66" s="94"/>
      <c r="H66" s="94"/>
      <c r="I66" s="103" t="str">
        <f t="shared" si="2"/>
        <v xml:space="preserve">- - - </v>
      </c>
      <c r="J66" s="94"/>
      <c r="K66" s="94"/>
      <c r="L66" s="94"/>
      <c r="M66" s="94"/>
      <c r="N66" s="103" t="str">
        <f t="shared" si="3"/>
        <v xml:space="preserve">  </v>
      </c>
      <c r="O66" s="94"/>
      <c r="P66" s="94"/>
      <c r="Q66" s="103" t="str">
        <f t="shared" si="4"/>
        <v xml:space="preserve">   </v>
      </c>
      <c r="R66" s="94"/>
      <c r="S66" s="94"/>
    </row>
    <row r="67" spans="1:19">
      <c r="A67" s="93" t="s">
        <v>522</v>
      </c>
      <c r="B67" s="94" t="s">
        <v>523</v>
      </c>
      <c r="C67" s="94" t="s">
        <v>489</v>
      </c>
      <c r="D67" s="93" t="s">
        <v>490</v>
      </c>
      <c r="E67" s="93" t="str">
        <f t="shared" si="0"/>
        <v>7130-02</v>
      </c>
      <c r="F67" s="107" t="str">
        <f t="shared" si="1"/>
        <v>AG ---AC -</v>
      </c>
      <c r="G67" s="94"/>
      <c r="H67" s="94"/>
      <c r="I67" s="103" t="str">
        <f t="shared" si="2"/>
        <v xml:space="preserve">- - - </v>
      </c>
      <c r="J67" s="94"/>
      <c r="K67" s="94"/>
      <c r="L67" s="94"/>
      <c r="M67" s="94"/>
      <c r="N67" s="103" t="str">
        <f t="shared" si="3"/>
        <v xml:space="preserve">  </v>
      </c>
      <c r="O67" s="94"/>
      <c r="P67" s="94"/>
      <c r="Q67" s="103" t="str">
        <f t="shared" si="4"/>
        <v xml:space="preserve">   </v>
      </c>
      <c r="R67" s="94"/>
      <c r="S67" s="94"/>
    </row>
    <row r="68" spans="1:19">
      <c r="A68" s="93" t="s">
        <v>522</v>
      </c>
      <c r="B68" s="94" t="s">
        <v>523</v>
      </c>
      <c r="C68" s="94" t="s">
        <v>524</v>
      </c>
      <c r="D68" s="93" t="s">
        <v>259</v>
      </c>
      <c r="E68" s="93" t="str">
        <f t="shared" si="0"/>
        <v>7130-02.09</v>
      </c>
      <c r="F68" s="107" t="str">
        <f t="shared" si="1"/>
        <v>AG -3--AC -8</v>
      </c>
      <c r="G68" s="94" t="s">
        <v>476</v>
      </c>
      <c r="H68" s="94" t="s">
        <v>477</v>
      </c>
      <c r="I68" s="103" t="str">
        <f t="shared" si="2"/>
        <v xml:space="preserve">CT- - M- </v>
      </c>
      <c r="J68" s="94" t="s">
        <v>468</v>
      </c>
      <c r="K68" s="94"/>
      <c r="L68" s="94" t="s">
        <v>478</v>
      </c>
      <c r="M68" s="94"/>
      <c r="N68" s="103" t="str">
        <f t="shared" si="3"/>
        <v xml:space="preserve">O  </v>
      </c>
      <c r="O68" s="94" t="s">
        <v>472</v>
      </c>
      <c r="P68" s="94"/>
      <c r="Q68" s="103" t="str">
        <f t="shared" si="4"/>
        <v xml:space="preserve">F   </v>
      </c>
      <c r="R68" s="94" t="s">
        <v>375</v>
      </c>
      <c r="S68" s="94"/>
    </row>
    <row r="69" spans="1:19">
      <c r="A69" s="93" t="s">
        <v>522</v>
      </c>
      <c r="B69" s="94" t="s">
        <v>523</v>
      </c>
      <c r="C69" s="94" t="s">
        <v>525</v>
      </c>
      <c r="D69" s="93" t="s">
        <v>526</v>
      </c>
      <c r="E69" s="93" t="str">
        <f t="shared" si="0"/>
        <v>7130-02.15</v>
      </c>
      <c r="F69" s="107" t="str">
        <f t="shared" si="1"/>
        <v>AG -3--AC -8</v>
      </c>
      <c r="G69" s="94" t="s">
        <v>476</v>
      </c>
      <c r="H69" s="94" t="s">
        <v>477</v>
      </c>
      <c r="I69" s="103" t="str">
        <f t="shared" si="2"/>
        <v xml:space="preserve">CT- - M- </v>
      </c>
      <c r="J69" s="94" t="s">
        <v>468</v>
      </c>
      <c r="K69" s="94"/>
      <c r="L69" s="94" t="s">
        <v>478</v>
      </c>
      <c r="M69" s="94"/>
      <c r="N69" s="103" t="str">
        <f t="shared" si="3"/>
        <v xml:space="preserve">O  </v>
      </c>
      <c r="O69" s="94" t="s">
        <v>472</v>
      </c>
      <c r="P69" s="94"/>
      <c r="Q69" s="103" t="str">
        <f t="shared" si="4"/>
        <v xml:space="preserve">F   </v>
      </c>
      <c r="R69" s="94" t="s">
        <v>375</v>
      </c>
      <c r="S69" s="94"/>
    </row>
    <row r="70" spans="1:19">
      <c r="A70" s="93" t="s">
        <v>522</v>
      </c>
      <c r="B70" s="94" t="s">
        <v>523</v>
      </c>
      <c r="C70" s="94" t="s">
        <v>485</v>
      </c>
      <c r="D70" s="93" t="s">
        <v>482</v>
      </c>
      <c r="E70" s="93" t="str">
        <f t="shared" ref="E70:E133" si="5">CONCATENATE(B70,"-",C70)</f>
        <v>7130-34</v>
      </c>
      <c r="F70" s="107" t="str">
        <f t="shared" ref="F70:F133" si="6">CONCATENATE("AG"," -", G70,"--","AC -", H70)</f>
        <v>AG ---AC -</v>
      </c>
      <c r="G70" s="94"/>
      <c r="H70" s="94"/>
      <c r="I70" s="103" t="str">
        <f t="shared" ref="I70:I133" si="7">CONCATENATE(J70,"- ",K70,"- ",L70,"- ",M70,)</f>
        <v xml:space="preserve">- - - </v>
      </c>
      <c r="J70" s="94"/>
      <c r="K70" s="94"/>
      <c r="L70" s="94"/>
      <c r="M70" s="94"/>
      <c r="N70" s="103" t="str">
        <f t="shared" ref="N70:N133" si="8">CONCATENATE(O70,"  ",P70)</f>
        <v xml:space="preserve">  </v>
      </c>
      <c r="O70" s="94"/>
      <c r="P70" s="94"/>
      <c r="Q70" s="103" t="str">
        <f t="shared" ref="Q70:Q133" si="9">CONCATENATE(R70,"   ",S70)</f>
        <v xml:space="preserve">   </v>
      </c>
      <c r="R70" s="94"/>
      <c r="S70" s="94"/>
    </row>
    <row r="71" spans="1:19">
      <c r="A71" s="93" t="s">
        <v>522</v>
      </c>
      <c r="B71" s="94" t="s">
        <v>523</v>
      </c>
      <c r="C71" s="94" t="s">
        <v>449</v>
      </c>
      <c r="D71" s="93" t="s">
        <v>272</v>
      </c>
      <c r="E71" s="93" t="str">
        <f t="shared" si="5"/>
        <v>7130-34.01</v>
      </c>
      <c r="F71" s="107" t="str">
        <f t="shared" si="6"/>
        <v>AG -3--AC -8</v>
      </c>
      <c r="G71" s="94" t="s">
        <v>476</v>
      </c>
      <c r="H71" s="94" t="s">
        <v>477</v>
      </c>
      <c r="I71" s="103" t="str">
        <f t="shared" si="7"/>
        <v xml:space="preserve">CT- - M- </v>
      </c>
      <c r="J71" s="94" t="s">
        <v>468</v>
      </c>
      <c r="K71" s="94"/>
      <c r="L71" s="94" t="s">
        <v>478</v>
      </c>
      <c r="M71" s="94"/>
      <c r="N71" s="103" t="str">
        <f t="shared" si="8"/>
        <v xml:space="preserve">O  </v>
      </c>
      <c r="O71" s="94" t="s">
        <v>472</v>
      </c>
      <c r="P71" s="94"/>
      <c r="Q71" s="103" t="str">
        <f t="shared" si="9"/>
        <v xml:space="preserve">F   </v>
      </c>
      <c r="R71" s="94" t="s">
        <v>375</v>
      </c>
      <c r="S71" s="94"/>
    </row>
    <row r="72" spans="1:19">
      <c r="A72" s="93" t="s">
        <v>522</v>
      </c>
      <c r="B72" s="94" t="s">
        <v>523</v>
      </c>
      <c r="C72" s="94" t="s">
        <v>428</v>
      </c>
      <c r="D72" s="93" t="s">
        <v>218</v>
      </c>
      <c r="E72" s="93" t="str">
        <f t="shared" si="5"/>
        <v>7130-34.03</v>
      </c>
      <c r="F72" s="107" t="str">
        <f t="shared" si="6"/>
        <v>AG -3--AC -8</v>
      </c>
      <c r="G72" s="94" t="s">
        <v>476</v>
      </c>
      <c r="H72" s="94" t="s">
        <v>477</v>
      </c>
      <c r="I72" s="103" t="str">
        <f t="shared" si="7"/>
        <v xml:space="preserve">CT- - M- </v>
      </c>
      <c r="J72" s="94" t="s">
        <v>468</v>
      </c>
      <c r="K72" s="94"/>
      <c r="L72" s="94" t="s">
        <v>478</v>
      </c>
      <c r="M72" s="94"/>
      <c r="N72" s="103" t="str">
        <f t="shared" si="8"/>
        <v xml:space="preserve">O  </v>
      </c>
      <c r="O72" s="94" t="s">
        <v>472</v>
      </c>
      <c r="P72" s="94"/>
      <c r="Q72" s="103" t="str">
        <f t="shared" si="9"/>
        <v xml:space="preserve">F   </v>
      </c>
      <c r="R72" s="94" t="s">
        <v>375</v>
      </c>
      <c r="S72" s="94"/>
    </row>
    <row r="73" spans="1:19">
      <c r="A73" s="93" t="s">
        <v>522</v>
      </c>
      <c r="B73" s="94" t="s">
        <v>523</v>
      </c>
      <c r="C73" s="94" t="s">
        <v>527</v>
      </c>
      <c r="D73" s="93" t="s">
        <v>528</v>
      </c>
      <c r="E73" s="93" t="str">
        <f t="shared" si="5"/>
        <v>7130-40</v>
      </c>
      <c r="F73" s="107" t="str">
        <f t="shared" si="6"/>
        <v>AG ---AC -</v>
      </c>
      <c r="G73" s="94"/>
      <c r="H73" s="94"/>
      <c r="I73" s="103" t="str">
        <f t="shared" si="7"/>
        <v xml:space="preserve">- - - </v>
      </c>
      <c r="J73" s="94"/>
      <c r="K73" s="94"/>
      <c r="L73" s="94"/>
      <c r="M73" s="94"/>
      <c r="N73" s="103" t="str">
        <f t="shared" si="8"/>
        <v xml:space="preserve">  </v>
      </c>
      <c r="O73" s="94"/>
      <c r="P73" s="94"/>
      <c r="Q73" s="103" t="str">
        <f t="shared" si="9"/>
        <v xml:space="preserve">   </v>
      </c>
      <c r="R73" s="94"/>
      <c r="S73" s="94"/>
    </row>
    <row r="74" spans="1:19">
      <c r="A74" s="93" t="s">
        <v>522</v>
      </c>
      <c r="B74" s="94" t="s">
        <v>523</v>
      </c>
      <c r="C74" s="94" t="s">
        <v>529</v>
      </c>
      <c r="D74" s="93" t="s">
        <v>261</v>
      </c>
      <c r="E74" s="93" t="str">
        <f t="shared" si="5"/>
        <v>7130-40.01</v>
      </c>
      <c r="F74" s="107" t="str">
        <f t="shared" si="6"/>
        <v>AG -3--AC -8</v>
      </c>
      <c r="G74" s="94" t="s">
        <v>476</v>
      </c>
      <c r="H74" s="94" t="s">
        <v>477</v>
      </c>
      <c r="I74" s="103" t="str">
        <f t="shared" si="7"/>
        <v xml:space="preserve">CT- - M- </v>
      </c>
      <c r="J74" s="94" t="s">
        <v>468</v>
      </c>
      <c r="K74" s="94"/>
      <c r="L74" s="94" t="s">
        <v>478</v>
      </c>
      <c r="M74" s="94"/>
      <c r="N74" s="103" t="str">
        <f t="shared" si="8"/>
        <v xml:space="preserve">O  </v>
      </c>
      <c r="O74" s="94" t="s">
        <v>472</v>
      </c>
      <c r="P74" s="94"/>
      <c r="Q74" s="103" t="str">
        <f t="shared" si="9"/>
        <v xml:space="preserve">F   </v>
      </c>
      <c r="R74" s="94" t="s">
        <v>375</v>
      </c>
      <c r="S74" s="94"/>
    </row>
    <row r="75" spans="1:19">
      <c r="A75" s="93" t="s">
        <v>522</v>
      </c>
      <c r="B75" s="94" t="s">
        <v>523</v>
      </c>
      <c r="C75" s="94" t="s">
        <v>530</v>
      </c>
      <c r="D75" s="93" t="s">
        <v>531</v>
      </c>
      <c r="E75" s="93" t="str">
        <f t="shared" si="5"/>
        <v>7130-40.03</v>
      </c>
      <c r="F75" s="107" t="str">
        <f t="shared" si="6"/>
        <v>AG -3--AC -8</v>
      </c>
      <c r="G75" s="94" t="s">
        <v>476</v>
      </c>
      <c r="H75" s="94" t="s">
        <v>477</v>
      </c>
      <c r="I75" s="103" t="str">
        <f t="shared" si="7"/>
        <v xml:space="preserve">CT- - M- </v>
      </c>
      <c r="J75" s="94" t="s">
        <v>468</v>
      </c>
      <c r="K75" s="94"/>
      <c r="L75" s="94" t="s">
        <v>478</v>
      </c>
      <c r="M75" s="94"/>
      <c r="N75" s="103" t="str">
        <f t="shared" si="8"/>
        <v xml:space="preserve">O  </v>
      </c>
      <c r="O75" s="94" t="s">
        <v>472</v>
      </c>
      <c r="P75" s="94"/>
      <c r="Q75" s="103" t="str">
        <f t="shared" si="9"/>
        <v xml:space="preserve">F   </v>
      </c>
      <c r="R75" s="94" t="s">
        <v>375</v>
      </c>
      <c r="S75" s="94"/>
    </row>
    <row r="76" spans="1:19">
      <c r="A76" s="93" t="s">
        <v>522</v>
      </c>
      <c r="B76" s="94" t="s">
        <v>523</v>
      </c>
      <c r="C76" s="94" t="s">
        <v>532</v>
      </c>
      <c r="D76" s="93" t="s">
        <v>533</v>
      </c>
      <c r="E76" s="93" t="str">
        <f t="shared" si="5"/>
        <v>7130-59</v>
      </c>
      <c r="F76" s="107" t="str">
        <f t="shared" si="6"/>
        <v>AG -3--AC -8</v>
      </c>
      <c r="G76" s="94" t="s">
        <v>476</v>
      </c>
      <c r="H76" s="94" t="s">
        <v>477</v>
      </c>
      <c r="I76" s="103" t="str">
        <f t="shared" si="7"/>
        <v xml:space="preserve">CT- - M- </v>
      </c>
      <c r="J76" s="94" t="s">
        <v>468</v>
      </c>
      <c r="K76" s="94"/>
      <c r="L76" s="94" t="s">
        <v>478</v>
      </c>
      <c r="M76" s="94"/>
      <c r="N76" s="103" t="str">
        <f t="shared" si="8"/>
        <v xml:space="preserve">O  </v>
      </c>
      <c r="O76" s="94" t="s">
        <v>472</v>
      </c>
      <c r="P76" s="94"/>
      <c r="Q76" s="103" t="str">
        <f t="shared" si="9"/>
        <v xml:space="preserve">F   </v>
      </c>
      <c r="R76" s="94" t="s">
        <v>375</v>
      </c>
      <c r="S76" s="94"/>
    </row>
    <row r="77" spans="1:19">
      <c r="A77" s="93"/>
      <c r="B77" s="94"/>
      <c r="C77" s="94"/>
      <c r="D77" s="93"/>
      <c r="E77" s="93" t="str">
        <f t="shared" si="5"/>
        <v>-</v>
      </c>
      <c r="F77" s="107" t="str">
        <f t="shared" si="6"/>
        <v>AG ---AC -</v>
      </c>
      <c r="G77" s="94"/>
      <c r="H77" s="94"/>
      <c r="I77" s="103" t="str">
        <f t="shared" si="7"/>
        <v xml:space="preserve">- - - </v>
      </c>
      <c r="J77" s="94"/>
      <c r="K77" s="94"/>
      <c r="L77" s="94"/>
      <c r="M77" s="94"/>
      <c r="N77" s="103" t="str">
        <f t="shared" si="8"/>
        <v xml:space="preserve">  </v>
      </c>
      <c r="O77" s="94"/>
      <c r="P77" s="94"/>
      <c r="Q77" s="103" t="str">
        <f t="shared" si="9"/>
        <v xml:space="preserve">   </v>
      </c>
      <c r="R77" s="94"/>
      <c r="S77" s="94"/>
    </row>
    <row r="78" spans="1:19">
      <c r="A78" s="93" t="s">
        <v>240</v>
      </c>
      <c r="B78" s="94">
        <v>7131</v>
      </c>
      <c r="C78" s="94" t="s">
        <v>386</v>
      </c>
      <c r="D78" s="93" t="s">
        <v>534</v>
      </c>
      <c r="E78" s="93" t="str">
        <f t="shared" si="5"/>
        <v>7131-03</v>
      </c>
      <c r="F78" s="107" t="str">
        <f t="shared" si="6"/>
        <v>AG -3--AC -</v>
      </c>
      <c r="G78" s="94" t="s">
        <v>476</v>
      </c>
      <c r="H78" s="94"/>
      <c r="I78" s="103" t="str">
        <f t="shared" si="7"/>
        <v xml:space="preserve">- E- - </v>
      </c>
      <c r="J78" s="94"/>
      <c r="K78" s="94" t="s">
        <v>469</v>
      </c>
      <c r="L78" s="94"/>
      <c r="M78" s="94"/>
      <c r="N78" s="103" t="str">
        <f t="shared" si="8"/>
        <v xml:space="preserve">O  </v>
      </c>
      <c r="O78" s="94" t="s">
        <v>472</v>
      </c>
      <c r="P78" s="94"/>
      <c r="Q78" s="103" t="str">
        <f t="shared" si="9"/>
        <v xml:space="preserve">F   </v>
      </c>
      <c r="R78" s="94" t="s">
        <v>375</v>
      </c>
      <c r="S78" s="94"/>
    </row>
    <row r="79" spans="1:19">
      <c r="A79" s="93" t="s">
        <v>240</v>
      </c>
      <c r="B79" s="94">
        <v>7131</v>
      </c>
      <c r="C79" s="94" t="s">
        <v>485</v>
      </c>
      <c r="D79" s="93" t="s">
        <v>482</v>
      </c>
      <c r="E79" s="93" t="str">
        <f t="shared" si="5"/>
        <v>7131-34</v>
      </c>
      <c r="F79" s="107" t="str">
        <f t="shared" si="6"/>
        <v>AG ---AC -</v>
      </c>
      <c r="G79" s="94"/>
      <c r="H79" s="94"/>
      <c r="I79" s="103" t="str">
        <f t="shared" si="7"/>
        <v xml:space="preserve">- - - </v>
      </c>
      <c r="J79" s="94"/>
      <c r="K79" s="94"/>
      <c r="L79" s="94"/>
      <c r="M79" s="94"/>
      <c r="N79" s="103" t="str">
        <f t="shared" si="8"/>
        <v xml:space="preserve">  </v>
      </c>
      <c r="O79" s="94"/>
      <c r="P79" s="94"/>
      <c r="Q79" s="103" t="str">
        <f t="shared" si="9"/>
        <v xml:space="preserve">   </v>
      </c>
      <c r="R79" s="94"/>
      <c r="S79" s="94"/>
    </row>
    <row r="80" spans="1:19">
      <c r="A80" s="93" t="s">
        <v>240</v>
      </c>
      <c r="B80" s="94">
        <v>7131</v>
      </c>
      <c r="C80" s="94" t="s">
        <v>428</v>
      </c>
      <c r="D80" s="93" t="s">
        <v>218</v>
      </c>
      <c r="E80" s="93" t="str">
        <f t="shared" si="5"/>
        <v>7131-34.03</v>
      </c>
      <c r="F80" s="107" t="str">
        <f t="shared" si="6"/>
        <v>AG -3--AC -</v>
      </c>
      <c r="G80" s="94" t="s">
        <v>476</v>
      </c>
      <c r="H80" s="94"/>
      <c r="I80" s="103" t="str">
        <f t="shared" si="7"/>
        <v xml:space="preserve">- E- - </v>
      </c>
      <c r="J80" s="94"/>
      <c r="K80" s="94" t="s">
        <v>469</v>
      </c>
      <c r="L80" s="94"/>
      <c r="M80" s="94"/>
      <c r="N80" s="103" t="str">
        <f t="shared" si="8"/>
        <v xml:space="preserve">O  </v>
      </c>
      <c r="O80" s="94" t="s">
        <v>472</v>
      </c>
      <c r="P80" s="94"/>
      <c r="Q80" s="103" t="str">
        <f t="shared" si="9"/>
        <v xml:space="preserve">F   </v>
      </c>
      <c r="R80" s="94" t="s">
        <v>375</v>
      </c>
      <c r="S80" s="94"/>
    </row>
    <row r="81" spans="1:19">
      <c r="A81" s="93" t="s">
        <v>240</v>
      </c>
      <c r="B81" s="94">
        <v>7131</v>
      </c>
      <c r="C81" s="94" t="s">
        <v>535</v>
      </c>
      <c r="D81" s="93" t="s">
        <v>483</v>
      </c>
      <c r="E81" s="93" t="str">
        <f t="shared" si="5"/>
        <v>7131-51</v>
      </c>
      <c r="F81" s="107" t="str">
        <f t="shared" si="6"/>
        <v>AG ---AC -</v>
      </c>
      <c r="G81" s="94"/>
      <c r="H81" s="94"/>
      <c r="I81" s="103" t="str">
        <f t="shared" si="7"/>
        <v xml:space="preserve">- - - </v>
      </c>
      <c r="J81" s="94"/>
      <c r="K81" s="94"/>
      <c r="L81" s="94"/>
      <c r="M81" s="94"/>
      <c r="N81" s="103" t="str">
        <f t="shared" si="8"/>
        <v xml:space="preserve">  </v>
      </c>
      <c r="O81" s="94"/>
      <c r="P81" s="94"/>
      <c r="Q81" s="103" t="str">
        <f t="shared" si="9"/>
        <v xml:space="preserve">   </v>
      </c>
      <c r="R81" s="94"/>
      <c r="S81" s="94"/>
    </row>
    <row r="82" spans="1:19">
      <c r="A82" s="93" t="s">
        <v>240</v>
      </c>
      <c r="B82" s="94">
        <v>7131</v>
      </c>
      <c r="C82" s="94" t="s">
        <v>536</v>
      </c>
      <c r="D82" s="93" t="s">
        <v>537</v>
      </c>
      <c r="E82" s="93" t="str">
        <f t="shared" si="5"/>
        <v>7131-51.02</v>
      </c>
      <c r="F82" s="107" t="str">
        <f t="shared" si="6"/>
        <v>AG -3--AC -8</v>
      </c>
      <c r="G82" s="94" t="s">
        <v>476</v>
      </c>
      <c r="H82" s="94" t="s">
        <v>477</v>
      </c>
      <c r="I82" s="103" t="str">
        <f t="shared" si="7"/>
        <v xml:space="preserve">CT- - M- </v>
      </c>
      <c r="J82" s="94" t="s">
        <v>468</v>
      </c>
      <c r="K82" s="94"/>
      <c r="L82" s="94" t="s">
        <v>478</v>
      </c>
      <c r="M82" s="94"/>
      <c r="N82" s="103" t="str">
        <f t="shared" si="8"/>
        <v xml:space="preserve">O  </v>
      </c>
      <c r="O82" s="94" t="s">
        <v>472</v>
      </c>
      <c r="P82" s="94"/>
      <c r="Q82" s="103" t="str">
        <f t="shared" si="9"/>
        <v xml:space="preserve">F   </v>
      </c>
      <c r="R82" s="94" t="s">
        <v>375</v>
      </c>
      <c r="S82" s="94"/>
    </row>
    <row r="83" spans="1:19">
      <c r="A83" s="93" t="s">
        <v>240</v>
      </c>
      <c r="B83" s="94">
        <v>7131</v>
      </c>
      <c r="C83" s="94" t="s">
        <v>538</v>
      </c>
      <c r="D83" s="93" t="s">
        <v>539</v>
      </c>
      <c r="E83" s="93" t="str">
        <f t="shared" si="5"/>
        <v>7131-51.03</v>
      </c>
      <c r="F83" s="107" t="str">
        <f t="shared" si="6"/>
        <v>AG -3--AC -8</v>
      </c>
      <c r="G83" s="94" t="s">
        <v>476</v>
      </c>
      <c r="H83" s="94" t="s">
        <v>477</v>
      </c>
      <c r="I83" s="103" t="str">
        <f t="shared" si="7"/>
        <v xml:space="preserve">CT- - M- </v>
      </c>
      <c r="J83" s="94" t="s">
        <v>468</v>
      </c>
      <c r="K83" s="94"/>
      <c r="L83" s="94" t="s">
        <v>478</v>
      </c>
      <c r="M83" s="94"/>
      <c r="N83" s="103" t="str">
        <f t="shared" si="8"/>
        <v xml:space="preserve">O  </v>
      </c>
      <c r="O83" s="94" t="s">
        <v>472</v>
      </c>
      <c r="P83" s="94"/>
      <c r="Q83" s="103" t="str">
        <f t="shared" si="9"/>
        <v xml:space="preserve">F   </v>
      </c>
      <c r="R83" s="94" t="s">
        <v>375</v>
      </c>
      <c r="S83" s="94"/>
    </row>
    <row r="84" spans="1:19">
      <c r="A84" s="93" t="s">
        <v>240</v>
      </c>
      <c r="B84" s="94">
        <v>7131</v>
      </c>
      <c r="C84" s="94" t="s">
        <v>540</v>
      </c>
      <c r="D84" s="93" t="s">
        <v>310</v>
      </c>
      <c r="E84" s="93" t="str">
        <f t="shared" si="5"/>
        <v>7131-51.05</v>
      </c>
      <c r="F84" s="107" t="str">
        <f t="shared" si="6"/>
        <v>AG -3--AC -8</v>
      </c>
      <c r="G84" s="94" t="s">
        <v>476</v>
      </c>
      <c r="H84" s="94" t="s">
        <v>477</v>
      </c>
      <c r="I84" s="103" t="str">
        <f t="shared" si="7"/>
        <v xml:space="preserve">CT- - M- </v>
      </c>
      <c r="J84" s="94" t="s">
        <v>468</v>
      </c>
      <c r="K84" s="94"/>
      <c r="L84" s="94" t="s">
        <v>478</v>
      </c>
      <c r="M84" s="94"/>
      <c r="N84" s="103" t="str">
        <f t="shared" si="8"/>
        <v xml:space="preserve">O  </v>
      </c>
      <c r="O84" s="94" t="s">
        <v>472</v>
      </c>
      <c r="P84" s="94"/>
      <c r="Q84" s="103" t="str">
        <f t="shared" si="9"/>
        <v xml:space="preserve">F   </v>
      </c>
      <c r="R84" s="94" t="s">
        <v>375</v>
      </c>
      <c r="S84" s="94"/>
    </row>
    <row r="85" spans="1:19">
      <c r="A85" s="93" t="s">
        <v>240</v>
      </c>
      <c r="B85" s="94">
        <v>7131</v>
      </c>
      <c r="C85" s="94" t="s">
        <v>541</v>
      </c>
      <c r="D85" s="93" t="s">
        <v>542</v>
      </c>
      <c r="E85" s="93" t="str">
        <f t="shared" si="5"/>
        <v>7131-51.06</v>
      </c>
      <c r="F85" s="107" t="str">
        <f t="shared" si="6"/>
        <v>AG -3--AC -8</v>
      </c>
      <c r="G85" s="94" t="s">
        <v>476</v>
      </c>
      <c r="H85" s="94" t="s">
        <v>477</v>
      </c>
      <c r="I85" s="103" t="str">
        <f t="shared" si="7"/>
        <v xml:space="preserve">CT- - M- </v>
      </c>
      <c r="J85" s="94" t="s">
        <v>468</v>
      </c>
      <c r="K85" s="94"/>
      <c r="L85" s="94" t="s">
        <v>478</v>
      </c>
      <c r="M85" s="94"/>
      <c r="N85" s="103" t="str">
        <f t="shared" si="8"/>
        <v xml:space="preserve">O  </v>
      </c>
      <c r="O85" s="94" t="s">
        <v>472</v>
      </c>
      <c r="P85" s="94"/>
      <c r="Q85" s="103" t="str">
        <f t="shared" si="9"/>
        <v xml:space="preserve">F   </v>
      </c>
      <c r="R85" s="94" t="s">
        <v>375</v>
      </c>
      <c r="S85" s="94"/>
    </row>
    <row r="86" spans="1:19">
      <c r="A86" s="93" t="s">
        <v>240</v>
      </c>
      <c r="B86" s="94">
        <v>7131</v>
      </c>
      <c r="C86" s="94" t="s">
        <v>543</v>
      </c>
      <c r="D86" s="93" t="s">
        <v>544</v>
      </c>
      <c r="E86" s="93" t="str">
        <f t="shared" si="5"/>
        <v>7131-51.07</v>
      </c>
      <c r="F86" s="107" t="str">
        <f t="shared" si="6"/>
        <v>AG -3--AC -8</v>
      </c>
      <c r="G86" s="94" t="s">
        <v>476</v>
      </c>
      <c r="H86" s="94" t="s">
        <v>477</v>
      </c>
      <c r="I86" s="103" t="str">
        <f t="shared" si="7"/>
        <v xml:space="preserve">CT- - M- </v>
      </c>
      <c r="J86" s="94" t="s">
        <v>468</v>
      </c>
      <c r="K86" s="94"/>
      <c r="L86" s="94" t="s">
        <v>478</v>
      </c>
      <c r="M86" s="94"/>
      <c r="N86" s="103" t="str">
        <f t="shared" si="8"/>
        <v xml:space="preserve">O  </v>
      </c>
      <c r="O86" s="94" t="s">
        <v>472</v>
      </c>
      <c r="P86" s="94"/>
      <c r="Q86" s="103" t="str">
        <f t="shared" si="9"/>
        <v xml:space="preserve">F   </v>
      </c>
      <c r="R86" s="94" t="s">
        <v>375</v>
      </c>
      <c r="S86" s="94"/>
    </row>
    <row r="87" spans="1:19">
      <c r="A87" s="93" t="s">
        <v>240</v>
      </c>
      <c r="B87" s="94">
        <v>7131</v>
      </c>
      <c r="C87" s="94" t="s">
        <v>545</v>
      </c>
      <c r="D87" s="93" t="s">
        <v>546</v>
      </c>
      <c r="E87" s="93" t="str">
        <f t="shared" si="5"/>
        <v>7131-51.08</v>
      </c>
      <c r="F87" s="107" t="str">
        <f t="shared" si="6"/>
        <v>AG -3--AC -8</v>
      </c>
      <c r="G87" s="94" t="s">
        <v>476</v>
      </c>
      <c r="H87" s="94" t="s">
        <v>477</v>
      </c>
      <c r="I87" s="103" t="str">
        <f t="shared" si="7"/>
        <v xml:space="preserve">CT- - M- </v>
      </c>
      <c r="J87" s="94" t="s">
        <v>468</v>
      </c>
      <c r="K87" s="94"/>
      <c r="L87" s="94" t="s">
        <v>478</v>
      </c>
      <c r="M87" s="94"/>
      <c r="N87" s="103" t="str">
        <f t="shared" si="8"/>
        <v xml:space="preserve">O  </v>
      </c>
      <c r="O87" s="94" t="s">
        <v>472</v>
      </c>
      <c r="P87" s="94"/>
      <c r="Q87" s="103" t="str">
        <f t="shared" si="9"/>
        <v xml:space="preserve">F   </v>
      </c>
      <c r="R87" s="94" t="s">
        <v>375</v>
      </c>
      <c r="S87" s="94"/>
    </row>
    <row r="88" spans="1:19">
      <c r="A88" s="93" t="s">
        <v>240</v>
      </c>
      <c r="B88" s="94">
        <v>7131</v>
      </c>
      <c r="C88" s="94" t="s">
        <v>547</v>
      </c>
      <c r="D88" s="93" t="s">
        <v>311</v>
      </c>
      <c r="E88" s="93" t="str">
        <f t="shared" si="5"/>
        <v>7131-51.09</v>
      </c>
      <c r="F88" s="107" t="str">
        <f t="shared" si="6"/>
        <v>AG -3--AC -8</v>
      </c>
      <c r="G88" s="94" t="s">
        <v>476</v>
      </c>
      <c r="H88" s="94" t="s">
        <v>477</v>
      </c>
      <c r="I88" s="103" t="str">
        <f t="shared" si="7"/>
        <v xml:space="preserve">CT- - M- </v>
      </c>
      <c r="J88" s="94" t="s">
        <v>468</v>
      </c>
      <c r="K88" s="94"/>
      <c r="L88" s="94" t="s">
        <v>478</v>
      </c>
      <c r="M88" s="94"/>
      <c r="N88" s="103" t="str">
        <f t="shared" si="8"/>
        <v xml:space="preserve">O  </v>
      </c>
      <c r="O88" s="94" t="s">
        <v>472</v>
      </c>
      <c r="P88" s="94"/>
      <c r="Q88" s="103" t="str">
        <f t="shared" si="9"/>
        <v xml:space="preserve">F   </v>
      </c>
      <c r="R88" s="94" t="s">
        <v>375</v>
      </c>
      <c r="S88" s="94"/>
    </row>
    <row r="89" spans="1:19">
      <c r="A89" s="93" t="s">
        <v>240</v>
      </c>
      <c r="B89" s="94">
        <v>7131</v>
      </c>
      <c r="C89" s="94" t="s">
        <v>548</v>
      </c>
      <c r="D89" s="93" t="s">
        <v>312</v>
      </c>
      <c r="E89" s="93" t="str">
        <f t="shared" si="5"/>
        <v>7131-51.10</v>
      </c>
      <c r="F89" s="107" t="str">
        <f t="shared" si="6"/>
        <v>AG -3--AC -8</v>
      </c>
      <c r="G89" s="94" t="s">
        <v>476</v>
      </c>
      <c r="H89" s="94" t="s">
        <v>477</v>
      </c>
      <c r="I89" s="103" t="str">
        <f t="shared" si="7"/>
        <v xml:space="preserve">CT- - M- </v>
      </c>
      <c r="J89" s="94" t="s">
        <v>468</v>
      </c>
      <c r="K89" s="94"/>
      <c r="L89" s="94" t="s">
        <v>478</v>
      </c>
      <c r="M89" s="94"/>
      <c r="N89" s="103" t="str">
        <f t="shared" si="8"/>
        <v xml:space="preserve">O  </v>
      </c>
      <c r="O89" s="94" t="s">
        <v>472</v>
      </c>
      <c r="P89" s="94"/>
      <c r="Q89" s="103" t="str">
        <f t="shared" si="9"/>
        <v xml:space="preserve">F   </v>
      </c>
      <c r="R89" s="94" t="s">
        <v>375</v>
      </c>
      <c r="S89" s="94"/>
    </row>
    <row r="90" spans="1:19">
      <c r="A90" s="93" t="s">
        <v>240</v>
      </c>
      <c r="B90" s="94">
        <v>7131</v>
      </c>
      <c r="C90" s="94" t="s">
        <v>549</v>
      </c>
      <c r="D90" s="93" t="s">
        <v>550</v>
      </c>
      <c r="E90" s="93" t="str">
        <f t="shared" si="5"/>
        <v>7131-51.11</v>
      </c>
      <c r="F90" s="107" t="str">
        <f t="shared" si="6"/>
        <v>AG -3--AC -8</v>
      </c>
      <c r="G90" s="94" t="s">
        <v>476</v>
      </c>
      <c r="H90" s="94" t="s">
        <v>477</v>
      </c>
      <c r="I90" s="103" t="str">
        <f t="shared" si="7"/>
        <v xml:space="preserve">CT- - M- </v>
      </c>
      <c r="J90" s="94" t="s">
        <v>468</v>
      </c>
      <c r="K90" s="94"/>
      <c r="L90" s="94" t="s">
        <v>478</v>
      </c>
      <c r="M90" s="94"/>
      <c r="N90" s="103" t="str">
        <f t="shared" si="8"/>
        <v xml:space="preserve">O  </v>
      </c>
      <c r="O90" s="94" t="s">
        <v>472</v>
      </c>
      <c r="P90" s="94"/>
      <c r="Q90" s="103" t="str">
        <f t="shared" si="9"/>
        <v xml:space="preserve">F   </v>
      </c>
      <c r="R90" s="94" t="s">
        <v>375</v>
      </c>
      <c r="S90" s="94"/>
    </row>
    <row r="91" spans="1:19">
      <c r="A91" s="93" t="s">
        <v>240</v>
      </c>
      <c r="B91" s="94">
        <v>7131</v>
      </c>
      <c r="C91" s="94" t="s">
        <v>551</v>
      </c>
      <c r="D91" s="93" t="s">
        <v>552</v>
      </c>
      <c r="E91" s="93" t="str">
        <f t="shared" si="5"/>
        <v>7131-51.12</v>
      </c>
      <c r="F91" s="107" t="str">
        <f t="shared" si="6"/>
        <v>AG -3--AC -8</v>
      </c>
      <c r="G91" s="94" t="s">
        <v>476</v>
      </c>
      <c r="H91" s="94" t="s">
        <v>477</v>
      </c>
      <c r="I91" s="103" t="str">
        <f t="shared" si="7"/>
        <v xml:space="preserve">CT- - M- </v>
      </c>
      <c r="J91" s="94" t="s">
        <v>468</v>
      </c>
      <c r="K91" s="94"/>
      <c r="L91" s="94" t="s">
        <v>478</v>
      </c>
      <c r="M91" s="94"/>
      <c r="N91" s="103" t="str">
        <f t="shared" si="8"/>
        <v xml:space="preserve">O  </v>
      </c>
      <c r="O91" s="94" t="s">
        <v>472</v>
      </c>
      <c r="P91" s="94"/>
      <c r="Q91" s="103" t="str">
        <f t="shared" si="9"/>
        <v xml:space="preserve">F   </v>
      </c>
      <c r="R91" s="94" t="s">
        <v>375</v>
      </c>
      <c r="S91" s="94"/>
    </row>
    <row r="92" spans="1:19">
      <c r="A92" s="93"/>
      <c r="B92" s="94"/>
      <c r="C92" s="94"/>
      <c r="D92" s="93"/>
      <c r="E92" s="93" t="str">
        <f t="shared" si="5"/>
        <v>-</v>
      </c>
      <c r="F92" s="107" t="str">
        <f t="shared" si="6"/>
        <v>AG ---AC -</v>
      </c>
      <c r="G92" s="94"/>
      <c r="H92" s="94"/>
      <c r="I92" s="103" t="str">
        <f t="shared" si="7"/>
        <v xml:space="preserve">- - - </v>
      </c>
      <c r="J92" s="94"/>
      <c r="K92" s="94"/>
      <c r="L92" s="94"/>
      <c r="M92" s="94"/>
      <c r="N92" s="103" t="str">
        <f t="shared" si="8"/>
        <v xml:space="preserve">  </v>
      </c>
      <c r="O92" s="94"/>
      <c r="P92" s="94"/>
      <c r="Q92" s="103" t="str">
        <f t="shared" si="9"/>
        <v xml:space="preserve">   </v>
      </c>
      <c r="R92" s="94"/>
      <c r="S92" s="94"/>
    </row>
    <row r="93" spans="1:19">
      <c r="A93" s="93" t="s">
        <v>247</v>
      </c>
      <c r="B93" s="94">
        <v>7132</v>
      </c>
      <c r="C93" s="94" t="s">
        <v>489</v>
      </c>
      <c r="D93" s="93" t="s">
        <v>490</v>
      </c>
      <c r="E93" s="93" t="str">
        <f t="shared" si="5"/>
        <v>7132-02</v>
      </c>
      <c r="F93" s="107" t="str">
        <f t="shared" si="6"/>
        <v>AG ---AC -</v>
      </c>
      <c r="G93" s="94"/>
      <c r="H93" s="94"/>
      <c r="I93" s="103" t="str">
        <f t="shared" si="7"/>
        <v xml:space="preserve">- - - </v>
      </c>
      <c r="J93" s="94"/>
      <c r="K93" s="94"/>
      <c r="L93" s="94"/>
      <c r="M93" s="94"/>
      <c r="N93" s="103" t="str">
        <f t="shared" si="8"/>
        <v xml:space="preserve">  </v>
      </c>
      <c r="O93" s="94"/>
      <c r="P93" s="94"/>
      <c r="Q93" s="103" t="str">
        <f t="shared" si="9"/>
        <v xml:space="preserve">   </v>
      </c>
      <c r="R93" s="94"/>
      <c r="S93" s="94"/>
    </row>
    <row r="94" spans="1:19">
      <c r="A94" s="93" t="s">
        <v>247</v>
      </c>
      <c r="B94" s="94">
        <v>7132</v>
      </c>
      <c r="C94" s="94" t="s">
        <v>553</v>
      </c>
      <c r="D94" s="93" t="s">
        <v>325</v>
      </c>
      <c r="E94" s="93" t="str">
        <f t="shared" si="5"/>
        <v>7132-02.19</v>
      </c>
      <c r="F94" s="107" t="str">
        <f t="shared" si="6"/>
        <v>AG -3--AC -8</v>
      </c>
      <c r="G94" s="94" t="s">
        <v>476</v>
      </c>
      <c r="H94" s="94" t="s">
        <v>477</v>
      </c>
      <c r="I94" s="103" t="str">
        <f t="shared" si="7"/>
        <v xml:space="preserve">CT- - M- </v>
      </c>
      <c r="J94" s="94" t="s">
        <v>468</v>
      </c>
      <c r="K94" s="94"/>
      <c r="L94" s="94" t="s">
        <v>478</v>
      </c>
      <c r="M94" s="94"/>
      <c r="N94" s="103" t="str">
        <f t="shared" si="8"/>
        <v xml:space="preserve">O  </v>
      </c>
      <c r="O94" s="94" t="s">
        <v>472</v>
      </c>
      <c r="P94" s="94"/>
      <c r="Q94" s="103" t="str">
        <f t="shared" si="9"/>
        <v xml:space="preserve">F   </v>
      </c>
      <c r="R94" s="94" t="s">
        <v>375</v>
      </c>
      <c r="S94" s="94"/>
    </row>
    <row r="95" spans="1:19">
      <c r="A95" s="93" t="s">
        <v>247</v>
      </c>
      <c r="B95" s="94">
        <v>7132</v>
      </c>
      <c r="C95" s="94" t="s">
        <v>485</v>
      </c>
      <c r="D95" s="93" t="s">
        <v>554</v>
      </c>
      <c r="E95" s="93" t="str">
        <f t="shared" si="5"/>
        <v>7132-34</v>
      </c>
      <c r="F95" s="107" t="str">
        <f t="shared" si="6"/>
        <v>AG ---AC -</v>
      </c>
      <c r="G95" s="94"/>
      <c r="H95" s="94"/>
      <c r="I95" s="103" t="str">
        <f t="shared" si="7"/>
        <v xml:space="preserve">- - - </v>
      </c>
      <c r="J95" s="94"/>
      <c r="K95" s="94"/>
      <c r="L95" s="94"/>
      <c r="M95" s="94"/>
      <c r="N95" s="103" t="str">
        <f t="shared" si="8"/>
        <v xml:space="preserve">  </v>
      </c>
      <c r="O95" s="94"/>
      <c r="P95" s="94"/>
      <c r="Q95" s="103" t="str">
        <f t="shared" si="9"/>
        <v xml:space="preserve">   </v>
      </c>
      <c r="R95" s="94"/>
      <c r="S95" s="94"/>
    </row>
    <row r="96" spans="1:19">
      <c r="A96" s="93" t="s">
        <v>247</v>
      </c>
      <c r="B96" s="94">
        <v>7132</v>
      </c>
      <c r="C96" s="94" t="s">
        <v>449</v>
      </c>
      <c r="D96" s="93" t="s">
        <v>272</v>
      </c>
      <c r="E96" s="93" t="str">
        <f t="shared" si="5"/>
        <v>7132-34.01</v>
      </c>
      <c r="F96" s="107" t="str">
        <f t="shared" si="6"/>
        <v>AG -3--AC -8</v>
      </c>
      <c r="G96" s="94" t="s">
        <v>476</v>
      </c>
      <c r="H96" s="94" t="s">
        <v>477</v>
      </c>
      <c r="I96" s="103" t="str">
        <f t="shared" si="7"/>
        <v xml:space="preserve">CT- - M- </v>
      </c>
      <c r="J96" s="94" t="s">
        <v>468</v>
      </c>
      <c r="K96" s="94"/>
      <c r="L96" s="94" t="s">
        <v>478</v>
      </c>
      <c r="M96" s="94"/>
      <c r="N96" s="103" t="str">
        <f t="shared" si="8"/>
        <v xml:space="preserve">O  </v>
      </c>
      <c r="O96" s="94" t="s">
        <v>472</v>
      </c>
      <c r="P96" s="94"/>
      <c r="Q96" s="103" t="str">
        <f t="shared" si="9"/>
        <v xml:space="preserve">F   </v>
      </c>
      <c r="R96" s="94" t="s">
        <v>375</v>
      </c>
      <c r="S96" s="94"/>
    </row>
    <row r="97" spans="1:19">
      <c r="A97" s="93" t="s">
        <v>247</v>
      </c>
      <c r="B97" s="94">
        <v>7132</v>
      </c>
      <c r="C97" s="94" t="s">
        <v>428</v>
      </c>
      <c r="D97" s="93" t="s">
        <v>555</v>
      </c>
      <c r="E97" s="93" t="str">
        <f t="shared" si="5"/>
        <v>7132-34.03</v>
      </c>
      <c r="F97" s="107" t="str">
        <f t="shared" si="6"/>
        <v>AG -3--AC -</v>
      </c>
      <c r="G97" s="94" t="s">
        <v>476</v>
      </c>
      <c r="H97" s="94"/>
      <c r="I97" s="103" t="str">
        <f t="shared" si="7"/>
        <v xml:space="preserve">- E- - </v>
      </c>
      <c r="J97" s="94"/>
      <c r="K97" s="94" t="s">
        <v>469</v>
      </c>
      <c r="L97" s="94"/>
      <c r="M97" s="94"/>
      <c r="N97" s="103" t="str">
        <f t="shared" si="8"/>
        <v xml:space="preserve">O  </v>
      </c>
      <c r="O97" s="94" t="s">
        <v>472</v>
      </c>
      <c r="P97" s="94"/>
      <c r="Q97" s="103" t="str">
        <f t="shared" si="9"/>
        <v xml:space="preserve">F   </v>
      </c>
      <c r="R97" s="94" t="s">
        <v>375</v>
      </c>
      <c r="S97" s="94"/>
    </row>
    <row r="98" spans="1:19">
      <c r="A98" s="93" t="s">
        <v>247</v>
      </c>
      <c r="B98" s="94">
        <v>7132</v>
      </c>
      <c r="C98" s="94" t="s">
        <v>556</v>
      </c>
      <c r="D98" s="93" t="s">
        <v>557</v>
      </c>
      <c r="E98" s="93" t="str">
        <f t="shared" si="5"/>
        <v>7132-34.05</v>
      </c>
      <c r="F98" s="107" t="str">
        <f t="shared" si="6"/>
        <v>AG -3--AC -8</v>
      </c>
      <c r="G98" s="94" t="s">
        <v>476</v>
      </c>
      <c r="H98" s="94" t="s">
        <v>477</v>
      </c>
      <c r="I98" s="103" t="str">
        <f t="shared" si="7"/>
        <v xml:space="preserve">CT- - M- </v>
      </c>
      <c r="J98" s="94" t="s">
        <v>468</v>
      </c>
      <c r="K98" s="94"/>
      <c r="L98" s="94" t="s">
        <v>478</v>
      </c>
      <c r="M98" s="94"/>
      <c r="N98" s="103" t="str">
        <f t="shared" si="8"/>
        <v xml:space="preserve">O  </v>
      </c>
      <c r="O98" s="94" t="s">
        <v>472</v>
      </c>
      <c r="P98" s="94"/>
      <c r="Q98" s="103" t="str">
        <f t="shared" si="9"/>
        <v xml:space="preserve">F   </v>
      </c>
      <c r="R98" s="94" t="s">
        <v>375</v>
      </c>
      <c r="S98" s="94"/>
    </row>
    <row r="99" spans="1:19">
      <c r="A99" s="93" t="s">
        <v>247</v>
      </c>
      <c r="B99" s="94">
        <v>7132</v>
      </c>
      <c r="C99" s="94" t="s">
        <v>518</v>
      </c>
      <c r="D99" s="93" t="s">
        <v>558</v>
      </c>
      <c r="E99" s="93" t="str">
        <f t="shared" si="5"/>
        <v>7132-45</v>
      </c>
      <c r="F99" s="107" t="str">
        <f t="shared" si="6"/>
        <v>AG ---AC -</v>
      </c>
      <c r="G99" s="94"/>
      <c r="H99" s="94"/>
      <c r="I99" s="103" t="str">
        <f t="shared" si="7"/>
        <v xml:space="preserve">- - - </v>
      </c>
      <c r="J99" s="94"/>
      <c r="K99" s="94"/>
      <c r="L99" s="94"/>
      <c r="M99" s="94"/>
      <c r="N99" s="103" t="str">
        <f t="shared" si="8"/>
        <v xml:space="preserve">  </v>
      </c>
      <c r="O99" s="94"/>
      <c r="P99" s="94"/>
      <c r="Q99" s="103" t="str">
        <f t="shared" si="9"/>
        <v xml:space="preserve">   </v>
      </c>
      <c r="R99" s="94"/>
      <c r="S99" s="94"/>
    </row>
    <row r="100" spans="1:19">
      <c r="A100" s="93" t="s">
        <v>247</v>
      </c>
      <c r="B100" s="94">
        <v>7132</v>
      </c>
      <c r="C100" s="94" t="s">
        <v>559</v>
      </c>
      <c r="D100" s="93" t="s">
        <v>560</v>
      </c>
      <c r="E100" s="93" t="str">
        <f t="shared" si="5"/>
        <v>7132-45.01</v>
      </c>
      <c r="F100" s="107" t="str">
        <f t="shared" si="6"/>
        <v>AG -3--AC -8</v>
      </c>
      <c r="G100" s="94" t="s">
        <v>476</v>
      </c>
      <c r="H100" s="94" t="s">
        <v>477</v>
      </c>
      <c r="I100" s="103" t="str">
        <f t="shared" si="7"/>
        <v xml:space="preserve">CT- - M- </v>
      </c>
      <c r="J100" s="94" t="s">
        <v>468</v>
      </c>
      <c r="K100" s="94"/>
      <c r="L100" s="94" t="s">
        <v>478</v>
      </c>
      <c r="M100" s="94"/>
      <c r="N100" s="103" t="str">
        <f t="shared" si="8"/>
        <v xml:space="preserve">O  </v>
      </c>
      <c r="O100" s="94" t="s">
        <v>472</v>
      </c>
      <c r="P100" s="94"/>
      <c r="Q100" s="103" t="str">
        <f t="shared" si="9"/>
        <v xml:space="preserve">F   </v>
      </c>
      <c r="R100" s="94" t="s">
        <v>375</v>
      </c>
      <c r="S100" s="94"/>
    </row>
    <row r="101" spans="1:19">
      <c r="A101" s="93" t="s">
        <v>247</v>
      </c>
      <c r="B101" s="94">
        <v>7132</v>
      </c>
      <c r="C101" s="94" t="s">
        <v>561</v>
      </c>
      <c r="D101" s="93" t="s">
        <v>326</v>
      </c>
      <c r="E101" s="93" t="str">
        <f t="shared" si="5"/>
        <v>7132-45.05</v>
      </c>
      <c r="F101" s="107" t="str">
        <f t="shared" si="6"/>
        <v>AG -3--AC -8</v>
      </c>
      <c r="G101" s="94" t="s">
        <v>476</v>
      </c>
      <c r="H101" s="94" t="s">
        <v>477</v>
      </c>
      <c r="I101" s="103" t="str">
        <f t="shared" si="7"/>
        <v xml:space="preserve">CT- - M- </v>
      </c>
      <c r="J101" s="94" t="s">
        <v>468</v>
      </c>
      <c r="K101" s="94"/>
      <c r="L101" s="94" t="s">
        <v>478</v>
      </c>
      <c r="M101" s="94"/>
      <c r="N101" s="103" t="str">
        <f t="shared" si="8"/>
        <v xml:space="preserve">O  </v>
      </c>
      <c r="O101" s="94" t="s">
        <v>472</v>
      </c>
      <c r="P101" s="94"/>
      <c r="Q101" s="103" t="str">
        <f t="shared" si="9"/>
        <v xml:space="preserve">F   </v>
      </c>
      <c r="R101" s="94" t="s">
        <v>375</v>
      </c>
      <c r="S101" s="94"/>
    </row>
    <row r="102" spans="1:19">
      <c r="A102" s="93" t="s">
        <v>247</v>
      </c>
      <c r="B102" s="94">
        <v>7132</v>
      </c>
      <c r="C102" s="94" t="s">
        <v>562</v>
      </c>
      <c r="D102" s="93" t="s">
        <v>563</v>
      </c>
      <c r="E102" s="93" t="str">
        <f t="shared" si="5"/>
        <v>7132-45.10</v>
      </c>
      <c r="F102" s="107" t="str">
        <f t="shared" si="6"/>
        <v>AG -3--AC -8</v>
      </c>
      <c r="G102" s="94" t="s">
        <v>476</v>
      </c>
      <c r="H102" s="94" t="s">
        <v>477</v>
      </c>
      <c r="I102" s="103" t="str">
        <f t="shared" si="7"/>
        <v xml:space="preserve">CT- - M- </v>
      </c>
      <c r="J102" s="94" t="s">
        <v>468</v>
      </c>
      <c r="K102" s="94"/>
      <c r="L102" s="94" t="s">
        <v>478</v>
      </c>
      <c r="M102" s="94"/>
      <c r="N102" s="103" t="str">
        <f t="shared" si="8"/>
        <v xml:space="preserve">O  </v>
      </c>
      <c r="O102" s="94" t="s">
        <v>472</v>
      </c>
      <c r="P102" s="94"/>
      <c r="Q102" s="103" t="str">
        <f t="shared" si="9"/>
        <v xml:space="preserve">F   </v>
      </c>
      <c r="R102" s="94" t="s">
        <v>375</v>
      </c>
      <c r="S102" s="94"/>
    </row>
    <row r="103" spans="1:19">
      <c r="A103" s="93" t="s">
        <v>247</v>
      </c>
      <c r="B103" s="94">
        <v>7132</v>
      </c>
      <c r="C103" s="94" t="s">
        <v>564</v>
      </c>
      <c r="D103" s="93" t="s">
        <v>565</v>
      </c>
      <c r="E103" s="93" t="str">
        <f t="shared" si="5"/>
        <v>7132-46</v>
      </c>
      <c r="F103" s="107" t="str">
        <f t="shared" si="6"/>
        <v>AG ---AC -</v>
      </c>
      <c r="G103" s="94"/>
      <c r="H103" s="94"/>
      <c r="I103" s="103" t="str">
        <f t="shared" si="7"/>
        <v xml:space="preserve">- - - </v>
      </c>
      <c r="J103" s="94"/>
      <c r="K103" s="94"/>
      <c r="L103" s="94"/>
      <c r="M103" s="94"/>
      <c r="N103" s="103" t="str">
        <f t="shared" si="8"/>
        <v xml:space="preserve">  </v>
      </c>
      <c r="O103" s="94"/>
      <c r="P103" s="94"/>
      <c r="Q103" s="103" t="str">
        <f t="shared" si="9"/>
        <v xml:space="preserve">   </v>
      </c>
      <c r="R103" s="94"/>
      <c r="S103" s="94"/>
    </row>
    <row r="104" spans="1:19">
      <c r="A104" s="93" t="s">
        <v>247</v>
      </c>
      <c r="B104" s="94">
        <v>7132</v>
      </c>
      <c r="C104" s="94" t="s">
        <v>566</v>
      </c>
      <c r="D104" s="93" t="s">
        <v>567</v>
      </c>
      <c r="E104" s="93" t="str">
        <f t="shared" si="5"/>
        <v>7132-46.05</v>
      </c>
      <c r="F104" s="107" t="str">
        <f t="shared" si="6"/>
        <v>AG -3--AC -8</v>
      </c>
      <c r="G104" s="94" t="s">
        <v>476</v>
      </c>
      <c r="H104" s="94" t="s">
        <v>477</v>
      </c>
      <c r="I104" s="103" t="str">
        <f t="shared" si="7"/>
        <v xml:space="preserve">CT- - M- </v>
      </c>
      <c r="J104" s="94" t="s">
        <v>468</v>
      </c>
      <c r="K104" s="94"/>
      <c r="L104" s="94" t="s">
        <v>478</v>
      </c>
      <c r="M104" s="94"/>
      <c r="N104" s="103" t="str">
        <f t="shared" si="8"/>
        <v xml:space="preserve">O  </v>
      </c>
      <c r="O104" s="94" t="s">
        <v>472</v>
      </c>
      <c r="P104" s="94"/>
      <c r="Q104" s="103" t="str">
        <f t="shared" si="9"/>
        <v xml:space="preserve">F   </v>
      </c>
      <c r="R104" s="94" t="s">
        <v>375</v>
      </c>
      <c r="S104" s="94"/>
    </row>
    <row r="105" spans="1:19">
      <c r="A105" s="93" t="s">
        <v>247</v>
      </c>
      <c r="B105" s="94">
        <v>7132</v>
      </c>
      <c r="C105" s="94" t="s">
        <v>568</v>
      </c>
      <c r="D105" s="93" t="s">
        <v>569</v>
      </c>
      <c r="E105" s="93" t="str">
        <f t="shared" si="5"/>
        <v>7132-49</v>
      </c>
      <c r="F105" s="107" t="str">
        <f t="shared" si="6"/>
        <v>AG ---AC -</v>
      </c>
      <c r="G105" s="94"/>
      <c r="H105" s="94"/>
      <c r="I105" s="103" t="str">
        <f t="shared" si="7"/>
        <v xml:space="preserve">- - - </v>
      </c>
      <c r="J105" s="94"/>
      <c r="K105" s="94"/>
      <c r="L105" s="94"/>
      <c r="M105" s="94"/>
      <c r="N105" s="103" t="str">
        <f t="shared" si="8"/>
        <v xml:space="preserve">  </v>
      </c>
      <c r="O105" s="94"/>
      <c r="P105" s="94"/>
      <c r="Q105" s="103" t="str">
        <f t="shared" si="9"/>
        <v xml:space="preserve">   </v>
      </c>
      <c r="R105" s="94"/>
      <c r="S105" s="94"/>
    </row>
    <row r="106" spans="1:19">
      <c r="A106" s="93" t="s">
        <v>247</v>
      </c>
      <c r="B106" s="94">
        <v>7132</v>
      </c>
      <c r="C106" s="94" t="s">
        <v>570</v>
      </c>
      <c r="D106" s="93" t="s">
        <v>571</v>
      </c>
      <c r="E106" s="93" t="str">
        <f t="shared" si="5"/>
        <v>7132-49.14</v>
      </c>
      <c r="F106" s="107" t="str">
        <f t="shared" si="6"/>
        <v>AG -3--AC -8</v>
      </c>
      <c r="G106" s="94" t="s">
        <v>476</v>
      </c>
      <c r="H106" s="94" t="s">
        <v>477</v>
      </c>
      <c r="I106" s="103" t="str">
        <f t="shared" si="7"/>
        <v xml:space="preserve">CT- - M- </v>
      </c>
      <c r="J106" s="94" t="s">
        <v>468</v>
      </c>
      <c r="K106" s="94"/>
      <c r="L106" s="94" t="s">
        <v>478</v>
      </c>
      <c r="M106" s="94"/>
      <c r="N106" s="103" t="str">
        <f t="shared" si="8"/>
        <v xml:space="preserve">O  </v>
      </c>
      <c r="O106" s="94" t="s">
        <v>472</v>
      </c>
      <c r="P106" s="94"/>
      <c r="Q106" s="103" t="str">
        <f t="shared" si="9"/>
        <v xml:space="preserve">F   </v>
      </c>
      <c r="R106" s="94" t="s">
        <v>375</v>
      </c>
      <c r="S106" s="94"/>
    </row>
    <row r="107" spans="1:19">
      <c r="A107" s="93" t="s">
        <v>247</v>
      </c>
      <c r="B107" s="94">
        <v>7132</v>
      </c>
      <c r="C107" s="94" t="s">
        <v>572</v>
      </c>
      <c r="D107" s="93" t="s">
        <v>327</v>
      </c>
      <c r="E107" s="93" t="str">
        <f t="shared" si="5"/>
        <v>7132-49.16</v>
      </c>
      <c r="F107" s="107" t="str">
        <f t="shared" si="6"/>
        <v>AG -3--AC -8</v>
      </c>
      <c r="G107" s="94" t="s">
        <v>476</v>
      </c>
      <c r="H107" s="94" t="s">
        <v>477</v>
      </c>
      <c r="I107" s="103" t="str">
        <f t="shared" si="7"/>
        <v xml:space="preserve">CT- - M- </v>
      </c>
      <c r="J107" s="94" t="s">
        <v>468</v>
      </c>
      <c r="K107" s="94"/>
      <c r="L107" s="94" t="s">
        <v>478</v>
      </c>
      <c r="M107" s="94"/>
      <c r="N107" s="103" t="str">
        <f t="shared" si="8"/>
        <v xml:space="preserve">O  </v>
      </c>
      <c r="O107" s="94" t="s">
        <v>472</v>
      </c>
      <c r="P107" s="94"/>
      <c r="Q107" s="103" t="str">
        <f t="shared" si="9"/>
        <v xml:space="preserve">F   </v>
      </c>
      <c r="R107" s="94" t="s">
        <v>375</v>
      </c>
      <c r="S107" s="94"/>
    </row>
    <row r="108" spans="1:19">
      <c r="A108" s="93" t="s">
        <v>247</v>
      </c>
      <c r="B108" s="94">
        <v>7132</v>
      </c>
      <c r="C108" s="94" t="s">
        <v>573</v>
      </c>
      <c r="D108" s="93" t="s">
        <v>574</v>
      </c>
      <c r="E108" s="93" t="str">
        <f t="shared" si="5"/>
        <v>7132-49.17</v>
      </c>
      <c r="F108" s="107" t="str">
        <f t="shared" si="6"/>
        <v>AG -3--AC -8</v>
      </c>
      <c r="G108" s="94" t="s">
        <v>476</v>
      </c>
      <c r="H108" s="94" t="s">
        <v>477</v>
      </c>
      <c r="I108" s="103" t="str">
        <f t="shared" si="7"/>
        <v xml:space="preserve">CT- - M- </v>
      </c>
      <c r="J108" s="94" t="s">
        <v>468</v>
      </c>
      <c r="K108" s="94"/>
      <c r="L108" s="94" t="s">
        <v>478</v>
      </c>
      <c r="M108" s="94"/>
      <c r="N108" s="103" t="str">
        <f t="shared" si="8"/>
        <v xml:space="preserve">O  </v>
      </c>
      <c r="O108" s="94" t="s">
        <v>472</v>
      </c>
      <c r="P108" s="94"/>
      <c r="Q108" s="103" t="str">
        <f t="shared" si="9"/>
        <v xml:space="preserve">F   </v>
      </c>
      <c r="R108" s="94" t="s">
        <v>375</v>
      </c>
      <c r="S108" s="94"/>
    </row>
    <row r="109" spans="1:19">
      <c r="A109" s="93" t="s">
        <v>247</v>
      </c>
      <c r="B109" s="94">
        <v>7132</v>
      </c>
      <c r="C109" s="94" t="s">
        <v>575</v>
      </c>
      <c r="D109" s="93" t="s">
        <v>576</v>
      </c>
      <c r="E109" s="93" t="str">
        <f t="shared" si="5"/>
        <v>7132-60</v>
      </c>
      <c r="F109" s="107" t="str">
        <f t="shared" si="6"/>
        <v>AG -3--AC -8</v>
      </c>
      <c r="G109" s="94" t="s">
        <v>476</v>
      </c>
      <c r="H109" s="94" t="s">
        <v>477</v>
      </c>
      <c r="I109" s="103" t="str">
        <f t="shared" si="7"/>
        <v xml:space="preserve">CT- - M- </v>
      </c>
      <c r="J109" s="94" t="s">
        <v>468</v>
      </c>
      <c r="K109" s="94"/>
      <c r="L109" s="94" t="s">
        <v>478</v>
      </c>
      <c r="M109" s="94"/>
      <c r="N109" s="103" t="str">
        <f t="shared" si="8"/>
        <v xml:space="preserve">O  </v>
      </c>
      <c r="O109" s="94" t="s">
        <v>472</v>
      </c>
      <c r="P109" s="94"/>
      <c r="Q109" s="103" t="str">
        <f t="shared" si="9"/>
        <v xml:space="preserve">F   </v>
      </c>
      <c r="R109" s="94" t="s">
        <v>375</v>
      </c>
      <c r="S109" s="94"/>
    </row>
    <row r="110" spans="1:19">
      <c r="A110" s="93"/>
      <c r="B110" s="94"/>
      <c r="C110" s="94"/>
      <c r="D110" s="93"/>
      <c r="E110" s="93" t="str">
        <f t="shared" si="5"/>
        <v>-</v>
      </c>
      <c r="F110" s="107" t="str">
        <f t="shared" si="6"/>
        <v>AG ---AC -</v>
      </c>
      <c r="G110" s="94"/>
      <c r="H110" s="94"/>
      <c r="I110" s="103" t="str">
        <f t="shared" si="7"/>
        <v xml:space="preserve">- - - </v>
      </c>
      <c r="J110" s="94"/>
      <c r="K110" s="94"/>
      <c r="L110" s="94"/>
      <c r="M110" s="94"/>
      <c r="N110" s="103" t="str">
        <f t="shared" si="8"/>
        <v xml:space="preserve">  </v>
      </c>
      <c r="O110" s="94"/>
      <c r="P110" s="94"/>
      <c r="Q110" s="103" t="str">
        <f t="shared" si="9"/>
        <v xml:space="preserve">   </v>
      </c>
      <c r="R110" s="94"/>
      <c r="S110" s="94"/>
    </row>
    <row r="111" spans="1:19">
      <c r="A111" s="93" t="s">
        <v>61</v>
      </c>
      <c r="B111" s="94">
        <v>7140</v>
      </c>
      <c r="C111" s="94" t="s">
        <v>489</v>
      </c>
      <c r="D111" s="93" t="s">
        <v>577</v>
      </c>
      <c r="E111" s="93" t="str">
        <f t="shared" si="5"/>
        <v>7140-02</v>
      </c>
      <c r="F111" s="107" t="str">
        <f t="shared" si="6"/>
        <v>AG ---AC -</v>
      </c>
      <c r="G111" s="94"/>
      <c r="H111" s="94"/>
      <c r="I111" s="103" t="str">
        <f t="shared" si="7"/>
        <v xml:space="preserve">- - - </v>
      </c>
      <c r="J111" s="94"/>
      <c r="K111" s="94"/>
      <c r="L111" s="94"/>
      <c r="M111" s="94"/>
      <c r="N111" s="103" t="str">
        <f t="shared" si="8"/>
        <v xml:space="preserve">  </v>
      </c>
      <c r="O111" s="94"/>
      <c r="P111" s="94"/>
      <c r="Q111" s="103" t="str">
        <f t="shared" si="9"/>
        <v xml:space="preserve">   </v>
      </c>
      <c r="R111" s="94"/>
      <c r="S111" s="94"/>
    </row>
    <row r="112" spans="1:19">
      <c r="A112" s="93" t="s">
        <v>61</v>
      </c>
      <c r="B112" s="94">
        <v>7140</v>
      </c>
      <c r="C112" s="94" t="s">
        <v>578</v>
      </c>
      <c r="D112" s="93" t="s">
        <v>286</v>
      </c>
      <c r="E112" s="93" t="str">
        <f t="shared" si="5"/>
        <v>7140-02.10</v>
      </c>
      <c r="F112" s="107" t="str">
        <f t="shared" si="6"/>
        <v>AG -3--AC -8</v>
      </c>
      <c r="G112" s="94" t="s">
        <v>476</v>
      </c>
      <c r="H112" s="94" t="s">
        <v>477</v>
      </c>
      <c r="I112" s="103" t="str">
        <f t="shared" si="7"/>
        <v xml:space="preserve">CT- - M- </v>
      </c>
      <c r="J112" s="94" t="s">
        <v>468</v>
      </c>
      <c r="K112" s="94"/>
      <c r="L112" s="94" t="s">
        <v>478</v>
      </c>
      <c r="M112" s="94"/>
      <c r="N112" s="103" t="str">
        <f t="shared" si="8"/>
        <v xml:space="preserve">O  </v>
      </c>
      <c r="O112" s="94" t="s">
        <v>472</v>
      </c>
      <c r="P112" s="94"/>
      <c r="Q112" s="103" t="str">
        <f t="shared" si="9"/>
        <v xml:space="preserve">F   </v>
      </c>
      <c r="R112" s="94" t="s">
        <v>375</v>
      </c>
      <c r="S112" s="94"/>
    </row>
    <row r="113" spans="1:19">
      <c r="A113" s="93" t="s">
        <v>61</v>
      </c>
      <c r="B113" s="94">
        <v>7140</v>
      </c>
      <c r="C113" s="94" t="s">
        <v>390</v>
      </c>
      <c r="D113" s="93" t="s">
        <v>579</v>
      </c>
      <c r="E113" s="93" t="str">
        <f t="shared" si="5"/>
        <v>7140-13</v>
      </c>
      <c r="F113" s="107" t="str">
        <f t="shared" si="6"/>
        <v>AG ---AC -</v>
      </c>
      <c r="G113" s="94"/>
      <c r="H113" s="94"/>
      <c r="I113" s="103" t="str">
        <f t="shared" si="7"/>
        <v xml:space="preserve">- - - </v>
      </c>
      <c r="J113" s="94"/>
      <c r="K113" s="94"/>
      <c r="L113" s="94"/>
      <c r="M113" s="94"/>
      <c r="N113" s="103" t="str">
        <f t="shared" si="8"/>
        <v xml:space="preserve">  </v>
      </c>
      <c r="O113" s="94"/>
      <c r="P113" s="94"/>
      <c r="Q113" s="103" t="str">
        <f t="shared" si="9"/>
        <v xml:space="preserve">   </v>
      </c>
      <c r="R113" s="94"/>
      <c r="S113" s="94"/>
    </row>
    <row r="114" spans="1:19">
      <c r="A114" s="93" t="s">
        <v>61</v>
      </c>
      <c r="B114" s="94">
        <v>7140</v>
      </c>
      <c r="C114" s="94" t="s">
        <v>580</v>
      </c>
      <c r="D114" s="93" t="s">
        <v>271</v>
      </c>
      <c r="E114" s="93" t="str">
        <f t="shared" si="5"/>
        <v>7140-13.01</v>
      </c>
      <c r="F114" s="107" t="str">
        <f t="shared" si="6"/>
        <v>AG -3--AC -</v>
      </c>
      <c r="G114" s="94" t="s">
        <v>476</v>
      </c>
      <c r="H114" s="94"/>
      <c r="I114" s="103" t="str">
        <f t="shared" si="7"/>
        <v xml:space="preserve">- E- - </v>
      </c>
      <c r="J114" s="94"/>
      <c r="K114" s="94" t="s">
        <v>469</v>
      </c>
      <c r="L114" s="94"/>
      <c r="M114" s="94"/>
      <c r="N114" s="103" t="str">
        <f t="shared" si="8"/>
        <v xml:space="preserve">O  </v>
      </c>
      <c r="O114" s="94" t="s">
        <v>472</v>
      </c>
      <c r="P114" s="94"/>
      <c r="Q114" s="103" t="str">
        <f t="shared" si="9"/>
        <v xml:space="preserve">F   </v>
      </c>
      <c r="R114" s="94" t="s">
        <v>375</v>
      </c>
      <c r="S114" s="94"/>
    </row>
    <row r="115" spans="1:19">
      <c r="A115" s="93" t="s">
        <v>61</v>
      </c>
      <c r="B115" s="94">
        <v>7140</v>
      </c>
      <c r="C115" s="94" t="s">
        <v>518</v>
      </c>
      <c r="D115" s="93" t="s">
        <v>519</v>
      </c>
      <c r="E115" s="93" t="str">
        <f t="shared" si="5"/>
        <v>7140-45</v>
      </c>
      <c r="F115" s="107" t="str">
        <f t="shared" si="6"/>
        <v>AG ---AC -</v>
      </c>
      <c r="G115" s="94"/>
      <c r="H115" s="94"/>
      <c r="I115" s="103" t="str">
        <f t="shared" si="7"/>
        <v xml:space="preserve">- - - </v>
      </c>
      <c r="J115" s="94"/>
      <c r="K115" s="94"/>
      <c r="L115" s="94"/>
      <c r="M115" s="94"/>
      <c r="N115" s="103" t="str">
        <f t="shared" si="8"/>
        <v xml:space="preserve">  </v>
      </c>
      <c r="O115" s="94"/>
      <c r="P115" s="94"/>
      <c r="Q115" s="103" t="str">
        <f t="shared" si="9"/>
        <v xml:space="preserve">   </v>
      </c>
      <c r="R115" s="94"/>
      <c r="S115" s="94"/>
    </row>
    <row r="116" spans="1:19">
      <c r="A116" s="93" t="s">
        <v>61</v>
      </c>
      <c r="B116" s="94">
        <v>7140</v>
      </c>
      <c r="C116" s="94" t="s">
        <v>559</v>
      </c>
      <c r="D116" s="93" t="s">
        <v>280</v>
      </c>
      <c r="E116" s="93" t="str">
        <f t="shared" si="5"/>
        <v>7140-45.01</v>
      </c>
      <c r="F116" s="107" t="str">
        <f t="shared" si="6"/>
        <v>AG -3--AC -2</v>
      </c>
      <c r="G116" s="94" t="s">
        <v>476</v>
      </c>
      <c r="H116" s="94" t="s">
        <v>581</v>
      </c>
      <c r="I116" s="103" t="str">
        <f t="shared" si="7"/>
        <v xml:space="preserve">- E- - </v>
      </c>
      <c r="J116" s="94"/>
      <c r="K116" s="94" t="s">
        <v>469</v>
      </c>
      <c r="L116" s="94"/>
      <c r="M116" s="94"/>
      <c r="N116" s="103" t="str">
        <f t="shared" si="8"/>
        <v xml:space="preserve">O  </v>
      </c>
      <c r="O116" s="94" t="s">
        <v>472</v>
      </c>
      <c r="P116" s="94"/>
      <c r="Q116" s="103" t="str">
        <f t="shared" si="9"/>
        <v xml:space="preserve">F   </v>
      </c>
      <c r="R116" s="94" t="s">
        <v>375</v>
      </c>
      <c r="S116" s="94"/>
    </row>
    <row r="117" spans="1:19">
      <c r="A117" s="93" t="s">
        <v>61</v>
      </c>
      <c r="B117" s="94">
        <v>7140</v>
      </c>
      <c r="C117" s="94" t="s">
        <v>582</v>
      </c>
      <c r="D117" s="93" t="s">
        <v>287</v>
      </c>
      <c r="E117" s="93" t="str">
        <f t="shared" si="5"/>
        <v>7140-45.09</v>
      </c>
      <c r="F117" s="107" t="str">
        <f t="shared" si="6"/>
        <v>AG -3--AC -8</v>
      </c>
      <c r="G117" s="94" t="s">
        <v>476</v>
      </c>
      <c r="H117" s="94" t="s">
        <v>477</v>
      </c>
      <c r="I117" s="103" t="str">
        <f t="shared" si="7"/>
        <v xml:space="preserve">CT- - M- </v>
      </c>
      <c r="J117" s="94" t="s">
        <v>468</v>
      </c>
      <c r="K117" s="94"/>
      <c r="L117" s="94" t="s">
        <v>478</v>
      </c>
      <c r="M117" s="94"/>
      <c r="N117" s="103" t="str">
        <f t="shared" si="8"/>
        <v xml:space="preserve">O  </v>
      </c>
      <c r="O117" s="94" t="s">
        <v>472</v>
      </c>
      <c r="P117" s="94"/>
      <c r="Q117" s="103" t="str">
        <f t="shared" si="9"/>
        <v xml:space="preserve">F   </v>
      </c>
      <c r="R117" s="94" t="s">
        <v>375</v>
      </c>
      <c r="S117" s="94"/>
    </row>
    <row r="118" spans="1:19">
      <c r="A118" s="93" t="s">
        <v>61</v>
      </c>
      <c r="B118" s="94">
        <v>7140</v>
      </c>
      <c r="C118" s="94" t="s">
        <v>564</v>
      </c>
      <c r="D118" s="93" t="s">
        <v>565</v>
      </c>
      <c r="E118" s="93" t="str">
        <f t="shared" si="5"/>
        <v>7140-46</v>
      </c>
      <c r="F118" s="107" t="str">
        <f t="shared" si="6"/>
        <v>AG ---AC -</v>
      </c>
      <c r="G118" s="94"/>
      <c r="H118" s="94"/>
      <c r="I118" s="103" t="str">
        <f t="shared" si="7"/>
        <v xml:space="preserve">- - - </v>
      </c>
      <c r="J118" s="94"/>
      <c r="K118" s="94"/>
      <c r="L118" s="94"/>
      <c r="M118" s="94"/>
      <c r="N118" s="103" t="str">
        <f t="shared" si="8"/>
        <v xml:space="preserve">  </v>
      </c>
      <c r="O118" s="94"/>
      <c r="P118" s="94"/>
      <c r="Q118" s="103" t="str">
        <f t="shared" si="9"/>
        <v xml:space="preserve">   </v>
      </c>
      <c r="R118" s="94"/>
      <c r="S118" s="94"/>
    </row>
    <row r="119" spans="1:19">
      <c r="A119" s="93" t="s">
        <v>61</v>
      </c>
      <c r="B119" s="94">
        <v>7140</v>
      </c>
      <c r="C119" s="94" t="s">
        <v>583</v>
      </c>
      <c r="D119" s="93" t="s">
        <v>584</v>
      </c>
      <c r="E119" s="93" t="str">
        <f t="shared" si="5"/>
        <v>7140-46.02</v>
      </c>
      <c r="F119" s="107" t="str">
        <f t="shared" si="6"/>
        <v>AG -3--AC -8</v>
      </c>
      <c r="G119" s="94" t="s">
        <v>476</v>
      </c>
      <c r="H119" s="94" t="s">
        <v>477</v>
      </c>
      <c r="I119" s="103" t="str">
        <f t="shared" si="7"/>
        <v xml:space="preserve">CT- - M- </v>
      </c>
      <c r="J119" s="94" t="s">
        <v>468</v>
      </c>
      <c r="K119" s="94"/>
      <c r="L119" s="94" t="s">
        <v>478</v>
      </c>
      <c r="M119" s="94"/>
      <c r="N119" s="103" t="str">
        <f t="shared" si="8"/>
        <v xml:space="preserve">O  </v>
      </c>
      <c r="O119" s="94" t="s">
        <v>472</v>
      </c>
      <c r="P119" s="94"/>
      <c r="Q119" s="103" t="str">
        <f t="shared" si="9"/>
        <v xml:space="preserve">F   </v>
      </c>
      <c r="R119" s="94" t="s">
        <v>375</v>
      </c>
      <c r="S119" s="94"/>
    </row>
    <row r="120" spans="1:19">
      <c r="A120" s="93" t="s">
        <v>61</v>
      </c>
      <c r="B120" s="94">
        <v>7140</v>
      </c>
      <c r="C120" s="94" t="s">
        <v>585</v>
      </c>
      <c r="D120" s="93" t="s">
        <v>586</v>
      </c>
      <c r="E120" s="93" t="str">
        <f t="shared" si="5"/>
        <v>7140-46.03</v>
      </c>
      <c r="F120" s="107" t="str">
        <f t="shared" si="6"/>
        <v>AG -3--AC -8</v>
      </c>
      <c r="G120" s="94" t="s">
        <v>476</v>
      </c>
      <c r="H120" s="94" t="s">
        <v>477</v>
      </c>
      <c r="I120" s="103" t="str">
        <f t="shared" si="7"/>
        <v xml:space="preserve">CT- - M- </v>
      </c>
      <c r="J120" s="94" t="s">
        <v>468</v>
      </c>
      <c r="K120" s="94"/>
      <c r="L120" s="94" t="s">
        <v>478</v>
      </c>
      <c r="M120" s="94"/>
      <c r="N120" s="103" t="str">
        <f t="shared" si="8"/>
        <v xml:space="preserve">O  </v>
      </c>
      <c r="O120" s="94" t="s">
        <v>472</v>
      </c>
      <c r="P120" s="94"/>
      <c r="Q120" s="103" t="str">
        <f t="shared" si="9"/>
        <v xml:space="preserve">F   </v>
      </c>
      <c r="R120" s="94" t="s">
        <v>375</v>
      </c>
      <c r="S120" s="94"/>
    </row>
    <row r="121" spans="1:19">
      <c r="A121" s="93" t="s">
        <v>61</v>
      </c>
      <c r="B121" s="94">
        <v>7140</v>
      </c>
      <c r="C121" s="94" t="s">
        <v>587</v>
      </c>
      <c r="D121" s="93" t="s">
        <v>588</v>
      </c>
      <c r="E121" s="93" t="str">
        <f t="shared" si="5"/>
        <v>7140-46.04</v>
      </c>
      <c r="F121" s="107" t="str">
        <f t="shared" si="6"/>
        <v>AG -3--AC -8</v>
      </c>
      <c r="G121" s="94" t="s">
        <v>476</v>
      </c>
      <c r="H121" s="94" t="s">
        <v>477</v>
      </c>
      <c r="I121" s="103" t="str">
        <f t="shared" si="7"/>
        <v xml:space="preserve">CT- - M- </v>
      </c>
      <c r="J121" s="94" t="s">
        <v>468</v>
      </c>
      <c r="K121" s="94"/>
      <c r="L121" s="94" t="s">
        <v>478</v>
      </c>
      <c r="M121" s="94"/>
      <c r="N121" s="103" t="str">
        <f t="shared" si="8"/>
        <v xml:space="preserve">O  </v>
      </c>
      <c r="O121" s="94" t="s">
        <v>472</v>
      </c>
      <c r="P121" s="94"/>
      <c r="Q121" s="103" t="str">
        <f t="shared" si="9"/>
        <v xml:space="preserve">F   </v>
      </c>
      <c r="R121" s="94" t="s">
        <v>375</v>
      </c>
      <c r="S121" s="94"/>
    </row>
    <row r="122" spans="1:19">
      <c r="A122" s="93"/>
      <c r="B122" s="94"/>
      <c r="C122" s="94"/>
      <c r="D122" s="93"/>
      <c r="E122" s="93" t="str">
        <f t="shared" si="5"/>
        <v>-</v>
      </c>
      <c r="F122" s="107" t="str">
        <f t="shared" si="6"/>
        <v>AG ---AC -</v>
      </c>
      <c r="G122" s="94"/>
      <c r="H122" s="94"/>
      <c r="I122" s="103" t="str">
        <f t="shared" si="7"/>
        <v xml:space="preserve">- - - </v>
      </c>
      <c r="J122" s="94"/>
      <c r="K122" s="94"/>
      <c r="L122" s="94"/>
      <c r="M122" s="94"/>
      <c r="N122" s="103" t="str">
        <f t="shared" si="8"/>
        <v xml:space="preserve">  </v>
      </c>
      <c r="O122" s="94"/>
      <c r="P122" s="94"/>
      <c r="Q122" s="103" t="str">
        <f t="shared" si="9"/>
        <v xml:space="preserve">   </v>
      </c>
      <c r="R122" s="94"/>
      <c r="S122" s="94"/>
    </row>
    <row r="123" spans="1:19">
      <c r="A123" s="93" t="s">
        <v>589</v>
      </c>
      <c r="B123" s="94">
        <v>7200</v>
      </c>
      <c r="C123" s="94" t="s">
        <v>383</v>
      </c>
      <c r="D123" s="93" t="s">
        <v>590</v>
      </c>
      <c r="E123" s="93" t="str">
        <f t="shared" si="5"/>
        <v>7200-14</v>
      </c>
      <c r="F123" s="107" t="str">
        <f t="shared" si="6"/>
        <v>AG ---AC -</v>
      </c>
      <c r="G123" s="94"/>
      <c r="H123" s="94"/>
      <c r="I123" s="103" t="str">
        <f t="shared" si="7"/>
        <v xml:space="preserve">- - - </v>
      </c>
      <c r="J123" s="94"/>
      <c r="K123" s="94"/>
      <c r="L123" s="94"/>
      <c r="M123" s="94"/>
      <c r="N123" s="103" t="str">
        <f t="shared" si="8"/>
        <v xml:space="preserve">  </v>
      </c>
      <c r="O123" s="94"/>
      <c r="P123" s="94"/>
      <c r="Q123" s="103" t="str">
        <f t="shared" si="9"/>
        <v xml:space="preserve">   </v>
      </c>
      <c r="R123" s="94"/>
      <c r="S123" s="94"/>
    </row>
    <row r="124" spans="1:19">
      <c r="A124" s="93" t="s">
        <v>589</v>
      </c>
      <c r="B124" s="94">
        <v>7200</v>
      </c>
      <c r="C124" s="94" t="s">
        <v>591</v>
      </c>
      <c r="D124" s="93" t="s">
        <v>22</v>
      </c>
      <c r="E124" s="93" t="str">
        <f t="shared" si="5"/>
        <v>7200-14.01</v>
      </c>
      <c r="F124" s="107" t="str">
        <f t="shared" si="6"/>
        <v>AG -3--AC -8</v>
      </c>
      <c r="G124" s="94" t="s">
        <v>476</v>
      </c>
      <c r="H124" s="94" t="s">
        <v>477</v>
      </c>
      <c r="I124" s="103" t="str">
        <f t="shared" si="7"/>
        <v xml:space="preserve">CT- - M- </v>
      </c>
      <c r="J124" s="94" t="s">
        <v>468</v>
      </c>
      <c r="K124" s="94"/>
      <c r="L124" s="94" t="s">
        <v>478</v>
      </c>
      <c r="M124" s="94"/>
      <c r="N124" s="103" t="str">
        <f t="shared" si="8"/>
        <v xml:space="preserve">O  </v>
      </c>
      <c r="O124" s="94" t="s">
        <v>472</v>
      </c>
      <c r="P124" s="94"/>
      <c r="Q124" s="103" t="str">
        <f t="shared" si="9"/>
        <v xml:space="preserve">F   </v>
      </c>
      <c r="R124" s="94" t="s">
        <v>375</v>
      </c>
      <c r="S124" s="94"/>
    </row>
    <row r="125" spans="1:19">
      <c r="A125" s="93" t="s">
        <v>589</v>
      </c>
      <c r="B125" s="94">
        <v>7200</v>
      </c>
      <c r="C125" s="94" t="s">
        <v>592</v>
      </c>
      <c r="D125" s="93" t="s">
        <v>328</v>
      </c>
      <c r="E125" s="93" t="str">
        <f t="shared" si="5"/>
        <v>7200-14.02</v>
      </c>
      <c r="F125" s="107" t="str">
        <f t="shared" si="6"/>
        <v>AG -3--AC -8</v>
      </c>
      <c r="G125" s="94" t="s">
        <v>476</v>
      </c>
      <c r="H125" s="94" t="s">
        <v>477</v>
      </c>
      <c r="I125" s="103" t="str">
        <f t="shared" si="7"/>
        <v xml:space="preserve">CT- - M- </v>
      </c>
      <c r="J125" s="94" t="s">
        <v>468</v>
      </c>
      <c r="K125" s="94"/>
      <c r="L125" s="94" t="s">
        <v>478</v>
      </c>
      <c r="M125" s="94"/>
      <c r="N125" s="103" t="str">
        <f t="shared" si="8"/>
        <v xml:space="preserve">O  </v>
      </c>
      <c r="O125" s="94" t="s">
        <v>472</v>
      </c>
      <c r="P125" s="94"/>
      <c r="Q125" s="103" t="str">
        <f t="shared" si="9"/>
        <v xml:space="preserve">F   </v>
      </c>
      <c r="R125" s="94" t="s">
        <v>375</v>
      </c>
      <c r="S125" s="94"/>
    </row>
    <row r="126" spans="1:19">
      <c r="A126" s="93" t="s">
        <v>589</v>
      </c>
      <c r="B126" s="94">
        <v>7200</v>
      </c>
      <c r="C126" s="94" t="s">
        <v>451</v>
      </c>
      <c r="D126" s="93" t="s">
        <v>593</v>
      </c>
      <c r="E126" s="93" t="str">
        <f t="shared" si="5"/>
        <v>7200-23</v>
      </c>
      <c r="F126" s="107" t="str">
        <f t="shared" si="6"/>
        <v>AG -3--AC -18</v>
      </c>
      <c r="G126" s="94" t="s">
        <v>476</v>
      </c>
      <c r="H126" s="94" t="s">
        <v>495</v>
      </c>
      <c r="I126" s="103" t="str">
        <f t="shared" si="7"/>
        <v>- - M- S</v>
      </c>
      <c r="J126" s="94"/>
      <c r="K126" s="94"/>
      <c r="L126" s="94" t="s">
        <v>478</v>
      </c>
      <c r="M126" s="94" t="s">
        <v>471</v>
      </c>
      <c r="N126" s="103" t="str">
        <f t="shared" si="8"/>
        <v xml:space="preserve">O  </v>
      </c>
      <c r="O126" s="94" t="s">
        <v>472</v>
      </c>
      <c r="P126" s="94"/>
      <c r="Q126" s="103" t="str">
        <f t="shared" si="9"/>
        <v xml:space="preserve">F   </v>
      </c>
      <c r="R126" s="94" t="s">
        <v>375</v>
      </c>
      <c r="S126" s="94"/>
    </row>
    <row r="127" spans="1:19">
      <c r="A127" s="93" t="s">
        <v>589</v>
      </c>
      <c r="B127" s="94">
        <v>7200</v>
      </c>
      <c r="C127" s="94" t="s">
        <v>485</v>
      </c>
      <c r="D127" s="93" t="s">
        <v>482</v>
      </c>
      <c r="E127" s="93" t="str">
        <f t="shared" si="5"/>
        <v>7200-34</v>
      </c>
      <c r="F127" s="107" t="str">
        <f t="shared" si="6"/>
        <v>AG ---AC -</v>
      </c>
      <c r="G127" s="94"/>
      <c r="H127" s="94"/>
      <c r="I127" s="103" t="str">
        <f t="shared" si="7"/>
        <v xml:space="preserve">- - - </v>
      </c>
      <c r="J127" s="94"/>
      <c r="K127" s="94"/>
      <c r="L127" s="94"/>
      <c r="M127" s="94"/>
      <c r="N127" s="103" t="str">
        <f t="shared" si="8"/>
        <v xml:space="preserve">  </v>
      </c>
      <c r="O127" s="94"/>
      <c r="P127" s="94"/>
      <c r="Q127" s="103" t="str">
        <f t="shared" si="9"/>
        <v xml:space="preserve">   </v>
      </c>
      <c r="R127" s="94"/>
      <c r="S127" s="94"/>
    </row>
    <row r="128" spans="1:19">
      <c r="A128" s="93" t="s">
        <v>589</v>
      </c>
      <c r="B128" s="94">
        <v>7200</v>
      </c>
      <c r="C128" s="94" t="s">
        <v>449</v>
      </c>
      <c r="D128" s="93" t="s">
        <v>594</v>
      </c>
      <c r="E128" s="93" t="str">
        <f t="shared" si="5"/>
        <v>7200-34.01</v>
      </c>
      <c r="F128" s="107" t="str">
        <f t="shared" si="6"/>
        <v>AG -3--AC -8</v>
      </c>
      <c r="G128" s="94" t="s">
        <v>476</v>
      </c>
      <c r="H128" s="94" t="s">
        <v>477</v>
      </c>
      <c r="I128" s="103" t="str">
        <f t="shared" si="7"/>
        <v xml:space="preserve">CT- - M- </v>
      </c>
      <c r="J128" s="94" t="s">
        <v>468</v>
      </c>
      <c r="K128" s="94"/>
      <c r="L128" s="94" t="s">
        <v>478</v>
      </c>
      <c r="M128" s="94"/>
      <c r="N128" s="103" t="str">
        <f t="shared" si="8"/>
        <v xml:space="preserve">O  </v>
      </c>
      <c r="O128" s="94" t="s">
        <v>472</v>
      </c>
      <c r="P128" s="94"/>
      <c r="Q128" s="103" t="str">
        <f t="shared" si="9"/>
        <v xml:space="preserve">F   </v>
      </c>
      <c r="R128" s="94" t="s">
        <v>375</v>
      </c>
      <c r="S128" s="94"/>
    </row>
    <row r="129" spans="1:19">
      <c r="A129" s="93" t="s">
        <v>589</v>
      </c>
      <c r="B129" s="94">
        <v>7200</v>
      </c>
      <c r="C129" s="94" t="s">
        <v>428</v>
      </c>
      <c r="D129" s="93" t="s">
        <v>555</v>
      </c>
      <c r="E129" s="93" t="str">
        <f t="shared" si="5"/>
        <v>7200-34.03</v>
      </c>
      <c r="F129" s="107" t="str">
        <f t="shared" si="6"/>
        <v>AG -3--AC -</v>
      </c>
      <c r="G129" s="94" t="s">
        <v>476</v>
      </c>
      <c r="H129" s="94"/>
      <c r="I129" s="103" t="str">
        <f t="shared" si="7"/>
        <v xml:space="preserve">- E- - </v>
      </c>
      <c r="J129" s="94"/>
      <c r="K129" s="94" t="s">
        <v>469</v>
      </c>
      <c r="L129" s="94"/>
      <c r="M129" s="94"/>
      <c r="N129" s="103" t="str">
        <f t="shared" si="8"/>
        <v xml:space="preserve">O  </v>
      </c>
      <c r="O129" s="94" t="s">
        <v>472</v>
      </c>
      <c r="P129" s="94"/>
      <c r="Q129" s="103" t="str">
        <f t="shared" si="9"/>
        <v xml:space="preserve">F   </v>
      </c>
      <c r="R129" s="94" t="s">
        <v>375</v>
      </c>
      <c r="S129" s="94"/>
    </row>
    <row r="130" spans="1:19">
      <c r="A130" s="93" t="s">
        <v>589</v>
      </c>
      <c r="B130" s="94">
        <v>7200</v>
      </c>
      <c r="C130" s="94" t="s">
        <v>595</v>
      </c>
      <c r="D130" s="93" t="s">
        <v>596</v>
      </c>
      <c r="E130" s="93" t="str">
        <f t="shared" si="5"/>
        <v>7200-61</v>
      </c>
      <c r="F130" s="107" t="str">
        <f t="shared" si="6"/>
        <v>AG ---AC -</v>
      </c>
      <c r="G130" s="94"/>
      <c r="H130" s="94"/>
      <c r="I130" s="103" t="str">
        <f t="shared" si="7"/>
        <v xml:space="preserve">- - - </v>
      </c>
      <c r="J130" s="94"/>
      <c r="K130" s="94"/>
      <c r="L130" s="94"/>
      <c r="M130" s="94"/>
      <c r="N130" s="103" t="str">
        <f t="shared" si="8"/>
        <v xml:space="preserve">  </v>
      </c>
      <c r="O130" s="94"/>
      <c r="P130" s="94"/>
      <c r="Q130" s="103" t="str">
        <f t="shared" si="9"/>
        <v xml:space="preserve">   </v>
      </c>
      <c r="R130" s="94"/>
      <c r="S130" s="94"/>
    </row>
    <row r="131" spans="1:19">
      <c r="A131" s="93" t="s">
        <v>589</v>
      </c>
      <c r="B131" s="94">
        <v>7200</v>
      </c>
      <c r="C131" s="94" t="s">
        <v>597</v>
      </c>
      <c r="D131" s="93" t="s">
        <v>598</v>
      </c>
      <c r="E131" s="93" t="str">
        <f t="shared" si="5"/>
        <v>7200-61.01</v>
      </c>
      <c r="F131" s="107" t="str">
        <f t="shared" si="6"/>
        <v>AG -3--AC -8</v>
      </c>
      <c r="G131" s="94" t="s">
        <v>476</v>
      </c>
      <c r="H131" s="94" t="s">
        <v>477</v>
      </c>
      <c r="I131" s="103" t="str">
        <f t="shared" si="7"/>
        <v xml:space="preserve">CT- - M- </v>
      </c>
      <c r="J131" s="94" t="s">
        <v>468</v>
      </c>
      <c r="K131" s="94"/>
      <c r="L131" s="94" t="s">
        <v>478</v>
      </c>
      <c r="M131" s="94"/>
      <c r="N131" s="103" t="str">
        <f t="shared" si="8"/>
        <v xml:space="preserve">O  </v>
      </c>
      <c r="O131" s="94" t="s">
        <v>472</v>
      </c>
      <c r="P131" s="94"/>
      <c r="Q131" s="103" t="str">
        <f t="shared" si="9"/>
        <v xml:space="preserve">F   </v>
      </c>
      <c r="R131" s="94" t="s">
        <v>375</v>
      </c>
      <c r="S131" s="94"/>
    </row>
    <row r="132" spans="1:19">
      <c r="A132" s="93" t="s">
        <v>589</v>
      </c>
      <c r="B132" s="94">
        <v>7200</v>
      </c>
      <c r="C132" s="94" t="s">
        <v>599</v>
      </c>
      <c r="D132" s="93" t="s">
        <v>600</v>
      </c>
      <c r="E132" s="93" t="str">
        <f t="shared" si="5"/>
        <v>7200-61.02</v>
      </c>
      <c r="F132" s="107" t="str">
        <f t="shared" si="6"/>
        <v>AG -3--AC -8</v>
      </c>
      <c r="G132" s="94" t="s">
        <v>476</v>
      </c>
      <c r="H132" s="94" t="s">
        <v>477</v>
      </c>
      <c r="I132" s="103" t="str">
        <f t="shared" si="7"/>
        <v xml:space="preserve">CT- - M- </v>
      </c>
      <c r="J132" s="94" t="s">
        <v>468</v>
      </c>
      <c r="K132" s="94"/>
      <c r="L132" s="94" t="s">
        <v>478</v>
      </c>
      <c r="M132" s="94"/>
      <c r="N132" s="103" t="str">
        <f t="shared" si="8"/>
        <v xml:space="preserve">O  </v>
      </c>
      <c r="O132" s="94" t="s">
        <v>472</v>
      </c>
      <c r="P132" s="94"/>
      <c r="Q132" s="103" t="str">
        <f t="shared" si="9"/>
        <v xml:space="preserve">F   </v>
      </c>
      <c r="R132" s="94" t="s">
        <v>375</v>
      </c>
      <c r="S132" s="94"/>
    </row>
    <row r="133" spans="1:19">
      <c r="A133" s="93" t="s">
        <v>589</v>
      </c>
      <c r="B133" s="94">
        <v>7200</v>
      </c>
      <c r="C133" s="94" t="s">
        <v>601</v>
      </c>
      <c r="D133" s="93" t="s">
        <v>602</v>
      </c>
      <c r="E133" s="93" t="str">
        <f t="shared" si="5"/>
        <v>7200-61.03</v>
      </c>
      <c r="F133" s="107" t="str">
        <f t="shared" si="6"/>
        <v>AG -3--AC -8</v>
      </c>
      <c r="G133" s="94" t="s">
        <v>476</v>
      </c>
      <c r="H133" s="94">
        <v>8</v>
      </c>
      <c r="I133" s="103" t="str">
        <f t="shared" si="7"/>
        <v xml:space="preserve">CT- - M- </v>
      </c>
      <c r="J133" s="94" t="s">
        <v>468</v>
      </c>
      <c r="K133" s="94"/>
      <c r="L133" s="94" t="s">
        <v>478</v>
      </c>
      <c r="M133" s="94"/>
      <c r="N133" s="103" t="str">
        <f t="shared" si="8"/>
        <v xml:space="preserve">O  </v>
      </c>
      <c r="O133" s="94" t="s">
        <v>472</v>
      </c>
      <c r="P133" s="94"/>
      <c r="Q133" s="103" t="str">
        <f t="shared" si="9"/>
        <v xml:space="preserve">F   </v>
      </c>
      <c r="R133" s="94" t="s">
        <v>375</v>
      </c>
      <c r="S133" s="94"/>
    </row>
    <row r="134" spans="1:19">
      <c r="A134" s="93"/>
      <c r="B134" s="94"/>
      <c r="C134" s="94"/>
      <c r="D134" s="93"/>
      <c r="E134" s="93" t="str">
        <f t="shared" ref="E134:E197" si="10">CONCATENATE(B134,"-",C134)</f>
        <v>-</v>
      </c>
      <c r="F134" s="107" t="str">
        <f t="shared" ref="F134:F197" si="11">CONCATENATE("AG"," -", G134,"--","AC -", H134)</f>
        <v>AG ---AC -</v>
      </c>
      <c r="G134" s="94"/>
      <c r="H134" s="94"/>
      <c r="I134" s="103" t="str">
        <f t="shared" ref="I134:I197" si="12">CONCATENATE(J134,"- ",K134,"- ",L134,"- ",M134,)</f>
        <v xml:space="preserve">- - - </v>
      </c>
      <c r="J134" s="94"/>
      <c r="K134" s="94"/>
      <c r="L134" s="94"/>
      <c r="M134" s="94"/>
      <c r="N134" s="103" t="str">
        <f t="shared" ref="N134:N197" si="13">CONCATENATE(O134,"  ",P134)</f>
        <v xml:space="preserve">  </v>
      </c>
      <c r="O134" s="94"/>
      <c r="P134" s="94"/>
      <c r="Q134" s="103" t="str">
        <f t="shared" ref="Q134:Q197" si="14">CONCATENATE(R134,"   ",S134)</f>
        <v xml:space="preserve">   </v>
      </c>
      <c r="R134" s="94"/>
      <c r="S134" s="94"/>
    </row>
    <row r="135" spans="1:19">
      <c r="A135" s="93" t="s">
        <v>251</v>
      </c>
      <c r="B135" s="94">
        <v>7210</v>
      </c>
      <c r="C135" s="94" t="s">
        <v>489</v>
      </c>
      <c r="D135" s="93" t="s">
        <v>490</v>
      </c>
      <c r="E135" s="93" t="str">
        <f t="shared" si="10"/>
        <v>7210-02</v>
      </c>
      <c r="F135" s="107" t="str">
        <f t="shared" si="11"/>
        <v>AG ---AC -</v>
      </c>
      <c r="G135" s="94"/>
      <c r="H135" s="94"/>
      <c r="I135" s="103" t="str">
        <f t="shared" si="12"/>
        <v xml:space="preserve">- - - </v>
      </c>
      <c r="J135" s="94"/>
      <c r="K135" s="94"/>
      <c r="L135" s="94"/>
      <c r="M135" s="94"/>
      <c r="N135" s="103" t="str">
        <f t="shared" si="13"/>
        <v xml:space="preserve">  </v>
      </c>
      <c r="O135" s="94"/>
      <c r="P135" s="94"/>
      <c r="Q135" s="103" t="str">
        <f t="shared" si="14"/>
        <v xml:space="preserve">   </v>
      </c>
      <c r="R135" s="94"/>
      <c r="S135" s="94"/>
    </row>
    <row r="136" spans="1:19">
      <c r="A136" s="93" t="s">
        <v>251</v>
      </c>
      <c r="B136" s="94">
        <v>7210</v>
      </c>
      <c r="C136" s="94" t="s">
        <v>603</v>
      </c>
      <c r="D136" s="93" t="s">
        <v>604</v>
      </c>
      <c r="E136" s="93" t="str">
        <f t="shared" si="10"/>
        <v>7210-02.13</v>
      </c>
      <c r="F136" s="107" t="str">
        <f t="shared" si="11"/>
        <v>AG -3--AC -8</v>
      </c>
      <c r="G136" s="94" t="s">
        <v>476</v>
      </c>
      <c r="H136" s="94" t="s">
        <v>477</v>
      </c>
      <c r="I136" s="103" t="str">
        <f t="shared" si="12"/>
        <v xml:space="preserve">CT- - M- </v>
      </c>
      <c r="J136" s="94" t="s">
        <v>468</v>
      </c>
      <c r="K136" s="94"/>
      <c r="L136" s="94" t="s">
        <v>478</v>
      </c>
      <c r="M136" s="94"/>
      <c r="N136" s="103" t="str">
        <f t="shared" si="13"/>
        <v xml:space="preserve">O  </v>
      </c>
      <c r="O136" s="94" t="s">
        <v>472</v>
      </c>
      <c r="P136" s="94"/>
      <c r="Q136" s="103" t="str">
        <f t="shared" si="14"/>
        <v xml:space="preserve">F   </v>
      </c>
      <c r="R136" s="94" t="s">
        <v>375</v>
      </c>
      <c r="S136" s="94"/>
    </row>
    <row r="137" spans="1:19">
      <c r="A137" s="93" t="s">
        <v>251</v>
      </c>
      <c r="B137" s="94">
        <v>7210</v>
      </c>
      <c r="C137" s="94" t="s">
        <v>451</v>
      </c>
      <c r="D137" s="93" t="s">
        <v>496</v>
      </c>
      <c r="E137" s="93" t="str">
        <f t="shared" si="10"/>
        <v>7210-23</v>
      </c>
      <c r="F137" s="107" t="str">
        <f t="shared" si="11"/>
        <v>AG -3--AC -18</v>
      </c>
      <c r="G137" s="94" t="s">
        <v>476</v>
      </c>
      <c r="H137" s="94" t="s">
        <v>495</v>
      </c>
      <c r="I137" s="103" t="str">
        <f t="shared" si="12"/>
        <v>- - M- S</v>
      </c>
      <c r="J137" s="94"/>
      <c r="K137" s="94"/>
      <c r="L137" s="94" t="s">
        <v>478</v>
      </c>
      <c r="M137" s="94" t="s">
        <v>471</v>
      </c>
      <c r="N137" s="103" t="str">
        <f t="shared" si="13"/>
        <v xml:space="preserve">O  </v>
      </c>
      <c r="O137" s="94" t="s">
        <v>472</v>
      </c>
      <c r="P137" s="94"/>
      <c r="Q137" s="103" t="str">
        <f t="shared" si="14"/>
        <v xml:space="preserve">F   </v>
      </c>
      <c r="R137" s="94" t="s">
        <v>375</v>
      </c>
      <c r="S137" s="94"/>
    </row>
    <row r="138" spans="1:19">
      <c r="A138" s="93" t="s">
        <v>251</v>
      </c>
      <c r="B138" s="94">
        <v>7210</v>
      </c>
      <c r="C138" s="94" t="s">
        <v>485</v>
      </c>
      <c r="D138" s="93" t="s">
        <v>482</v>
      </c>
      <c r="E138" s="93" t="str">
        <f t="shared" si="10"/>
        <v>7210-34</v>
      </c>
      <c r="F138" s="107" t="str">
        <f t="shared" si="11"/>
        <v>AG ---AC -</v>
      </c>
      <c r="G138" s="94"/>
      <c r="H138" s="94"/>
      <c r="I138" s="103" t="str">
        <f t="shared" si="12"/>
        <v xml:space="preserve">- - - </v>
      </c>
      <c r="J138" s="94"/>
      <c r="K138" s="94"/>
      <c r="L138" s="94"/>
      <c r="M138" s="94"/>
      <c r="N138" s="103" t="str">
        <f t="shared" si="13"/>
        <v xml:space="preserve">  </v>
      </c>
      <c r="O138" s="94"/>
      <c r="P138" s="94"/>
      <c r="Q138" s="103" t="str">
        <f t="shared" si="14"/>
        <v xml:space="preserve">   </v>
      </c>
      <c r="R138" s="94"/>
      <c r="S138" s="94"/>
    </row>
    <row r="139" spans="1:19" ht="17.25" customHeight="1">
      <c r="A139" s="93" t="s">
        <v>251</v>
      </c>
      <c r="B139" s="94">
        <v>7210</v>
      </c>
      <c r="C139" s="94" t="s">
        <v>449</v>
      </c>
      <c r="D139" s="93" t="s">
        <v>594</v>
      </c>
      <c r="E139" s="93" t="str">
        <f t="shared" si="10"/>
        <v>7210-34.01</v>
      </c>
      <c r="F139" s="107" t="str">
        <f t="shared" si="11"/>
        <v>AG -3--AC -8</v>
      </c>
      <c r="G139" s="94" t="s">
        <v>476</v>
      </c>
      <c r="H139" s="94" t="s">
        <v>477</v>
      </c>
      <c r="I139" s="103" t="str">
        <f t="shared" si="12"/>
        <v xml:space="preserve">CT- - M- </v>
      </c>
      <c r="J139" s="94" t="s">
        <v>468</v>
      </c>
      <c r="K139" s="94"/>
      <c r="L139" s="94" t="s">
        <v>478</v>
      </c>
      <c r="M139" s="94"/>
      <c r="N139" s="103" t="str">
        <f t="shared" si="13"/>
        <v xml:space="preserve">O  </v>
      </c>
      <c r="O139" s="94" t="s">
        <v>472</v>
      </c>
      <c r="P139" s="94"/>
      <c r="Q139" s="103" t="str">
        <f t="shared" si="14"/>
        <v xml:space="preserve">F   </v>
      </c>
      <c r="R139" s="94" t="s">
        <v>375</v>
      </c>
      <c r="S139" s="94"/>
    </row>
    <row r="140" spans="1:19">
      <c r="A140" s="93" t="s">
        <v>251</v>
      </c>
      <c r="B140" s="94">
        <v>7210</v>
      </c>
      <c r="C140" s="94" t="s">
        <v>428</v>
      </c>
      <c r="D140" s="93" t="s">
        <v>555</v>
      </c>
      <c r="E140" s="93" t="str">
        <f t="shared" si="10"/>
        <v>7210-34.03</v>
      </c>
      <c r="F140" s="107" t="str">
        <f t="shared" si="11"/>
        <v>AG -3--AC -</v>
      </c>
      <c r="G140" s="94" t="s">
        <v>476</v>
      </c>
      <c r="H140" s="94"/>
      <c r="I140" s="103" t="str">
        <f t="shared" si="12"/>
        <v xml:space="preserve">- E- - </v>
      </c>
      <c r="J140" s="94"/>
      <c r="K140" s="94" t="s">
        <v>469</v>
      </c>
      <c r="L140" s="94"/>
      <c r="M140" s="94"/>
      <c r="N140" s="103" t="str">
        <f t="shared" si="13"/>
        <v xml:space="preserve">O  </v>
      </c>
      <c r="O140" s="94" t="s">
        <v>472</v>
      </c>
      <c r="P140" s="94"/>
      <c r="Q140" s="103" t="str">
        <f t="shared" si="14"/>
        <v xml:space="preserve">F   </v>
      </c>
      <c r="R140" s="94" t="s">
        <v>375</v>
      </c>
      <c r="S140" s="94"/>
    </row>
    <row r="141" spans="1:19">
      <c r="A141" s="93" t="s">
        <v>251</v>
      </c>
      <c r="B141" s="94">
        <v>7210</v>
      </c>
      <c r="C141" s="94" t="s">
        <v>518</v>
      </c>
      <c r="D141" s="93" t="s">
        <v>558</v>
      </c>
      <c r="E141" s="93" t="str">
        <f t="shared" si="10"/>
        <v>7210-45</v>
      </c>
      <c r="F141" s="107" t="str">
        <f t="shared" si="11"/>
        <v>AG ---AC -</v>
      </c>
      <c r="G141" s="94"/>
      <c r="H141" s="94"/>
      <c r="I141" s="103" t="str">
        <f t="shared" si="12"/>
        <v xml:space="preserve">- - - </v>
      </c>
      <c r="J141" s="94"/>
      <c r="K141" s="94"/>
      <c r="L141" s="94"/>
      <c r="M141" s="94"/>
      <c r="N141" s="103" t="str">
        <f t="shared" si="13"/>
        <v xml:space="preserve">  </v>
      </c>
      <c r="O141" s="94"/>
      <c r="P141" s="94"/>
      <c r="Q141" s="103" t="str">
        <f t="shared" si="14"/>
        <v xml:space="preserve">   </v>
      </c>
      <c r="R141" s="94"/>
      <c r="S141" s="94"/>
    </row>
    <row r="142" spans="1:19">
      <c r="A142" s="93" t="s">
        <v>251</v>
      </c>
      <c r="B142" s="94">
        <v>7210</v>
      </c>
      <c r="C142" s="94" t="s">
        <v>605</v>
      </c>
      <c r="D142" s="93" t="s">
        <v>330</v>
      </c>
      <c r="E142" s="93" t="str">
        <f t="shared" si="10"/>
        <v>7210-45.12</v>
      </c>
      <c r="F142" s="107" t="str">
        <f t="shared" si="11"/>
        <v>AG -3--AC -8</v>
      </c>
      <c r="G142" s="94" t="s">
        <v>476</v>
      </c>
      <c r="H142" s="94" t="s">
        <v>477</v>
      </c>
      <c r="I142" s="103" t="str">
        <f t="shared" si="12"/>
        <v xml:space="preserve">CT- - M- </v>
      </c>
      <c r="J142" s="94" t="s">
        <v>468</v>
      </c>
      <c r="K142" s="94"/>
      <c r="L142" s="94" t="s">
        <v>478</v>
      </c>
      <c r="M142" s="94"/>
      <c r="N142" s="103" t="str">
        <f t="shared" si="13"/>
        <v xml:space="preserve">O  </v>
      </c>
      <c r="O142" s="94" t="s">
        <v>472</v>
      </c>
      <c r="P142" s="94"/>
      <c r="Q142" s="103" t="str">
        <f t="shared" si="14"/>
        <v xml:space="preserve">F   </v>
      </c>
      <c r="R142" s="94" t="s">
        <v>375</v>
      </c>
      <c r="S142" s="94"/>
    </row>
    <row r="143" spans="1:19">
      <c r="A143" s="93" t="s">
        <v>251</v>
      </c>
      <c r="B143" s="94">
        <v>7210</v>
      </c>
      <c r="C143" s="94" t="s">
        <v>564</v>
      </c>
      <c r="D143" s="93" t="s">
        <v>565</v>
      </c>
      <c r="E143" s="93" t="str">
        <f t="shared" si="10"/>
        <v>7210-46</v>
      </c>
      <c r="F143" s="107" t="str">
        <f t="shared" si="11"/>
        <v>AG ---AC -</v>
      </c>
      <c r="G143" s="94"/>
      <c r="H143" s="94"/>
      <c r="I143" s="103" t="str">
        <f t="shared" si="12"/>
        <v xml:space="preserve">- - - </v>
      </c>
      <c r="J143" s="94"/>
      <c r="K143" s="94"/>
      <c r="L143" s="94"/>
      <c r="M143" s="94"/>
      <c r="N143" s="103" t="str">
        <f t="shared" si="13"/>
        <v xml:space="preserve">  </v>
      </c>
      <c r="O143" s="94"/>
      <c r="P143" s="94"/>
      <c r="Q143" s="103" t="str">
        <f t="shared" si="14"/>
        <v xml:space="preserve">   </v>
      </c>
      <c r="R143" s="94"/>
      <c r="S143" s="94"/>
    </row>
    <row r="144" spans="1:19">
      <c r="A144" s="93" t="s">
        <v>251</v>
      </c>
      <c r="B144" s="94">
        <v>7210</v>
      </c>
      <c r="C144" s="94" t="s">
        <v>606</v>
      </c>
      <c r="D144" s="93" t="s">
        <v>607</v>
      </c>
      <c r="E144" s="93" t="str">
        <f t="shared" si="10"/>
        <v>7210-46.08</v>
      </c>
      <c r="F144" s="107" t="str">
        <f t="shared" si="11"/>
        <v>AG -3--AC -8</v>
      </c>
      <c r="G144" s="94" t="s">
        <v>476</v>
      </c>
      <c r="H144" s="94" t="s">
        <v>477</v>
      </c>
      <c r="I144" s="103" t="str">
        <f t="shared" si="12"/>
        <v xml:space="preserve">CT- - M- </v>
      </c>
      <c r="J144" s="94" t="s">
        <v>468</v>
      </c>
      <c r="K144" s="94"/>
      <c r="L144" s="94" t="s">
        <v>478</v>
      </c>
      <c r="M144" s="94"/>
      <c r="N144" s="103" t="str">
        <f t="shared" si="13"/>
        <v xml:space="preserve">O  </v>
      </c>
      <c r="O144" s="94" t="s">
        <v>472</v>
      </c>
      <c r="P144" s="94"/>
      <c r="Q144" s="103" t="str">
        <f t="shared" si="14"/>
        <v xml:space="preserve">F   </v>
      </c>
      <c r="R144" s="94" t="s">
        <v>375</v>
      </c>
      <c r="S144" s="94"/>
    </row>
    <row r="145" spans="1:19">
      <c r="A145" s="93" t="s">
        <v>251</v>
      </c>
      <c r="B145" s="94">
        <v>7210</v>
      </c>
      <c r="C145" s="94" t="s">
        <v>535</v>
      </c>
      <c r="D145" s="93" t="s">
        <v>483</v>
      </c>
      <c r="E145" s="93" t="str">
        <f t="shared" si="10"/>
        <v>7210-51</v>
      </c>
      <c r="F145" s="107" t="str">
        <f t="shared" si="11"/>
        <v>AG ---AC -</v>
      </c>
      <c r="G145" s="94"/>
      <c r="H145" s="94"/>
      <c r="I145" s="103" t="str">
        <f t="shared" si="12"/>
        <v xml:space="preserve">- - - </v>
      </c>
      <c r="J145" s="94"/>
      <c r="K145" s="94"/>
      <c r="L145" s="94"/>
      <c r="M145" s="94"/>
      <c r="N145" s="103" t="str">
        <f t="shared" si="13"/>
        <v xml:space="preserve">  </v>
      </c>
      <c r="O145" s="94"/>
      <c r="P145" s="94"/>
      <c r="Q145" s="103" t="str">
        <f t="shared" si="14"/>
        <v xml:space="preserve">   </v>
      </c>
      <c r="R145" s="94"/>
      <c r="S145" s="94"/>
    </row>
    <row r="146" spans="1:19" ht="17.25" customHeight="1">
      <c r="A146" s="93" t="s">
        <v>251</v>
      </c>
      <c r="B146" s="94">
        <v>7210</v>
      </c>
      <c r="C146" s="94" t="s">
        <v>450</v>
      </c>
      <c r="D146" s="93" t="s">
        <v>608</v>
      </c>
      <c r="E146" s="93" t="str">
        <f t="shared" si="10"/>
        <v>7210-51.13</v>
      </c>
      <c r="F146" s="107" t="str">
        <f t="shared" si="11"/>
        <v>AG -3--AC -8</v>
      </c>
      <c r="G146" s="94">
        <v>3</v>
      </c>
      <c r="H146" s="94">
        <v>8</v>
      </c>
      <c r="I146" s="103" t="str">
        <f t="shared" si="12"/>
        <v xml:space="preserve">CT- - M- </v>
      </c>
      <c r="J146" s="94" t="s">
        <v>468</v>
      </c>
      <c r="K146" s="94"/>
      <c r="L146" s="94" t="s">
        <v>478</v>
      </c>
      <c r="M146" s="94"/>
      <c r="N146" s="103" t="str">
        <f t="shared" si="13"/>
        <v xml:space="preserve">O  </v>
      </c>
      <c r="O146" s="94" t="s">
        <v>472</v>
      </c>
      <c r="P146" s="94"/>
      <c r="Q146" s="103" t="str">
        <f t="shared" si="14"/>
        <v xml:space="preserve">F   </v>
      </c>
      <c r="R146" s="94" t="s">
        <v>375</v>
      </c>
      <c r="S146" s="94"/>
    </row>
    <row r="147" spans="1:19">
      <c r="A147" s="93"/>
      <c r="B147" s="94"/>
      <c r="C147" s="94"/>
      <c r="D147" s="93"/>
      <c r="E147" s="93" t="str">
        <f t="shared" si="10"/>
        <v>-</v>
      </c>
      <c r="F147" s="107" t="str">
        <f t="shared" si="11"/>
        <v>AG ---AC -</v>
      </c>
      <c r="G147" s="94"/>
      <c r="H147" s="94"/>
      <c r="I147" s="103" t="str">
        <f t="shared" si="12"/>
        <v xml:space="preserve">- - - </v>
      </c>
      <c r="J147" s="94"/>
      <c r="K147" s="94"/>
      <c r="L147" s="94"/>
      <c r="M147" s="94"/>
      <c r="N147" s="103" t="str">
        <f t="shared" si="13"/>
        <v xml:space="preserve">  </v>
      </c>
      <c r="O147" s="94"/>
      <c r="P147" s="94"/>
      <c r="Q147" s="103" t="str">
        <f t="shared" si="14"/>
        <v xml:space="preserve">   </v>
      </c>
      <c r="R147" s="94"/>
      <c r="S147" s="94"/>
    </row>
    <row r="148" spans="1:19">
      <c r="A148" s="93"/>
      <c r="B148" s="94"/>
      <c r="C148" s="94"/>
      <c r="D148" s="93"/>
      <c r="E148" s="93" t="str">
        <f t="shared" si="10"/>
        <v>-</v>
      </c>
      <c r="F148" s="107" t="str">
        <f t="shared" si="11"/>
        <v>AG ---AC -</v>
      </c>
      <c r="G148" s="94"/>
      <c r="H148" s="94"/>
      <c r="I148" s="103" t="str">
        <f t="shared" si="12"/>
        <v xml:space="preserve">- - - </v>
      </c>
      <c r="J148" s="94"/>
      <c r="K148" s="94"/>
      <c r="L148" s="94"/>
      <c r="M148" s="94"/>
      <c r="N148" s="103" t="str">
        <f t="shared" si="13"/>
        <v xml:space="preserve">  </v>
      </c>
      <c r="O148" s="94"/>
      <c r="P148" s="94"/>
      <c r="Q148" s="103" t="str">
        <f t="shared" si="14"/>
        <v xml:space="preserve">   </v>
      </c>
      <c r="R148" s="94"/>
      <c r="S148" s="94"/>
    </row>
    <row r="149" spans="1:19">
      <c r="A149" s="93" t="s">
        <v>609</v>
      </c>
      <c r="B149" s="94">
        <v>7211</v>
      </c>
      <c r="C149" s="94" t="s">
        <v>451</v>
      </c>
      <c r="D149" s="93" t="s">
        <v>496</v>
      </c>
      <c r="E149" s="93" t="str">
        <f t="shared" si="10"/>
        <v>7211-23</v>
      </c>
      <c r="F149" s="107" t="str">
        <f t="shared" si="11"/>
        <v>AG -3--AC -18</v>
      </c>
      <c r="G149" s="94" t="s">
        <v>476</v>
      </c>
      <c r="H149" s="94" t="s">
        <v>495</v>
      </c>
      <c r="I149" s="103" t="str">
        <f t="shared" si="12"/>
        <v>- - M- S</v>
      </c>
      <c r="J149" s="94"/>
      <c r="K149" s="94"/>
      <c r="L149" s="94" t="s">
        <v>478</v>
      </c>
      <c r="M149" s="94" t="s">
        <v>471</v>
      </c>
      <c r="N149" s="103" t="str">
        <f t="shared" si="13"/>
        <v xml:space="preserve">O  </v>
      </c>
      <c r="O149" s="94" t="s">
        <v>472</v>
      </c>
      <c r="P149" s="94"/>
      <c r="Q149" s="103" t="str">
        <f t="shared" si="14"/>
        <v xml:space="preserve">F   </v>
      </c>
      <c r="R149" s="94" t="s">
        <v>375</v>
      </c>
      <c r="S149" s="94"/>
    </row>
    <row r="150" spans="1:19">
      <c r="A150" s="93" t="s">
        <v>609</v>
      </c>
      <c r="B150" s="94">
        <v>7211</v>
      </c>
      <c r="C150" s="94" t="s">
        <v>391</v>
      </c>
      <c r="D150" s="93" t="s">
        <v>610</v>
      </c>
      <c r="E150" s="93" t="str">
        <f t="shared" si="10"/>
        <v>7211-26</v>
      </c>
      <c r="F150" s="107" t="str">
        <f t="shared" si="11"/>
        <v>AG ---AC -</v>
      </c>
      <c r="G150" s="94"/>
      <c r="H150" s="94"/>
      <c r="I150" s="103" t="str">
        <f t="shared" si="12"/>
        <v xml:space="preserve">- - - </v>
      </c>
      <c r="J150" s="94"/>
      <c r="K150" s="94"/>
      <c r="L150" s="94"/>
      <c r="M150" s="94"/>
      <c r="N150" s="103" t="str">
        <f t="shared" si="13"/>
        <v xml:space="preserve">  </v>
      </c>
      <c r="O150" s="94"/>
      <c r="P150" s="94"/>
      <c r="Q150" s="103" t="str">
        <f t="shared" si="14"/>
        <v xml:space="preserve">   </v>
      </c>
      <c r="R150" s="94"/>
      <c r="S150" s="94"/>
    </row>
    <row r="151" spans="1:19">
      <c r="A151" s="93" t="s">
        <v>609</v>
      </c>
      <c r="B151" s="94">
        <v>7211</v>
      </c>
      <c r="C151" s="94" t="s">
        <v>611</v>
      </c>
      <c r="D151" s="93" t="s">
        <v>335</v>
      </c>
      <c r="E151" s="93" t="str">
        <f t="shared" si="10"/>
        <v>7211-26.01</v>
      </c>
      <c r="F151" s="107" t="str">
        <f t="shared" si="11"/>
        <v>AG -5--AC -15</v>
      </c>
      <c r="G151" s="94" t="s">
        <v>612</v>
      </c>
      <c r="H151" s="94" t="s">
        <v>392</v>
      </c>
      <c r="I151" s="103" t="str">
        <f t="shared" si="12"/>
        <v xml:space="preserve">CT- - M- </v>
      </c>
      <c r="J151" s="94" t="s">
        <v>468</v>
      </c>
      <c r="K151" s="94"/>
      <c r="L151" s="94" t="s">
        <v>478</v>
      </c>
      <c r="M151" s="94"/>
      <c r="N151" s="103" t="str">
        <f t="shared" si="13"/>
        <v xml:space="preserve">O  </v>
      </c>
      <c r="O151" s="94" t="s">
        <v>472</v>
      </c>
      <c r="P151" s="94"/>
      <c r="Q151" s="103" t="str">
        <f t="shared" si="14"/>
        <v xml:space="preserve">F   </v>
      </c>
      <c r="R151" s="94" t="s">
        <v>375</v>
      </c>
      <c r="S151" s="94"/>
    </row>
    <row r="152" spans="1:19">
      <c r="A152" s="93" t="s">
        <v>609</v>
      </c>
      <c r="B152" s="94">
        <v>7211</v>
      </c>
      <c r="C152" s="94" t="s">
        <v>613</v>
      </c>
      <c r="D152" s="93" t="s">
        <v>336</v>
      </c>
      <c r="E152" s="93" t="str">
        <f t="shared" si="10"/>
        <v>7211-26.02</v>
      </c>
      <c r="F152" s="107" t="str">
        <f t="shared" si="11"/>
        <v>AG -5--AC -15</v>
      </c>
      <c r="G152" s="94" t="s">
        <v>612</v>
      </c>
      <c r="H152" s="94" t="s">
        <v>392</v>
      </c>
      <c r="I152" s="103" t="str">
        <f t="shared" si="12"/>
        <v xml:space="preserve">- - M- </v>
      </c>
      <c r="J152" s="94"/>
      <c r="K152" s="94"/>
      <c r="L152" s="94" t="s">
        <v>478</v>
      </c>
      <c r="M152" s="94"/>
      <c r="N152" s="103" t="str">
        <f t="shared" si="13"/>
        <v xml:space="preserve">O  </v>
      </c>
      <c r="O152" s="94" t="s">
        <v>472</v>
      </c>
      <c r="P152" s="94"/>
      <c r="Q152" s="103" t="str">
        <f t="shared" si="14"/>
        <v xml:space="preserve">F   </v>
      </c>
      <c r="R152" s="94" t="s">
        <v>375</v>
      </c>
      <c r="S152" s="94"/>
    </row>
    <row r="153" spans="1:19">
      <c r="A153" s="93" t="s">
        <v>609</v>
      </c>
      <c r="B153" s="94">
        <v>7211</v>
      </c>
      <c r="C153" s="94" t="s">
        <v>614</v>
      </c>
      <c r="D153" s="93" t="s">
        <v>337</v>
      </c>
      <c r="E153" s="93" t="str">
        <f t="shared" si="10"/>
        <v>7211-26.03</v>
      </c>
      <c r="F153" s="107" t="str">
        <f t="shared" si="11"/>
        <v>AG -5--AC -15</v>
      </c>
      <c r="G153" s="94" t="s">
        <v>612</v>
      </c>
      <c r="H153" s="94" t="s">
        <v>392</v>
      </c>
      <c r="I153" s="103" t="str">
        <f t="shared" si="12"/>
        <v xml:space="preserve">CT- - M- </v>
      </c>
      <c r="J153" s="94" t="s">
        <v>468</v>
      </c>
      <c r="K153" s="94"/>
      <c r="L153" s="94" t="s">
        <v>478</v>
      </c>
      <c r="M153" s="94"/>
      <c r="N153" s="103" t="str">
        <f t="shared" si="13"/>
        <v xml:space="preserve">O  </v>
      </c>
      <c r="O153" s="94" t="s">
        <v>472</v>
      </c>
      <c r="P153" s="94"/>
      <c r="Q153" s="103" t="str">
        <f t="shared" si="14"/>
        <v xml:space="preserve">F   </v>
      </c>
      <c r="R153" s="94" t="s">
        <v>375</v>
      </c>
      <c r="S153" s="94"/>
    </row>
    <row r="154" spans="1:19">
      <c r="A154" s="93" t="s">
        <v>609</v>
      </c>
      <c r="B154" s="94">
        <v>7211</v>
      </c>
      <c r="C154" s="94" t="s">
        <v>452</v>
      </c>
      <c r="D154" s="93" t="s">
        <v>615</v>
      </c>
      <c r="E154" s="93" t="str">
        <f t="shared" si="10"/>
        <v>7211-28</v>
      </c>
      <c r="F154" s="107" t="str">
        <f t="shared" si="11"/>
        <v>AG -5--AC -15</v>
      </c>
      <c r="G154" s="94" t="s">
        <v>612</v>
      </c>
      <c r="H154" s="94" t="s">
        <v>392</v>
      </c>
      <c r="I154" s="103" t="str">
        <f t="shared" si="12"/>
        <v xml:space="preserve">CT- - M- </v>
      </c>
      <c r="J154" s="94" t="s">
        <v>468</v>
      </c>
      <c r="K154" s="94"/>
      <c r="L154" s="94" t="s">
        <v>478</v>
      </c>
      <c r="M154" s="94"/>
      <c r="N154" s="103" t="str">
        <f t="shared" si="13"/>
        <v xml:space="preserve">O  </v>
      </c>
      <c r="O154" s="94" t="s">
        <v>472</v>
      </c>
      <c r="P154" s="94"/>
      <c r="Q154" s="103" t="str">
        <f t="shared" si="14"/>
        <v xml:space="preserve">F   </v>
      </c>
      <c r="R154" s="94" t="s">
        <v>375</v>
      </c>
      <c r="S154" s="94"/>
    </row>
    <row r="155" spans="1:19">
      <c r="A155" s="93" t="s">
        <v>609</v>
      </c>
      <c r="B155" s="94">
        <v>7211</v>
      </c>
      <c r="C155" s="94" t="s">
        <v>453</v>
      </c>
      <c r="D155" s="93" t="s">
        <v>616</v>
      </c>
      <c r="E155" s="93" t="str">
        <f t="shared" si="10"/>
        <v>7211-31</v>
      </c>
      <c r="F155" s="107" t="str">
        <f t="shared" si="11"/>
        <v>AG -5--AC -15</v>
      </c>
      <c r="G155" s="94" t="s">
        <v>612</v>
      </c>
      <c r="H155" s="94" t="s">
        <v>392</v>
      </c>
      <c r="I155" s="103" t="str">
        <f t="shared" si="12"/>
        <v xml:space="preserve">CT- - M- </v>
      </c>
      <c r="J155" s="94" t="s">
        <v>468</v>
      </c>
      <c r="K155" s="94"/>
      <c r="L155" s="94" t="s">
        <v>478</v>
      </c>
      <c r="M155" s="94"/>
      <c r="N155" s="103" t="str">
        <f t="shared" si="13"/>
        <v xml:space="preserve">O  </v>
      </c>
      <c r="O155" s="94" t="s">
        <v>472</v>
      </c>
      <c r="P155" s="94"/>
      <c r="Q155" s="103" t="str">
        <f t="shared" si="14"/>
        <v xml:space="preserve">F   </v>
      </c>
      <c r="R155" s="94" t="s">
        <v>375</v>
      </c>
      <c r="S155" s="94"/>
    </row>
    <row r="156" spans="1:19">
      <c r="A156" s="93" t="s">
        <v>609</v>
      </c>
      <c r="B156" s="94">
        <v>7211</v>
      </c>
      <c r="C156" s="94" t="s">
        <v>485</v>
      </c>
      <c r="D156" s="93" t="s">
        <v>482</v>
      </c>
      <c r="E156" s="93" t="str">
        <f t="shared" si="10"/>
        <v>7211-34</v>
      </c>
      <c r="F156" s="107" t="str">
        <f t="shared" si="11"/>
        <v>AG ---AC -</v>
      </c>
      <c r="G156" s="94"/>
      <c r="H156" s="94"/>
      <c r="I156" s="103" t="str">
        <f t="shared" si="12"/>
        <v xml:space="preserve">- - - </v>
      </c>
      <c r="J156" s="94"/>
      <c r="K156" s="94"/>
      <c r="L156" s="94"/>
      <c r="M156" s="94"/>
      <c r="N156" s="103" t="str">
        <f t="shared" si="13"/>
        <v xml:space="preserve">  </v>
      </c>
      <c r="O156" s="94"/>
      <c r="P156" s="94"/>
      <c r="Q156" s="103" t="str">
        <f t="shared" si="14"/>
        <v xml:space="preserve">   </v>
      </c>
      <c r="R156" s="94"/>
      <c r="S156" s="94"/>
    </row>
    <row r="157" spans="1:19">
      <c r="A157" s="93" t="s">
        <v>609</v>
      </c>
      <c r="B157" s="94">
        <v>7211</v>
      </c>
      <c r="C157" s="94" t="s">
        <v>428</v>
      </c>
      <c r="D157" s="93" t="s">
        <v>555</v>
      </c>
      <c r="E157" s="93" t="str">
        <f t="shared" si="10"/>
        <v>7211-34.03</v>
      </c>
      <c r="F157" s="107" t="str">
        <f t="shared" si="11"/>
        <v>AG -3--AC -</v>
      </c>
      <c r="G157" s="94" t="s">
        <v>476</v>
      </c>
      <c r="H157" s="94"/>
      <c r="I157" s="103" t="str">
        <f t="shared" si="12"/>
        <v xml:space="preserve">- E- - </v>
      </c>
      <c r="J157" s="94"/>
      <c r="K157" s="94" t="s">
        <v>469</v>
      </c>
      <c r="L157" s="94"/>
      <c r="M157" s="94"/>
      <c r="N157" s="103" t="str">
        <f t="shared" si="13"/>
        <v xml:space="preserve">O  </v>
      </c>
      <c r="O157" s="94" t="s">
        <v>472</v>
      </c>
      <c r="P157" s="94"/>
      <c r="Q157" s="103" t="str">
        <f t="shared" si="14"/>
        <v xml:space="preserve">F   </v>
      </c>
      <c r="R157" s="94" t="s">
        <v>375</v>
      </c>
      <c r="S157" s="94"/>
    </row>
    <row r="158" spans="1:19">
      <c r="A158" s="93" t="s">
        <v>609</v>
      </c>
      <c r="B158" s="94">
        <v>7211</v>
      </c>
      <c r="C158" s="94" t="s">
        <v>535</v>
      </c>
      <c r="D158" s="93" t="s">
        <v>483</v>
      </c>
      <c r="E158" s="93" t="str">
        <f t="shared" si="10"/>
        <v>7211-51</v>
      </c>
      <c r="F158" s="107" t="str">
        <f t="shared" si="11"/>
        <v>AG ---AC -</v>
      </c>
      <c r="G158" s="94"/>
      <c r="H158" s="94"/>
      <c r="I158" s="103" t="str">
        <f t="shared" si="12"/>
        <v xml:space="preserve">- - - </v>
      </c>
      <c r="J158" s="94"/>
      <c r="K158" s="94"/>
      <c r="L158" s="94"/>
      <c r="M158" s="94"/>
      <c r="N158" s="103" t="str">
        <f t="shared" si="13"/>
        <v xml:space="preserve">  </v>
      </c>
      <c r="O158" s="94"/>
      <c r="P158" s="94"/>
      <c r="Q158" s="103" t="str">
        <f t="shared" si="14"/>
        <v xml:space="preserve">   </v>
      </c>
      <c r="R158" s="94"/>
      <c r="S158" s="94"/>
    </row>
    <row r="159" spans="1:19">
      <c r="A159" s="93" t="s">
        <v>609</v>
      </c>
      <c r="B159" s="94">
        <v>7211</v>
      </c>
      <c r="C159" s="94" t="s">
        <v>450</v>
      </c>
      <c r="D159" s="93" t="s">
        <v>276</v>
      </c>
      <c r="E159" s="93" t="str">
        <f t="shared" si="10"/>
        <v>7211-51.13</v>
      </c>
      <c r="F159" s="107" t="str">
        <f t="shared" si="11"/>
        <v>AG -3--AC -4</v>
      </c>
      <c r="G159" s="94">
        <v>3</v>
      </c>
      <c r="H159" s="94">
        <v>4</v>
      </c>
      <c r="I159" s="103" t="str">
        <f t="shared" si="12"/>
        <v xml:space="preserve">CT- - M- </v>
      </c>
      <c r="J159" s="94" t="s">
        <v>468</v>
      </c>
      <c r="K159" s="94"/>
      <c r="L159" s="94" t="s">
        <v>478</v>
      </c>
      <c r="M159" s="94"/>
      <c r="N159" s="103" t="str">
        <f t="shared" si="13"/>
        <v xml:space="preserve">O  </v>
      </c>
      <c r="O159" s="94" t="s">
        <v>472</v>
      </c>
      <c r="P159" s="94"/>
      <c r="Q159" s="103" t="str">
        <f t="shared" si="14"/>
        <v xml:space="preserve">F   </v>
      </c>
      <c r="R159" s="94" t="s">
        <v>375</v>
      </c>
      <c r="S159" s="94"/>
    </row>
    <row r="160" spans="1:19">
      <c r="A160" s="93" t="s">
        <v>609</v>
      </c>
      <c r="B160" s="94">
        <v>7211</v>
      </c>
      <c r="C160" s="94" t="s">
        <v>454</v>
      </c>
      <c r="D160" s="93" t="s">
        <v>617</v>
      </c>
      <c r="E160" s="93" t="str">
        <f t="shared" si="10"/>
        <v>7211-63</v>
      </c>
      <c r="F160" s="107" t="str">
        <f t="shared" si="11"/>
        <v>AG -5--AC -15</v>
      </c>
      <c r="G160" s="94" t="s">
        <v>612</v>
      </c>
      <c r="H160" s="94" t="s">
        <v>392</v>
      </c>
      <c r="I160" s="103" t="str">
        <f t="shared" si="12"/>
        <v xml:space="preserve">CT- - M- </v>
      </c>
      <c r="J160" s="94" t="s">
        <v>468</v>
      </c>
      <c r="K160" s="94"/>
      <c r="L160" s="94" t="s">
        <v>478</v>
      </c>
      <c r="M160" s="94"/>
      <c r="N160" s="103" t="str">
        <f t="shared" si="13"/>
        <v xml:space="preserve">O  </v>
      </c>
      <c r="O160" s="94" t="s">
        <v>472</v>
      </c>
      <c r="P160" s="94"/>
      <c r="Q160" s="103" t="str">
        <f t="shared" si="14"/>
        <v xml:space="preserve">F   </v>
      </c>
      <c r="R160" s="94" t="s">
        <v>375</v>
      </c>
      <c r="S160" s="94"/>
    </row>
    <row r="161" spans="1:19">
      <c r="A161" s="93" t="s">
        <v>609</v>
      </c>
      <c r="B161" s="94">
        <v>7211</v>
      </c>
      <c r="C161" s="94" t="s">
        <v>455</v>
      </c>
      <c r="D161" s="93" t="s">
        <v>618</v>
      </c>
      <c r="E161" s="93" t="str">
        <f t="shared" si="10"/>
        <v>7211-65</v>
      </c>
      <c r="F161" s="107" t="str">
        <f t="shared" si="11"/>
        <v>AG -5--AC -15</v>
      </c>
      <c r="G161" s="94" t="s">
        <v>612</v>
      </c>
      <c r="H161" s="94" t="s">
        <v>392</v>
      </c>
      <c r="I161" s="103" t="str">
        <f t="shared" si="12"/>
        <v xml:space="preserve">CT- - M- </v>
      </c>
      <c r="J161" s="94" t="s">
        <v>468</v>
      </c>
      <c r="K161" s="94"/>
      <c r="L161" s="94" t="s">
        <v>478</v>
      </c>
      <c r="M161" s="94"/>
      <c r="N161" s="103" t="str">
        <f t="shared" si="13"/>
        <v xml:space="preserve">O  </v>
      </c>
      <c r="O161" s="94" t="s">
        <v>472</v>
      </c>
      <c r="P161" s="94"/>
      <c r="Q161" s="103" t="str">
        <f t="shared" si="14"/>
        <v xml:space="preserve">F   </v>
      </c>
      <c r="R161" s="94" t="s">
        <v>375</v>
      </c>
      <c r="S161" s="94"/>
    </row>
    <row r="162" spans="1:19">
      <c r="A162" s="93"/>
      <c r="B162" s="94"/>
      <c r="C162" s="94"/>
      <c r="D162" s="93"/>
      <c r="E162" s="93" t="str">
        <f t="shared" si="10"/>
        <v>-</v>
      </c>
      <c r="F162" s="107" t="str">
        <f t="shared" si="11"/>
        <v>AG ---AC -</v>
      </c>
      <c r="G162" s="94"/>
      <c r="H162" s="94"/>
      <c r="I162" s="103" t="str">
        <f t="shared" si="12"/>
        <v xml:space="preserve">- - - </v>
      </c>
      <c r="J162" s="94"/>
      <c r="K162" s="94"/>
      <c r="L162" s="94"/>
      <c r="M162" s="94"/>
      <c r="N162" s="103" t="str">
        <f t="shared" si="13"/>
        <v xml:space="preserve">  </v>
      </c>
      <c r="O162" s="94"/>
      <c r="P162" s="94"/>
      <c r="Q162" s="103" t="str">
        <f t="shared" si="14"/>
        <v xml:space="preserve">   </v>
      </c>
      <c r="R162" s="94"/>
      <c r="S162" s="94"/>
    </row>
    <row r="163" spans="1:19">
      <c r="A163" s="93" t="s">
        <v>250</v>
      </c>
      <c r="B163" s="94">
        <v>7220</v>
      </c>
      <c r="C163" s="94" t="s">
        <v>451</v>
      </c>
      <c r="D163" s="93" t="s">
        <v>496</v>
      </c>
      <c r="E163" s="93" t="str">
        <f t="shared" si="10"/>
        <v>7220-23</v>
      </c>
      <c r="F163" s="107" t="str">
        <f t="shared" si="11"/>
        <v>AG -3--AC -18</v>
      </c>
      <c r="G163" s="94" t="s">
        <v>476</v>
      </c>
      <c r="H163" s="94" t="s">
        <v>495</v>
      </c>
      <c r="I163" s="103" t="str">
        <f t="shared" si="12"/>
        <v>- - M- S</v>
      </c>
      <c r="J163" s="94"/>
      <c r="K163" s="94"/>
      <c r="L163" s="94" t="s">
        <v>478</v>
      </c>
      <c r="M163" s="94" t="s">
        <v>471</v>
      </c>
      <c r="N163" s="103" t="str">
        <f t="shared" si="13"/>
        <v xml:space="preserve">O  </v>
      </c>
      <c r="O163" s="94" t="s">
        <v>472</v>
      </c>
      <c r="P163" s="94"/>
      <c r="Q163" s="103" t="str">
        <f t="shared" si="14"/>
        <v xml:space="preserve">F   </v>
      </c>
      <c r="R163" s="94" t="s">
        <v>375</v>
      </c>
      <c r="S163" s="94"/>
    </row>
    <row r="164" spans="1:19">
      <c r="A164" s="93" t="s">
        <v>250</v>
      </c>
      <c r="B164" s="94">
        <v>7220</v>
      </c>
      <c r="C164" s="94" t="s">
        <v>485</v>
      </c>
      <c r="D164" s="93" t="s">
        <v>482</v>
      </c>
      <c r="E164" s="93" t="str">
        <f t="shared" si="10"/>
        <v>7220-34</v>
      </c>
      <c r="F164" s="107" t="str">
        <f t="shared" si="11"/>
        <v>AG ---AC -</v>
      </c>
      <c r="G164" s="94"/>
      <c r="H164" s="94"/>
      <c r="I164" s="103" t="str">
        <f t="shared" si="12"/>
        <v xml:space="preserve">- - - </v>
      </c>
      <c r="J164" s="94"/>
      <c r="K164" s="94"/>
      <c r="L164" s="94"/>
      <c r="M164" s="94"/>
      <c r="N164" s="103" t="str">
        <f t="shared" si="13"/>
        <v xml:space="preserve">  </v>
      </c>
      <c r="O164" s="94"/>
      <c r="P164" s="94"/>
      <c r="Q164" s="103" t="str">
        <f t="shared" si="14"/>
        <v xml:space="preserve">   </v>
      </c>
      <c r="R164" s="94"/>
      <c r="S164" s="94"/>
    </row>
    <row r="165" spans="1:19">
      <c r="A165" s="93" t="s">
        <v>250</v>
      </c>
      <c r="B165" s="94">
        <v>7220</v>
      </c>
      <c r="C165" s="94" t="s">
        <v>449</v>
      </c>
      <c r="D165" s="93" t="s">
        <v>272</v>
      </c>
      <c r="E165" s="93" t="str">
        <f t="shared" si="10"/>
        <v>7220-34.01</v>
      </c>
      <c r="F165" s="107" t="str">
        <f t="shared" si="11"/>
        <v>AG -3--AC -8</v>
      </c>
      <c r="G165" s="94" t="s">
        <v>476</v>
      </c>
      <c r="H165" s="94" t="s">
        <v>477</v>
      </c>
      <c r="I165" s="103" t="str">
        <f t="shared" si="12"/>
        <v xml:space="preserve">CT- - M- </v>
      </c>
      <c r="J165" s="94" t="s">
        <v>468</v>
      </c>
      <c r="K165" s="94"/>
      <c r="L165" s="94" t="s">
        <v>478</v>
      </c>
      <c r="M165" s="94"/>
      <c r="N165" s="103" t="str">
        <f t="shared" si="13"/>
        <v xml:space="preserve">O  </v>
      </c>
      <c r="O165" s="94" t="s">
        <v>472</v>
      </c>
      <c r="P165" s="94"/>
      <c r="Q165" s="103" t="str">
        <f t="shared" si="14"/>
        <v xml:space="preserve">F   </v>
      </c>
      <c r="R165" s="94" t="s">
        <v>375</v>
      </c>
      <c r="S165" s="94"/>
    </row>
    <row r="166" spans="1:19">
      <c r="A166" s="93" t="s">
        <v>250</v>
      </c>
      <c r="B166" s="94">
        <v>7220</v>
      </c>
      <c r="C166" s="94" t="s">
        <v>428</v>
      </c>
      <c r="D166" s="93" t="s">
        <v>555</v>
      </c>
      <c r="E166" s="93" t="str">
        <f t="shared" si="10"/>
        <v>7220-34.03</v>
      </c>
      <c r="F166" s="107" t="str">
        <f t="shared" si="11"/>
        <v>AG -3--AC -</v>
      </c>
      <c r="G166" s="94" t="s">
        <v>476</v>
      </c>
      <c r="H166" s="94"/>
      <c r="I166" s="103" t="str">
        <f t="shared" si="12"/>
        <v xml:space="preserve">- E- - </v>
      </c>
      <c r="J166" s="94"/>
      <c r="K166" s="94" t="s">
        <v>469</v>
      </c>
      <c r="L166" s="94"/>
      <c r="M166" s="94"/>
      <c r="N166" s="103" t="str">
        <f t="shared" si="13"/>
        <v xml:space="preserve">O  </v>
      </c>
      <c r="O166" s="94" t="s">
        <v>472</v>
      </c>
      <c r="P166" s="94"/>
      <c r="Q166" s="103" t="str">
        <f t="shared" si="14"/>
        <v xml:space="preserve">F   </v>
      </c>
      <c r="R166" s="94" t="s">
        <v>375</v>
      </c>
      <c r="S166" s="94"/>
    </row>
    <row r="167" spans="1:19">
      <c r="A167" s="93"/>
      <c r="B167" s="94"/>
      <c r="C167" s="94"/>
      <c r="D167" s="93"/>
      <c r="E167" s="93" t="str">
        <f t="shared" si="10"/>
        <v>-</v>
      </c>
      <c r="F167" s="107" t="str">
        <f t="shared" si="11"/>
        <v>AG ---AC -</v>
      </c>
      <c r="G167" s="94"/>
      <c r="H167" s="94"/>
      <c r="I167" s="103" t="str">
        <f t="shared" si="12"/>
        <v xml:space="preserve">- - - </v>
      </c>
      <c r="J167" s="94"/>
      <c r="K167" s="94"/>
      <c r="L167" s="94"/>
      <c r="M167" s="94"/>
      <c r="N167" s="103" t="str">
        <f t="shared" si="13"/>
        <v xml:space="preserve">  </v>
      </c>
      <c r="O167" s="94"/>
      <c r="P167" s="94"/>
      <c r="Q167" s="103" t="str">
        <f t="shared" si="14"/>
        <v xml:space="preserve">   </v>
      </c>
      <c r="R167" s="94"/>
      <c r="S167" s="94"/>
    </row>
    <row r="168" spans="1:19">
      <c r="A168" s="93" t="s">
        <v>619</v>
      </c>
      <c r="B168" s="94">
        <v>7221</v>
      </c>
      <c r="C168" s="94">
        <v>4</v>
      </c>
      <c r="D168" s="93" t="s">
        <v>620</v>
      </c>
      <c r="E168" s="93" t="str">
        <f t="shared" si="10"/>
        <v>7221-4</v>
      </c>
      <c r="F168" s="107" t="str">
        <f t="shared" si="11"/>
        <v>AG -4--AC -16</v>
      </c>
      <c r="G168" s="94">
        <v>4</v>
      </c>
      <c r="H168" s="94">
        <v>16</v>
      </c>
      <c r="I168" s="103" t="str">
        <f t="shared" si="12"/>
        <v xml:space="preserve">CT- - M- </v>
      </c>
      <c r="J168" s="94" t="s">
        <v>468</v>
      </c>
      <c r="K168" s="94"/>
      <c r="L168" s="94" t="s">
        <v>478</v>
      </c>
      <c r="M168" s="94"/>
      <c r="N168" s="103" t="str">
        <f t="shared" si="13"/>
        <v xml:space="preserve">O  </v>
      </c>
      <c r="O168" s="94" t="s">
        <v>472</v>
      </c>
      <c r="P168" s="94"/>
      <c r="Q168" s="103" t="str">
        <f t="shared" si="14"/>
        <v xml:space="preserve">F   </v>
      </c>
      <c r="R168" s="94" t="s">
        <v>375</v>
      </c>
      <c r="S168" s="94"/>
    </row>
    <row r="169" spans="1:19">
      <c r="A169" s="93" t="s">
        <v>619</v>
      </c>
      <c r="B169" s="94">
        <v>7221</v>
      </c>
      <c r="C169" s="94">
        <v>7</v>
      </c>
      <c r="D169" s="93" t="s">
        <v>621</v>
      </c>
      <c r="E169" s="93" t="str">
        <f t="shared" si="10"/>
        <v>7221-7</v>
      </c>
      <c r="F169" s="107" t="str">
        <f t="shared" si="11"/>
        <v>AG ---AC -</v>
      </c>
      <c r="G169" s="94"/>
      <c r="H169" s="94"/>
      <c r="I169" s="103" t="str">
        <f t="shared" si="12"/>
        <v xml:space="preserve">- - - </v>
      </c>
      <c r="J169" s="94"/>
      <c r="K169" s="94"/>
      <c r="L169" s="94"/>
      <c r="M169" s="94"/>
      <c r="N169" s="103" t="str">
        <f t="shared" si="13"/>
        <v xml:space="preserve">  </v>
      </c>
      <c r="O169" s="94"/>
      <c r="P169" s="94"/>
      <c r="Q169" s="103" t="str">
        <f t="shared" si="14"/>
        <v xml:space="preserve">   </v>
      </c>
      <c r="R169" s="94"/>
      <c r="S169" s="94"/>
    </row>
    <row r="170" spans="1:19">
      <c r="A170" s="93" t="s">
        <v>619</v>
      </c>
      <c r="B170" s="94">
        <v>7221</v>
      </c>
      <c r="C170" s="94">
        <v>7.01</v>
      </c>
      <c r="D170" s="93" t="s">
        <v>622</v>
      </c>
      <c r="E170" s="93" t="str">
        <f t="shared" si="10"/>
        <v>7221-7,01</v>
      </c>
      <c r="F170" s="107" t="str">
        <f t="shared" si="11"/>
        <v>AG -3--AC -18</v>
      </c>
      <c r="G170" s="94" t="s">
        <v>476</v>
      </c>
      <c r="H170" s="94">
        <v>18</v>
      </c>
      <c r="I170" s="103" t="str">
        <f t="shared" si="12"/>
        <v xml:space="preserve">CT- - M- </v>
      </c>
      <c r="J170" s="94" t="s">
        <v>468</v>
      </c>
      <c r="K170" s="94"/>
      <c r="L170" s="94" t="s">
        <v>478</v>
      </c>
      <c r="M170" s="94"/>
      <c r="N170" s="103" t="str">
        <f t="shared" si="13"/>
        <v xml:space="preserve">O  </v>
      </c>
      <c r="O170" s="94" t="s">
        <v>472</v>
      </c>
      <c r="P170" s="94"/>
      <c r="Q170" s="103" t="str">
        <f t="shared" si="14"/>
        <v xml:space="preserve">F   </v>
      </c>
      <c r="R170" s="94" t="s">
        <v>375</v>
      </c>
      <c r="S170" s="94"/>
    </row>
    <row r="171" spans="1:19">
      <c r="A171" s="93" t="s">
        <v>619</v>
      </c>
      <c r="B171" s="94">
        <v>7221</v>
      </c>
      <c r="C171" s="94">
        <v>7.02</v>
      </c>
      <c r="D171" s="93" t="s">
        <v>341</v>
      </c>
      <c r="E171" s="93" t="str">
        <f t="shared" si="10"/>
        <v>7221-7,02</v>
      </c>
      <c r="F171" s="107" t="str">
        <f t="shared" si="11"/>
        <v>AG -3--AC -18</v>
      </c>
      <c r="G171" s="94" t="s">
        <v>476</v>
      </c>
      <c r="H171" s="94">
        <v>18</v>
      </c>
      <c r="I171" s="103" t="str">
        <f t="shared" si="12"/>
        <v xml:space="preserve">- - M- </v>
      </c>
      <c r="J171" s="94"/>
      <c r="K171" s="94"/>
      <c r="L171" s="94" t="s">
        <v>478</v>
      </c>
      <c r="M171" s="94"/>
      <c r="N171" s="103" t="str">
        <f t="shared" si="13"/>
        <v xml:space="preserve">O  </v>
      </c>
      <c r="O171" s="94" t="s">
        <v>472</v>
      </c>
      <c r="P171" s="94"/>
      <c r="Q171" s="103" t="str">
        <f t="shared" si="14"/>
        <v xml:space="preserve">F   </v>
      </c>
      <c r="R171" s="94" t="s">
        <v>375</v>
      </c>
      <c r="S171" s="94"/>
    </row>
    <row r="172" spans="1:19">
      <c r="A172" s="93" t="s">
        <v>619</v>
      </c>
      <c r="B172" s="94">
        <v>7221</v>
      </c>
      <c r="C172" s="94" t="s">
        <v>388</v>
      </c>
      <c r="D172" s="93" t="s">
        <v>623</v>
      </c>
      <c r="E172" s="93" t="str">
        <f t="shared" si="10"/>
        <v>7221-11</v>
      </c>
      <c r="F172" s="107" t="str">
        <f t="shared" si="11"/>
        <v>AG ---AC -</v>
      </c>
      <c r="G172" s="94"/>
      <c r="H172" s="94"/>
      <c r="I172" s="103" t="str">
        <f t="shared" si="12"/>
        <v xml:space="preserve">- - - </v>
      </c>
      <c r="J172" s="94"/>
      <c r="K172" s="94"/>
      <c r="L172" s="94"/>
      <c r="M172" s="94"/>
      <c r="N172" s="103" t="str">
        <f t="shared" si="13"/>
        <v xml:space="preserve">  </v>
      </c>
      <c r="O172" s="94"/>
      <c r="P172" s="94"/>
      <c r="Q172" s="103" t="str">
        <f t="shared" si="14"/>
        <v xml:space="preserve">   </v>
      </c>
      <c r="R172" s="94"/>
      <c r="S172" s="94"/>
    </row>
    <row r="173" spans="1:19">
      <c r="A173" s="93" t="s">
        <v>619</v>
      </c>
      <c r="B173" s="94">
        <v>7221</v>
      </c>
      <c r="C173" s="94">
        <v>11.01</v>
      </c>
      <c r="D173" s="93" t="s">
        <v>342</v>
      </c>
      <c r="E173" s="93" t="str">
        <f t="shared" si="10"/>
        <v>7221-11,01</v>
      </c>
      <c r="F173" s="107" t="str">
        <f t="shared" si="11"/>
        <v>AG -5--AC -5</v>
      </c>
      <c r="G173" s="94" t="s">
        <v>612</v>
      </c>
      <c r="H173" s="94" t="s">
        <v>612</v>
      </c>
      <c r="I173" s="103" t="str">
        <f t="shared" si="12"/>
        <v xml:space="preserve">CT- - M- </v>
      </c>
      <c r="J173" s="94" t="s">
        <v>468</v>
      </c>
      <c r="K173" s="94"/>
      <c r="L173" s="94" t="s">
        <v>478</v>
      </c>
      <c r="M173" s="94"/>
      <c r="N173" s="103" t="str">
        <f t="shared" si="13"/>
        <v xml:space="preserve">O  </v>
      </c>
      <c r="O173" s="94" t="s">
        <v>472</v>
      </c>
      <c r="P173" s="94"/>
      <c r="Q173" s="103" t="str">
        <f t="shared" si="14"/>
        <v xml:space="preserve">F   </v>
      </c>
      <c r="R173" s="94" t="s">
        <v>375</v>
      </c>
      <c r="S173" s="94"/>
    </row>
    <row r="174" spans="1:19">
      <c r="A174" s="93" t="s">
        <v>619</v>
      </c>
      <c r="B174" s="94">
        <v>7221</v>
      </c>
      <c r="C174" s="94">
        <v>11.01</v>
      </c>
      <c r="D174" s="93" t="s">
        <v>624</v>
      </c>
      <c r="E174" s="93" t="str">
        <f t="shared" si="10"/>
        <v>7221-11,01</v>
      </c>
      <c r="F174" s="107" t="str">
        <f t="shared" si="11"/>
        <v>AG -5--AC -5</v>
      </c>
      <c r="G174" s="94" t="s">
        <v>612</v>
      </c>
      <c r="H174" s="94" t="s">
        <v>612</v>
      </c>
      <c r="I174" s="103" t="str">
        <f t="shared" si="12"/>
        <v xml:space="preserve">CT- - M- </v>
      </c>
      <c r="J174" s="94" t="s">
        <v>468</v>
      </c>
      <c r="K174" s="94"/>
      <c r="L174" s="94" t="s">
        <v>478</v>
      </c>
      <c r="M174" s="94"/>
      <c r="N174" s="103" t="str">
        <f t="shared" si="13"/>
        <v xml:space="preserve">O  </v>
      </c>
      <c r="O174" s="94" t="s">
        <v>472</v>
      </c>
      <c r="P174" s="94"/>
      <c r="Q174" s="103" t="str">
        <f t="shared" si="14"/>
        <v xml:space="preserve">F   </v>
      </c>
      <c r="R174" s="94" t="s">
        <v>375</v>
      </c>
      <c r="S174" s="94"/>
    </row>
    <row r="175" spans="1:19">
      <c r="A175" s="93" t="s">
        <v>619</v>
      </c>
      <c r="B175" s="94">
        <v>7221</v>
      </c>
      <c r="C175" s="94">
        <v>11.01</v>
      </c>
      <c r="D175" s="93" t="s">
        <v>343</v>
      </c>
      <c r="E175" s="93" t="str">
        <f t="shared" si="10"/>
        <v>7221-11,01</v>
      </c>
      <c r="F175" s="107" t="str">
        <f t="shared" si="11"/>
        <v>AG -5--AC -5</v>
      </c>
      <c r="G175" s="94" t="s">
        <v>612</v>
      </c>
      <c r="H175" s="94" t="s">
        <v>612</v>
      </c>
      <c r="I175" s="103" t="str">
        <f t="shared" si="12"/>
        <v xml:space="preserve">CT- - M- </v>
      </c>
      <c r="J175" s="94" t="s">
        <v>468</v>
      </c>
      <c r="K175" s="94"/>
      <c r="L175" s="94" t="s">
        <v>478</v>
      </c>
      <c r="M175" s="94"/>
      <c r="N175" s="103" t="str">
        <f t="shared" si="13"/>
        <v xml:space="preserve">O  </v>
      </c>
      <c r="O175" s="94" t="s">
        <v>472</v>
      </c>
      <c r="P175" s="94"/>
      <c r="Q175" s="103" t="str">
        <f t="shared" si="14"/>
        <v xml:space="preserve">F   </v>
      </c>
      <c r="R175" s="94" t="s">
        <v>375</v>
      </c>
      <c r="S175" s="94"/>
    </row>
    <row r="176" spans="1:19">
      <c r="A176" s="93" t="s">
        <v>619</v>
      </c>
      <c r="B176" s="94">
        <v>7221</v>
      </c>
      <c r="C176" s="94">
        <v>11.01</v>
      </c>
      <c r="D176" s="93" t="s">
        <v>344</v>
      </c>
      <c r="E176" s="93" t="str">
        <f t="shared" si="10"/>
        <v>7221-11,01</v>
      </c>
      <c r="F176" s="107" t="str">
        <f t="shared" si="11"/>
        <v>AG -5--AC -5</v>
      </c>
      <c r="G176" s="94" t="s">
        <v>612</v>
      </c>
      <c r="H176" s="94" t="s">
        <v>612</v>
      </c>
      <c r="I176" s="103" t="str">
        <f t="shared" si="12"/>
        <v xml:space="preserve">CT- - M- </v>
      </c>
      <c r="J176" s="94" t="s">
        <v>468</v>
      </c>
      <c r="K176" s="94"/>
      <c r="L176" s="94" t="s">
        <v>478</v>
      </c>
      <c r="M176" s="94"/>
      <c r="N176" s="103" t="str">
        <f t="shared" si="13"/>
        <v xml:space="preserve">O  </v>
      </c>
      <c r="O176" s="94" t="s">
        <v>472</v>
      </c>
      <c r="P176" s="94"/>
      <c r="Q176" s="103" t="str">
        <f t="shared" si="14"/>
        <v xml:space="preserve">F   </v>
      </c>
      <c r="R176" s="94" t="s">
        <v>375</v>
      </c>
      <c r="S176" s="94"/>
    </row>
    <row r="177" spans="1:19">
      <c r="A177" s="93" t="s">
        <v>619</v>
      </c>
      <c r="B177" s="94">
        <v>7221</v>
      </c>
      <c r="C177" s="94">
        <v>11.01</v>
      </c>
      <c r="D177" s="93" t="s">
        <v>345</v>
      </c>
      <c r="E177" s="93" t="str">
        <f t="shared" si="10"/>
        <v>7221-11,01</v>
      </c>
      <c r="F177" s="107" t="str">
        <f t="shared" si="11"/>
        <v>AG -5--AC -5</v>
      </c>
      <c r="G177" s="94" t="s">
        <v>612</v>
      </c>
      <c r="H177" s="94" t="s">
        <v>612</v>
      </c>
      <c r="I177" s="103" t="str">
        <f t="shared" si="12"/>
        <v xml:space="preserve">CT- - M- </v>
      </c>
      <c r="J177" s="94" t="s">
        <v>468</v>
      </c>
      <c r="K177" s="94"/>
      <c r="L177" s="94" t="s">
        <v>478</v>
      </c>
      <c r="M177" s="94"/>
      <c r="N177" s="103" t="str">
        <f t="shared" si="13"/>
        <v xml:space="preserve">O  </v>
      </c>
      <c r="O177" s="94" t="s">
        <v>472</v>
      </c>
      <c r="P177" s="94"/>
      <c r="Q177" s="103" t="str">
        <f t="shared" si="14"/>
        <v xml:space="preserve">F   </v>
      </c>
      <c r="R177" s="94" t="s">
        <v>375</v>
      </c>
      <c r="S177" s="94"/>
    </row>
    <row r="178" spans="1:19">
      <c r="A178" s="93" t="s">
        <v>619</v>
      </c>
      <c r="B178" s="94">
        <v>7221</v>
      </c>
      <c r="C178" s="94">
        <v>11.01</v>
      </c>
      <c r="D178" s="93" t="s">
        <v>346</v>
      </c>
      <c r="E178" s="93" t="str">
        <f t="shared" si="10"/>
        <v>7221-11,01</v>
      </c>
      <c r="F178" s="107" t="str">
        <f t="shared" si="11"/>
        <v>AG -5--AC -5</v>
      </c>
      <c r="G178" s="94" t="s">
        <v>612</v>
      </c>
      <c r="H178" s="94" t="s">
        <v>612</v>
      </c>
      <c r="I178" s="103" t="str">
        <f t="shared" si="12"/>
        <v xml:space="preserve">CT- - M- </v>
      </c>
      <c r="J178" s="94" t="s">
        <v>468</v>
      </c>
      <c r="K178" s="94"/>
      <c r="L178" s="94" t="s">
        <v>478</v>
      </c>
      <c r="M178" s="94"/>
      <c r="N178" s="103" t="str">
        <f t="shared" si="13"/>
        <v xml:space="preserve">O  </v>
      </c>
      <c r="O178" s="94" t="s">
        <v>472</v>
      </c>
      <c r="P178" s="94"/>
      <c r="Q178" s="103" t="str">
        <f t="shared" si="14"/>
        <v xml:space="preserve">F   </v>
      </c>
      <c r="R178" s="94" t="s">
        <v>375</v>
      </c>
      <c r="S178" s="94"/>
    </row>
    <row r="179" spans="1:19">
      <c r="A179" s="93" t="s">
        <v>619</v>
      </c>
      <c r="B179" s="94">
        <v>7221</v>
      </c>
      <c r="C179" s="94">
        <v>11.01</v>
      </c>
      <c r="D179" s="93" t="s">
        <v>625</v>
      </c>
      <c r="E179" s="93" t="str">
        <f t="shared" si="10"/>
        <v>7221-11,01</v>
      </c>
      <c r="F179" s="107" t="str">
        <f t="shared" si="11"/>
        <v>AG -5--AC -5</v>
      </c>
      <c r="G179" s="94" t="s">
        <v>612</v>
      </c>
      <c r="H179" s="94" t="s">
        <v>612</v>
      </c>
      <c r="I179" s="103" t="str">
        <f t="shared" si="12"/>
        <v xml:space="preserve">CT- - M- </v>
      </c>
      <c r="J179" s="94" t="s">
        <v>468</v>
      </c>
      <c r="K179" s="94"/>
      <c r="L179" s="94" t="s">
        <v>478</v>
      </c>
      <c r="M179" s="94"/>
      <c r="N179" s="103" t="str">
        <f t="shared" si="13"/>
        <v xml:space="preserve">O  </v>
      </c>
      <c r="O179" s="94" t="s">
        <v>472</v>
      </c>
      <c r="P179" s="94"/>
      <c r="Q179" s="103" t="str">
        <f t="shared" si="14"/>
        <v xml:space="preserve">F   </v>
      </c>
      <c r="R179" s="94" t="s">
        <v>375</v>
      </c>
      <c r="S179" s="94"/>
    </row>
    <row r="180" spans="1:19">
      <c r="A180" s="93" t="s">
        <v>619</v>
      </c>
      <c r="B180" s="94">
        <v>7221</v>
      </c>
      <c r="C180" s="94">
        <v>11.01</v>
      </c>
      <c r="D180" s="93" t="s">
        <v>347</v>
      </c>
      <c r="E180" s="93" t="str">
        <f t="shared" si="10"/>
        <v>7221-11,01</v>
      </c>
      <c r="F180" s="107" t="str">
        <f t="shared" si="11"/>
        <v>AG -5--AC -5</v>
      </c>
      <c r="G180" s="94" t="s">
        <v>612</v>
      </c>
      <c r="H180" s="94" t="s">
        <v>612</v>
      </c>
      <c r="I180" s="103" t="str">
        <f t="shared" si="12"/>
        <v xml:space="preserve">CT- - M- </v>
      </c>
      <c r="J180" s="94" t="s">
        <v>468</v>
      </c>
      <c r="K180" s="94"/>
      <c r="L180" s="94" t="s">
        <v>478</v>
      </c>
      <c r="M180" s="94"/>
      <c r="N180" s="103" t="str">
        <f t="shared" si="13"/>
        <v xml:space="preserve">O  </v>
      </c>
      <c r="O180" s="94" t="s">
        <v>472</v>
      </c>
      <c r="P180" s="94"/>
      <c r="Q180" s="103" t="str">
        <f t="shared" si="14"/>
        <v xml:space="preserve">F   </v>
      </c>
      <c r="R180" s="94" t="s">
        <v>375</v>
      </c>
      <c r="S180" s="94"/>
    </row>
    <row r="181" spans="1:19">
      <c r="A181" s="93" t="s">
        <v>619</v>
      </c>
      <c r="B181" s="94">
        <v>7221</v>
      </c>
      <c r="C181" s="94">
        <v>11.01</v>
      </c>
      <c r="D181" s="93" t="s">
        <v>348</v>
      </c>
      <c r="E181" s="93" t="str">
        <f t="shared" si="10"/>
        <v>7221-11,01</v>
      </c>
      <c r="F181" s="107" t="str">
        <f t="shared" si="11"/>
        <v>AG -5--AC -5</v>
      </c>
      <c r="G181" s="94" t="s">
        <v>612</v>
      </c>
      <c r="H181" s="94" t="s">
        <v>612</v>
      </c>
      <c r="I181" s="103" t="str">
        <f t="shared" si="12"/>
        <v xml:space="preserve">CT- - M- </v>
      </c>
      <c r="J181" s="94" t="s">
        <v>468</v>
      </c>
      <c r="K181" s="94"/>
      <c r="L181" s="94" t="s">
        <v>478</v>
      </c>
      <c r="M181" s="94"/>
      <c r="N181" s="103" t="str">
        <f t="shared" si="13"/>
        <v xml:space="preserve">O  </v>
      </c>
      <c r="O181" s="94" t="s">
        <v>472</v>
      </c>
      <c r="P181" s="94"/>
      <c r="Q181" s="103" t="str">
        <f t="shared" si="14"/>
        <v xml:space="preserve">F   </v>
      </c>
      <c r="R181" s="94" t="s">
        <v>375</v>
      </c>
      <c r="S181" s="94"/>
    </row>
    <row r="182" spans="1:19">
      <c r="A182" s="93" t="s">
        <v>619</v>
      </c>
      <c r="B182" s="94">
        <v>7221</v>
      </c>
      <c r="C182" s="94">
        <v>11.01</v>
      </c>
      <c r="D182" s="93" t="s">
        <v>626</v>
      </c>
      <c r="E182" s="93" t="str">
        <f t="shared" si="10"/>
        <v>7221-11,01</v>
      </c>
      <c r="F182" s="107" t="str">
        <f t="shared" si="11"/>
        <v>AG -5--AC -5</v>
      </c>
      <c r="G182" s="94" t="s">
        <v>612</v>
      </c>
      <c r="H182" s="94" t="s">
        <v>612</v>
      </c>
      <c r="I182" s="103" t="str">
        <f t="shared" si="12"/>
        <v xml:space="preserve">CT- - M- </v>
      </c>
      <c r="J182" s="94" t="s">
        <v>468</v>
      </c>
      <c r="K182" s="94"/>
      <c r="L182" s="94" t="s">
        <v>478</v>
      </c>
      <c r="M182" s="94"/>
      <c r="N182" s="103" t="str">
        <f t="shared" si="13"/>
        <v xml:space="preserve">O  </v>
      </c>
      <c r="O182" s="94" t="s">
        <v>472</v>
      </c>
      <c r="P182" s="94"/>
      <c r="Q182" s="103" t="str">
        <f t="shared" si="14"/>
        <v xml:space="preserve">F   </v>
      </c>
      <c r="R182" s="94" t="s">
        <v>375</v>
      </c>
      <c r="S182" s="94"/>
    </row>
    <row r="183" spans="1:19">
      <c r="A183" s="93" t="s">
        <v>619</v>
      </c>
      <c r="B183" s="94">
        <v>7221</v>
      </c>
      <c r="C183" s="94">
        <v>23</v>
      </c>
      <c r="D183" s="93" t="s">
        <v>496</v>
      </c>
      <c r="E183" s="93" t="str">
        <f t="shared" si="10"/>
        <v>7221-23</v>
      </c>
      <c r="F183" s="107" t="str">
        <f t="shared" si="11"/>
        <v>AG -3--AC -18</v>
      </c>
      <c r="G183" s="94" t="s">
        <v>476</v>
      </c>
      <c r="H183" s="94" t="s">
        <v>495</v>
      </c>
      <c r="I183" s="103" t="str">
        <f t="shared" si="12"/>
        <v>- - M- S</v>
      </c>
      <c r="J183" s="94"/>
      <c r="K183" s="94"/>
      <c r="L183" s="94" t="s">
        <v>478</v>
      </c>
      <c r="M183" s="94" t="s">
        <v>471</v>
      </c>
      <c r="N183" s="103" t="str">
        <f t="shared" si="13"/>
        <v xml:space="preserve">O  </v>
      </c>
      <c r="O183" s="94" t="s">
        <v>472</v>
      </c>
      <c r="P183" s="94"/>
      <c r="Q183" s="103" t="str">
        <f t="shared" si="14"/>
        <v xml:space="preserve">F   </v>
      </c>
      <c r="R183" s="94" t="s">
        <v>375</v>
      </c>
      <c r="S183" s="94"/>
    </row>
    <row r="184" spans="1:19">
      <c r="A184" s="93" t="s">
        <v>619</v>
      </c>
      <c r="B184" s="94">
        <v>7221</v>
      </c>
      <c r="C184" s="94" t="s">
        <v>391</v>
      </c>
      <c r="D184" s="93" t="s">
        <v>610</v>
      </c>
      <c r="E184" s="93" t="str">
        <f t="shared" si="10"/>
        <v>7221-26</v>
      </c>
      <c r="F184" s="107" t="str">
        <f t="shared" si="11"/>
        <v>AG ---AC -</v>
      </c>
      <c r="G184" s="94"/>
      <c r="H184" s="94"/>
      <c r="I184" s="103" t="str">
        <f t="shared" si="12"/>
        <v xml:space="preserve">- - - </v>
      </c>
      <c r="J184" s="94"/>
      <c r="K184" s="94"/>
      <c r="L184" s="94"/>
      <c r="M184" s="94"/>
      <c r="N184" s="103" t="str">
        <f t="shared" si="13"/>
        <v xml:space="preserve">  </v>
      </c>
      <c r="O184" s="94"/>
      <c r="P184" s="94"/>
      <c r="Q184" s="103" t="str">
        <f t="shared" si="14"/>
        <v xml:space="preserve">   </v>
      </c>
      <c r="R184" s="94"/>
      <c r="S184" s="94"/>
    </row>
    <row r="185" spans="1:19">
      <c r="A185" s="93" t="s">
        <v>619</v>
      </c>
      <c r="B185" s="94">
        <v>7221</v>
      </c>
      <c r="C185" s="94" t="s">
        <v>448</v>
      </c>
      <c r="D185" s="93" t="s">
        <v>349</v>
      </c>
      <c r="E185" s="93" t="str">
        <f t="shared" si="10"/>
        <v>7221-26.04</v>
      </c>
      <c r="F185" s="107" t="str">
        <f t="shared" si="11"/>
        <v>AG -3--AC -5</v>
      </c>
      <c r="G185" s="94" t="s">
        <v>476</v>
      </c>
      <c r="H185" s="94" t="s">
        <v>612</v>
      </c>
      <c r="I185" s="103" t="str">
        <f t="shared" si="12"/>
        <v xml:space="preserve">CT- - M- </v>
      </c>
      <c r="J185" s="94" t="s">
        <v>468</v>
      </c>
      <c r="K185" s="94"/>
      <c r="L185" s="94" t="s">
        <v>478</v>
      </c>
      <c r="M185" s="94"/>
      <c r="N185" s="103" t="str">
        <f t="shared" si="13"/>
        <v xml:space="preserve">O  </v>
      </c>
      <c r="O185" s="94" t="s">
        <v>472</v>
      </c>
      <c r="P185" s="94"/>
      <c r="Q185" s="103" t="str">
        <f t="shared" si="14"/>
        <v xml:space="preserve">F   </v>
      </c>
      <c r="R185" s="94" t="s">
        <v>375</v>
      </c>
      <c r="S185" s="94"/>
    </row>
    <row r="186" spans="1:19">
      <c r="A186" s="93" t="s">
        <v>619</v>
      </c>
      <c r="B186" s="94">
        <v>7221</v>
      </c>
      <c r="C186" s="94" t="s">
        <v>485</v>
      </c>
      <c r="D186" s="93" t="s">
        <v>482</v>
      </c>
      <c r="E186" s="93" t="str">
        <f t="shared" si="10"/>
        <v>7221-34</v>
      </c>
      <c r="F186" s="107" t="str">
        <f t="shared" si="11"/>
        <v>AG ---AC -</v>
      </c>
      <c r="G186" s="94"/>
      <c r="H186" s="94"/>
      <c r="I186" s="103" t="str">
        <f t="shared" si="12"/>
        <v xml:space="preserve">- - - </v>
      </c>
      <c r="J186" s="94"/>
      <c r="K186" s="94"/>
      <c r="L186" s="94"/>
      <c r="M186" s="94"/>
      <c r="N186" s="103" t="str">
        <f t="shared" si="13"/>
        <v xml:space="preserve">  </v>
      </c>
      <c r="O186" s="94"/>
      <c r="P186" s="94"/>
      <c r="Q186" s="103" t="str">
        <f t="shared" si="14"/>
        <v xml:space="preserve">   </v>
      </c>
      <c r="R186" s="94"/>
      <c r="S186" s="94"/>
    </row>
    <row r="187" spans="1:19">
      <c r="A187" s="93" t="s">
        <v>619</v>
      </c>
      <c r="B187" s="94">
        <v>7221</v>
      </c>
      <c r="C187" s="94" t="s">
        <v>449</v>
      </c>
      <c r="D187" s="93" t="s">
        <v>272</v>
      </c>
      <c r="E187" s="93" t="str">
        <f t="shared" si="10"/>
        <v>7221-34.01</v>
      </c>
      <c r="F187" s="107" t="str">
        <f t="shared" si="11"/>
        <v>AG -3--AC -8</v>
      </c>
      <c r="G187" s="94" t="s">
        <v>476</v>
      </c>
      <c r="H187" s="94" t="s">
        <v>477</v>
      </c>
      <c r="I187" s="103" t="str">
        <f t="shared" si="12"/>
        <v xml:space="preserve">CT- - M- </v>
      </c>
      <c r="J187" s="94" t="s">
        <v>468</v>
      </c>
      <c r="K187" s="94"/>
      <c r="L187" s="94" t="s">
        <v>478</v>
      </c>
      <c r="M187" s="94"/>
      <c r="N187" s="103" t="str">
        <f t="shared" si="13"/>
        <v xml:space="preserve">O  </v>
      </c>
      <c r="O187" s="94" t="s">
        <v>472</v>
      </c>
      <c r="P187" s="94"/>
      <c r="Q187" s="103" t="str">
        <f t="shared" si="14"/>
        <v xml:space="preserve">F   </v>
      </c>
      <c r="R187" s="94" t="s">
        <v>375</v>
      </c>
      <c r="S187" s="94"/>
    </row>
    <row r="188" spans="1:19">
      <c r="A188" s="93" t="s">
        <v>619</v>
      </c>
      <c r="B188" s="94">
        <v>7221</v>
      </c>
      <c r="C188" s="94" t="s">
        <v>428</v>
      </c>
      <c r="D188" s="93" t="s">
        <v>555</v>
      </c>
      <c r="E188" s="93" t="str">
        <f t="shared" si="10"/>
        <v>7221-34.03</v>
      </c>
      <c r="F188" s="107" t="str">
        <f t="shared" si="11"/>
        <v>AG -3--AC -</v>
      </c>
      <c r="G188" s="94" t="s">
        <v>476</v>
      </c>
      <c r="H188" s="94"/>
      <c r="I188" s="103" t="str">
        <f t="shared" si="12"/>
        <v xml:space="preserve">- E- - </v>
      </c>
      <c r="J188" s="94"/>
      <c r="K188" s="94" t="s">
        <v>469</v>
      </c>
      <c r="L188" s="94"/>
      <c r="M188" s="94"/>
      <c r="N188" s="103" t="str">
        <f t="shared" si="13"/>
        <v xml:space="preserve">O  </v>
      </c>
      <c r="O188" s="94" t="s">
        <v>472</v>
      </c>
      <c r="P188" s="94"/>
      <c r="Q188" s="103" t="str">
        <f t="shared" si="14"/>
        <v xml:space="preserve">F   </v>
      </c>
      <c r="R188" s="94" t="s">
        <v>375</v>
      </c>
      <c r="S188" s="94"/>
    </row>
    <row r="189" spans="1:19">
      <c r="A189" s="93" t="s">
        <v>619</v>
      </c>
      <c r="B189" s="94">
        <v>7221</v>
      </c>
      <c r="C189" s="94" t="s">
        <v>627</v>
      </c>
      <c r="D189" s="93" t="s">
        <v>628</v>
      </c>
      <c r="E189" s="93" t="str">
        <f t="shared" si="10"/>
        <v>7221-41</v>
      </c>
      <c r="F189" s="107" t="str">
        <f t="shared" si="11"/>
        <v>AG ---AC -</v>
      </c>
      <c r="G189" s="94"/>
      <c r="H189" s="94"/>
      <c r="I189" s="103" t="str">
        <f t="shared" si="12"/>
        <v xml:space="preserve">- - - </v>
      </c>
      <c r="J189" s="94"/>
      <c r="K189" s="94"/>
      <c r="L189" s="94"/>
      <c r="M189" s="94"/>
      <c r="N189" s="103" t="str">
        <f t="shared" si="13"/>
        <v xml:space="preserve">  </v>
      </c>
      <c r="O189" s="94"/>
      <c r="P189" s="94"/>
      <c r="Q189" s="103" t="str">
        <f t="shared" si="14"/>
        <v xml:space="preserve">   </v>
      </c>
      <c r="R189" s="94"/>
      <c r="S189" s="94"/>
    </row>
    <row r="190" spans="1:19">
      <c r="A190" s="93" t="s">
        <v>619</v>
      </c>
      <c r="B190" s="94">
        <v>7221</v>
      </c>
      <c r="C190" s="94" t="s">
        <v>629</v>
      </c>
      <c r="D190" s="93" t="s">
        <v>630</v>
      </c>
      <c r="E190" s="93" t="str">
        <f t="shared" si="10"/>
        <v>7221-41.01</v>
      </c>
      <c r="F190" s="107" t="str">
        <f t="shared" si="11"/>
        <v>AG -5--AC -10</v>
      </c>
      <c r="G190" s="94" t="s">
        <v>612</v>
      </c>
      <c r="H190" s="94" t="s">
        <v>385</v>
      </c>
      <c r="I190" s="103" t="str">
        <f t="shared" si="12"/>
        <v xml:space="preserve">CT- - M- </v>
      </c>
      <c r="J190" s="94" t="s">
        <v>468</v>
      </c>
      <c r="K190" s="94"/>
      <c r="L190" s="94" t="s">
        <v>478</v>
      </c>
      <c r="M190" s="94"/>
      <c r="N190" s="103" t="str">
        <f t="shared" si="13"/>
        <v xml:space="preserve">O  </v>
      </c>
      <c r="O190" s="94" t="s">
        <v>472</v>
      </c>
      <c r="P190" s="94"/>
      <c r="Q190" s="103" t="str">
        <f t="shared" si="14"/>
        <v xml:space="preserve">F   </v>
      </c>
      <c r="R190" s="94" t="s">
        <v>375</v>
      </c>
      <c r="S190" s="94"/>
    </row>
    <row r="191" spans="1:19">
      <c r="A191" s="93" t="s">
        <v>619</v>
      </c>
      <c r="B191" s="94">
        <v>7221</v>
      </c>
      <c r="C191" s="94" t="s">
        <v>631</v>
      </c>
      <c r="D191" s="93" t="s">
        <v>632</v>
      </c>
      <c r="E191" s="93" t="str">
        <f t="shared" si="10"/>
        <v>7221-41.02</v>
      </c>
      <c r="F191" s="107" t="str">
        <f t="shared" si="11"/>
        <v>AG -5--AC -10</v>
      </c>
      <c r="G191" s="94" t="s">
        <v>612</v>
      </c>
      <c r="H191" s="94" t="s">
        <v>385</v>
      </c>
      <c r="I191" s="103" t="str">
        <f t="shared" si="12"/>
        <v xml:space="preserve">CT- - M- </v>
      </c>
      <c r="J191" s="94" t="s">
        <v>468</v>
      </c>
      <c r="K191" s="94"/>
      <c r="L191" s="94" t="s">
        <v>478</v>
      </c>
      <c r="M191" s="94"/>
      <c r="N191" s="103" t="str">
        <f t="shared" si="13"/>
        <v xml:space="preserve">O  </v>
      </c>
      <c r="O191" s="94" t="s">
        <v>472</v>
      </c>
      <c r="P191" s="94"/>
      <c r="Q191" s="103" t="str">
        <f t="shared" si="14"/>
        <v xml:space="preserve">F   </v>
      </c>
      <c r="R191" s="94" t="s">
        <v>375</v>
      </c>
      <c r="S191" s="94"/>
    </row>
    <row r="192" spans="1:19">
      <c r="A192" s="93" t="s">
        <v>619</v>
      </c>
      <c r="B192" s="94">
        <v>7221</v>
      </c>
      <c r="C192" s="94" t="s">
        <v>535</v>
      </c>
      <c r="D192" s="93" t="s">
        <v>483</v>
      </c>
      <c r="E192" s="93" t="str">
        <f t="shared" si="10"/>
        <v>7221-51</v>
      </c>
      <c r="F192" s="107" t="str">
        <f t="shared" si="11"/>
        <v>AG ---AC -</v>
      </c>
      <c r="G192" s="94"/>
      <c r="H192" s="94"/>
      <c r="I192" s="103" t="str">
        <f t="shared" si="12"/>
        <v xml:space="preserve">- - - </v>
      </c>
      <c r="J192" s="94"/>
      <c r="K192" s="94"/>
      <c r="L192" s="94"/>
      <c r="M192" s="94"/>
      <c r="N192" s="103" t="str">
        <f t="shared" si="13"/>
        <v xml:space="preserve">  </v>
      </c>
      <c r="O192" s="94"/>
      <c r="P192" s="94"/>
      <c r="Q192" s="103" t="str">
        <f t="shared" si="14"/>
        <v xml:space="preserve">   </v>
      </c>
      <c r="R192" s="94"/>
      <c r="S192" s="94"/>
    </row>
    <row r="193" spans="1:19">
      <c r="A193" s="93" t="s">
        <v>619</v>
      </c>
      <c r="B193" s="94">
        <v>7221</v>
      </c>
      <c r="C193" s="94" t="s">
        <v>450</v>
      </c>
      <c r="D193" s="93" t="s">
        <v>276</v>
      </c>
      <c r="E193" s="93" t="str">
        <f t="shared" si="10"/>
        <v>7221-51.13</v>
      </c>
      <c r="F193" s="107" t="str">
        <f t="shared" si="11"/>
        <v>AG -3--AC -8</v>
      </c>
      <c r="G193" s="94">
        <v>3</v>
      </c>
      <c r="H193" s="94">
        <v>8</v>
      </c>
      <c r="I193" s="103" t="str">
        <f t="shared" si="12"/>
        <v xml:space="preserve">CT- - M- </v>
      </c>
      <c r="J193" s="94" t="s">
        <v>468</v>
      </c>
      <c r="K193" s="94"/>
      <c r="L193" s="94" t="s">
        <v>478</v>
      </c>
      <c r="M193" s="94"/>
      <c r="N193" s="103" t="str">
        <f t="shared" si="13"/>
        <v xml:space="preserve">O  </v>
      </c>
      <c r="O193" s="94" t="s">
        <v>472</v>
      </c>
      <c r="P193" s="94"/>
      <c r="Q193" s="103" t="str">
        <f t="shared" si="14"/>
        <v xml:space="preserve">F   </v>
      </c>
      <c r="R193" s="94" t="s">
        <v>375</v>
      </c>
      <c r="S193" s="94"/>
    </row>
    <row r="194" spans="1:19">
      <c r="A194" s="93" t="s">
        <v>619</v>
      </c>
      <c r="B194" s="94">
        <v>7221</v>
      </c>
      <c r="C194" s="94" t="s">
        <v>633</v>
      </c>
      <c r="D194" s="93" t="s">
        <v>634</v>
      </c>
      <c r="E194" s="93" t="str">
        <f t="shared" si="10"/>
        <v>7221-57</v>
      </c>
      <c r="F194" s="107" t="str">
        <f t="shared" si="11"/>
        <v>AG ---AC -</v>
      </c>
      <c r="G194" s="94"/>
      <c r="H194" s="94"/>
      <c r="I194" s="103" t="str">
        <f t="shared" si="12"/>
        <v xml:space="preserve">- - - </v>
      </c>
      <c r="J194" s="94"/>
      <c r="K194" s="94"/>
      <c r="L194" s="94"/>
      <c r="M194" s="94"/>
      <c r="N194" s="103" t="str">
        <f t="shared" si="13"/>
        <v xml:space="preserve">  </v>
      </c>
      <c r="O194" s="94"/>
      <c r="P194" s="94"/>
      <c r="Q194" s="103" t="str">
        <f t="shared" si="14"/>
        <v xml:space="preserve">   </v>
      </c>
      <c r="R194" s="94"/>
      <c r="S194" s="94"/>
    </row>
    <row r="195" spans="1:19">
      <c r="A195" s="93" t="s">
        <v>619</v>
      </c>
      <c r="B195" s="94">
        <v>7221</v>
      </c>
      <c r="C195" s="94" t="s">
        <v>635</v>
      </c>
      <c r="D195" s="93" t="s">
        <v>636</v>
      </c>
      <c r="E195" s="93" t="str">
        <f t="shared" si="10"/>
        <v>7221-57.01</v>
      </c>
      <c r="F195" s="107" t="str">
        <f t="shared" si="11"/>
        <v>AG -4--AC -16</v>
      </c>
      <c r="G195" s="94" t="s">
        <v>637</v>
      </c>
      <c r="H195" s="94" t="s">
        <v>384</v>
      </c>
      <c r="I195" s="103" t="str">
        <f t="shared" si="12"/>
        <v xml:space="preserve">CT- - D- </v>
      </c>
      <c r="J195" s="94" t="s">
        <v>468</v>
      </c>
      <c r="K195" s="94"/>
      <c r="L195" s="94" t="s">
        <v>113</v>
      </c>
      <c r="M195" s="94"/>
      <c r="N195" s="103" t="str">
        <f t="shared" si="13"/>
        <v xml:space="preserve">O  </v>
      </c>
      <c r="O195" s="94" t="s">
        <v>472</v>
      </c>
      <c r="P195" s="94"/>
      <c r="Q195" s="103" t="str">
        <f t="shared" si="14"/>
        <v xml:space="preserve">   D</v>
      </c>
      <c r="R195" s="94"/>
      <c r="S195" s="94" t="s">
        <v>113</v>
      </c>
    </row>
    <row r="196" spans="1:19">
      <c r="A196" s="93" t="s">
        <v>619</v>
      </c>
      <c r="B196" s="94">
        <v>7221</v>
      </c>
      <c r="C196" s="94" t="s">
        <v>638</v>
      </c>
      <c r="D196" s="93" t="s">
        <v>639</v>
      </c>
      <c r="E196" s="93" t="str">
        <f t="shared" si="10"/>
        <v>7221-57.02</v>
      </c>
      <c r="F196" s="107" t="str">
        <f t="shared" si="11"/>
        <v>AG -4--AC -16</v>
      </c>
      <c r="G196" s="94" t="s">
        <v>637</v>
      </c>
      <c r="H196" s="94" t="s">
        <v>384</v>
      </c>
      <c r="I196" s="103" t="str">
        <f t="shared" si="12"/>
        <v xml:space="preserve">CT- - D- </v>
      </c>
      <c r="J196" s="94" t="s">
        <v>468</v>
      </c>
      <c r="K196" s="94"/>
      <c r="L196" s="94" t="s">
        <v>113</v>
      </c>
      <c r="M196" s="94"/>
      <c r="N196" s="103" t="str">
        <f t="shared" si="13"/>
        <v xml:space="preserve">O  </v>
      </c>
      <c r="O196" s="94" t="s">
        <v>472</v>
      </c>
      <c r="P196" s="94"/>
      <c r="Q196" s="103" t="str">
        <f t="shared" si="14"/>
        <v xml:space="preserve">   D</v>
      </c>
      <c r="R196" s="94"/>
      <c r="S196" s="94" t="s">
        <v>113</v>
      </c>
    </row>
    <row r="197" spans="1:19">
      <c r="A197" s="93"/>
      <c r="B197" s="94"/>
      <c r="C197" s="94"/>
      <c r="D197" s="93"/>
      <c r="E197" s="93" t="str">
        <f t="shared" si="10"/>
        <v>-</v>
      </c>
      <c r="F197" s="107" t="str">
        <f t="shared" si="11"/>
        <v>AG ---AC -</v>
      </c>
      <c r="G197" s="94"/>
      <c r="H197" s="94"/>
      <c r="I197" s="103" t="str">
        <f t="shared" si="12"/>
        <v xml:space="preserve">- - - </v>
      </c>
      <c r="J197" s="94"/>
      <c r="K197" s="94"/>
      <c r="L197" s="94"/>
      <c r="M197" s="94"/>
      <c r="N197" s="103" t="str">
        <f t="shared" si="13"/>
        <v xml:space="preserve">  </v>
      </c>
      <c r="O197" s="94"/>
      <c r="P197" s="94"/>
      <c r="Q197" s="103" t="str">
        <f t="shared" si="14"/>
        <v xml:space="preserve">   </v>
      </c>
      <c r="R197" s="94"/>
      <c r="S197" s="94"/>
    </row>
    <row r="198" spans="1:19">
      <c r="A198" s="93" t="s">
        <v>252</v>
      </c>
      <c r="B198" s="94">
        <v>7222</v>
      </c>
      <c r="C198" s="94" t="s">
        <v>640</v>
      </c>
      <c r="D198" s="93" t="s">
        <v>579</v>
      </c>
      <c r="E198" s="93" t="str">
        <f t="shared" ref="E198:E261" si="15">CONCATENATE(B198,"-",C198)</f>
        <v>7222-7222-13</v>
      </c>
      <c r="F198" s="107" t="str">
        <f t="shared" ref="F198:F261" si="16">CONCATENATE("AG"," -", G198,"--","AC -", H198)</f>
        <v>AG ---AC -</v>
      </c>
      <c r="G198" s="94"/>
      <c r="H198" s="94"/>
      <c r="I198" s="103" t="str">
        <f t="shared" ref="I198:I261" si="17">CONCATENATE(J198,"- ",K198,"- ",L198,"- ",M198,)</f>
        <v xml:space="preserve">- - - </v>
      </c>
      <c r="J198" s="94"/>
      <c r="K198" s="94"/>
      <c r="L198" s="94"/>
      <c r="M198" s="94"/>
      <c r="N198" s="103" t="str">
        <f t="shared" ref="N198:N261" si="18">CONCATENATE(O198,"  ",P198)</f>
        <v xml:space="preserve">  </v>
      </c>
      <c r="O198" s="94"/>
      <c r="P198" s="94"/>
      <c r="Q198" s="103" t="str">
        <f t="shared" ref="Q198:Q261" si="19">CONCATENATE(R198,"   ",S198)</f>
        <v xml:space="preserve">   </v>
      </c>
      <c r="R198" s="94"/>
      <c r="S198" s="94"/>
    </row>
    <row r="199" spans="1:19">
      <c r="A199" s="93" t="s">
        <v>252</v>
      </c>
      <c r="B199" s="94">
        <v>7222</v>
      </c>
      <c r="C199" s="94" t="s">
        <v>641</v>
      </c>
      <c r="D199" s="93" t="s">
        <v>271</v>
      </c>
      <c r="E199" s="93" t="str">
        <f t="shared" si="15"/>
        <v>7222-7222-13.01</v>
      </c>
      <c r="F199" s="107" t="str">
        <f t="shared" si="16"/>
        <v>AG -3--AC -</v>
      </c>
      <c r="G199" s="94" t="s">
        <v>476</v>
      </c>
      <c r="H199" s="94"/>
      <c r="I199" s="103" t="str">
        <f t="shared" si="17"/>
        <v xml:space="preserve">- E- - </v>
      </c>
      <c r="J199" s="94"/>
      <c r="K199" s="94" t="s">
        <v>469</v>
      </c>
      <c r="L199" s="94"/>
      <c r="M199" s="94"/>
      <c r="N199" s="103" t="str">
        <f t="shared" si="18"/>
        <v xml:space="preserve">O  </v>
      </c>
      <c r="O199" s="94" t="s">
        <v>472</v>
      </c>
      <c r="P199" s="94"/>
      <c r="Q199" s="103" t="str">
        <f t="shared" si="19"/>
        <v xml:space="preserve">F   </v>
      </c>
      <c r="R199" s="94" t="s">
        <v>375</v>
      </c>
      <c r="S199" s="94"/>
    </row>
    <row r="200" spans="1:19">
      <c r="A200" s="93" t="s">
        <v>252</v>
      </c>
      <c r="B200" s="94">
        <v>7222</v>
      </c>
      <c r="C200" s="94" t="s">
        <v>642</v>
      </c>
      <c r="D200" s="93" t="s">
        <v>496</v>
      </c>
      <c r="E200" s="93" t="str">
        <f t="shared" si="15"/>
        <v>7222-7222-23</v>
      </c>
      <c r="F200" s="107" t="str">
        <f t="shared" si="16"/>
        <v>AG -3--AC -18</v>
      </c>
      <c r="G200" s="94" t="s">
        <v>476</v>
      </c>
      <c r="H200" s="94" t="s">
        <v>495</v>
      </c>
      <c r="I200" s="103" t="str">
        <f t="shared" si="17"/>
        <v>- - M- S</v>
      </c>
      <c r="J200" s="94"/>
      <c r="K200" s="94"/>
      <c r="L200" s="94" t="s">
        <v>478</v>
      </c>
      <c r="M200" s="94" t="s">
        <v>471</v>
      </c>
      <c r="N200" s="103" t="str">
        <f t="shared" si="18"/>
        <v xml:space="preserve">O  </v>
      </c>
      <c r="O200" s="94" t="s">
        <v>472</v>
      </c>
      <c r="P200" s="94"/>
      <c r="Q200" s="103" t="str">
        <f t="shared" si="19"/>
        <v xml:space="preserve">F   </v>
      </c>
      <c r="R200" s="94" t="s">
        <v>375</v>
      </c>
      <c r="S200" s="94"/>
    </row>
    <row r="201" spans="1:19">
      <c r="A201" s="93" t="s">
        <v>252</v>
      </c>
      <c r="B201" s="94">
        <v>7222</v>
      </c>
      <c r="C201" s="94" t="s">
        <v>643</v>
      </c>
      <c r="D201" s="93" t="s">
        <v>482</v>
      </c>
      <c r="E201" s="93" t="str">
        <f t="shared" si="15"/>
        <v>7222-7222-34</v>
      </c>
      <c r="F201" s="107" t="str">
        <f t="shared" si="16"/>
        <v>AG ---AC -</v>
      </c>
      <c r="G201" s="94"/>
      <c r="H201" s="94"/>
      <c r="I201" s="103" t="str">
        <f t="shared" si="17"/>
        <v xml:space="preserve">- - - </v>
      </c>
      <c r="J201" s="94"/>
      <c r="K201" s="94"/>
      <c r="L201" s="94"/>
      <c r="M201" s="94"/>
      <c r="N201" s="103" t="str">
        <f t="shared" si="18"/>
        <v xml:space="preserve">  </v>
      </c>
      <c r="O201" s="94"/>
      <c r="P201" s="94"/>
      <c r="Q201" s="103" t="str">
        <f t="shared" si="19"/>
        <v xml:space="preserve">   </v>
      </c>
      <c r="R201" s="94"/>
      <c r="S201" s="94"/>
    </row>
    <row r="202" spans="1:19">
      <c r="A202" s="93" t="s">
        <v>252</v>
      </c>
      <c r="B202" s="94">
        <v>7222</v>
      </c>
      <c r="C202" s="94" t="s">
        <v>644</v>
      </c>
      <c r="D202" s="93" t="s">
        <v>272</v>
      </c>
      <c r="E202" s="93" t="str">
        <f t="shared" si="15"/>
        <v>7222-7222-34.01</v>
      </c>
      <c r="F202" s="107" t="str">
        <f t="shared" si="16"/>
        <v>AG -3--AC -8</v>
      </c>
      <c r="G202" s="94" t="s">
        <v>476</v>
      </c>
      <c r="H202" s="94" t="s">
        <v>477</v>
      </c>
      <c r="I202" s="103" t="str">
        <f t="shared" si="17"/>
        <v xml:space="preserve">CT- - M- </v>
      </c>
      <c r="J202" s="94" t="s">
        <v>468</v>
      </c>
      <c r="K202" s="94"/>
      <c r="L202" s="94" t="s">
        <v>478</v>
      </c>
      <c r="M202" s="94"/>
      <c r="N202" s="103" t="str">
        <f t="shared" si="18"/>
        <v xml:space="preserve">O  </v>
      </c>
      <c r="O202" s="94" t="s">
        <v>472</v>
      </c>
      <c r="P202" s="94"/>
      <c r="Q202" s="103" t="str">
        <f t="shared" si="19"/>
        <v xml:space="preserve">F   </v>
      </c>
      <c r="R202" s="94" t="s">
        <v>375</v>
      </c>
      <c r="S202" s="94"/>
    </row>
    <row r="203" spans="1:19">
      <c r="A203" s="93" t="s">
        <v>252</v>
      </c>
      <c r="B203" s="94">
        <v>7222</v>
      </c>
      <c r="C203" s="94" t="s">
        <v>645</v>
      </c>
      <c r="D203" s="93" t="s">
        <v>555</v>
      </c>
      <c r="E203" s="93" t="str">
        <f t="shared" si="15"/>
        <v>7222-7222-34.03</v>
      </c>
      <c r="F203" s="107" t="str">
        <f t="shared" si="16"/>
        <v>AG -3--AC -</v>
      </c>
      <c r="G203" s="94" t="s">
        <v>476</v>
      </c>
      <c r="H203" s="94"/>
      <c r="I203" s="103" t="str">
        <f t="shared" si="17"/>
        <v xml:space="preserve">- E- - </v>
      </c>
      <c r="J203" s="94"/>
      <c r="K203" s="94" t="s">
        <v>469</v>
      </c>
      <c r="L203" s="94"/>
      <c r="M203" s="94"/>
      <c r="N203" s="103" t="str">
        <f t="shared" si="18"/>
        <v xml:space="preserve">O  </v>
      </c>
      <c r="O203" s="94" t="s">
        <v>472</v>
      </c>
      <c r="P203" s="94"/>
      <c r="Q203" s="103" t="str">
        <f t="shared" si="19"/>
        <v xml:space="preserve">F   </v>
      </c>
      <c r="R203" s="94" t="s">
        <v>375</v>
      </c>
      <c r="S203" s="94"/>
    </row>
    <row r="204" spans="1:19">
      <c r="A204" s="93" t="s">
        <v>252</v>
      </c>
      <c r="B204" s="94">
        <v>7222</v>
      </c>
      <c r="C204" s="94" t="s">
        <v>646</v>
      </c>
      <c r="D204" s="93" t="s">
        <v>483</v>
      </c>
      <c r="E204" s="93" t="str">
        <f t="shared" si="15"/>
        <v>7222-7222-51</v>
      </c>
      <c r="F204" s="107" t="str">
        <f t="shared" si="16"/>
        <v>AG ---AC -</v>
      </c>
      <c r="G204" s="94"/>
      <c r="H204" s="94"/>
      <c r="I204" s="103" t="str">
        <f t="shared" si="17"/>
        <v xml:space="preserve">- - - </v>
      </c>
      <c r="J204" s="94"/>
      <c r="K204" s="94"/>
      <c r="L204" s="94"/>
      <c r="M204" s="94"/>
      <c r="N204" s="103" t="str">
        <f t="shared" si="18"/>
        <v xml:space="preserve">  </v>
      </c>
      <c r="O204" s="94"/>
      <c r="P204" s="94"/>
      <c r="Q204" s="103" t="str">
        <f t="shared" si="19"/>
        <v xml:space="preserve">   </v>
      </c>
      <c r="R204" s="94"/>
      <c r="S204" s="94"/>
    </row>
    <row r="205" spans="1:19">
      <c r="A205" s="93" t="s">
        <v>252</v>
      </c>
      <c r="B205" s="94">
        <v>7222</v>
      </c>
      <c r="C205" s="94" t="s">
        <v>647</v>
      </c>
      <c r="D205" s="93" t="s">
        <v>648</v>
      </c>
      <c r="E205" s="93" t="str">
        <f t="shared" si="15"/>
        <v>7222-7222-51.16</v>
      </c>
      <c r="F205" s="107" t="str">
        <f t="shared" si="16"/>
        <v>AG -5--AC -8</v>
      </c>
      <c r="G205" s="94" t="s">
        <v>612</v>
      </c>
      <c r="H205" s="94" t="s">
        <v>477</v>
      </c>
      <c r="I205" s="103" t="str">
        <f t="shared" si="17"/>
        <v xml:space="preserve">CT- - M- </v>
      </c>
      <c r="J205" s="94" t="s">
        <v>468</v>
      </c>
      <c r="K205" s="94"/>
      <c r="L205" s="94" t="s">
        <v>478</v>
      </c>
      <c r="M205" s="94"/>
      <c r="N205" s="103" t="str">
        <f t="shared" si="18"/>
        <v xml:space="preserve">O  </v>
      </c>
      <c r="O205" s="94" t="s">
        <v>472</v>
      </c>
      <c r="P205" s="94"/>
      <c r="Q205" s="103" t="str">
        <f t="shared" si="19"/>
        <v xml:space="preserve">F   </v>
      </c>
      <c r="R205" s="94" t="s">
        <v>375</v>
      </c>
      <c r="S205" s="94"/>
    </row>
    <row r="206" spans="1:19">
      <c r="A206" s="93" t="s">
        <v>252</v>
      </c>
      <c r="B206" s="94">
        <v>7222</v>
      </c>
      <c r="C206" s="94" t="s">
        <v>649</v>
      </c>
      <c r="D206" s="93" t="s">
        <v>650</v>
      </c>
      <c r="E206" s="93" t="str">
        <f t="shared" si="15"/>
        <v>7222-7222-51.20</v>
      </c>
      <c r="F206" s="107" t="str">
        <f t="shared" si="16"/>
        <v>AG -5--AC -8</v>
      </c>
      <c r="G206" s="94" t="s">
        <v>612</v>
      </c>
      <c r="H206" s="94" t="s">
        <v>477</v>
      </c>
      <c r="I206" s="103" t="str">
        <f t="shared" si="17"/>
        <v xml:space="preserve">CT- - M- </v>
      </c>
      <c r="J206" s="94" t="s">
        <v>468</v>
      </c>
      <c r="K206" s="94"/>
      <c r="L206" s="94" t="s">
        <v>478</v>
      </c>
      <c r="M206" s="94"/>
      <c r="N206" s="103" t="str">
        <f t="shared" si="18"/>
        <v xml:space="preserve">O  </v>
      </c>
      <c r="O206" s="94" t="s">
        <v>472</v>
      </c>
      <c r="P206" s="94"/>
      <c r="Q206" s="103" t="str">
        <f t="shared" si="19"/>
        <v xml:space="preserve">F   </v>
      </c>
      <c r="R206" s="94" t="s">
        <v>375</v>
      </c>
      <c r="S206" s="94"/>
    </row>
    <row r="207" spans="1:19">
      <c r="A207" s="93" t="s">
        <v>252</v>
      </c>
      <c r="B207" s="94">
        <v>7222</v>
      </c>
      <c r="C207" s="94" t="s">
        <v>651</v>
      </c>
      <c r="D207" s="93" t="s">
        <v>338</v>
      </c>
      <c r="E207" s="93" t="str">
        <f t="shared" si="15"/>
        <v>7222-7222-51.22</v>
      </c>
      <c r="F207" s="107" t="str">
        <f t="shared" si="16"/>
        <v>AG -5--AC -8</v>
      </c>
      <c r="G207" s="94" t="s">
        <v>612</v>
      </c>
      <c r="H207" s="94" t="s">
        <v>477</v>
      </c>
      <c r="I207" s="103" t="str">
        <f t="shared" si="17"/>
        <v xml:space="preserve">CT- - M- </v>
      </c>
      <c r="J207" s="94" t="s">
        <v>468</v>
      </c>
      <c r="K207" s="94"/>
      <c r="L207" s="94" t="s">
        <v>478</v>
      </c>
      <c r="M207" s="94"/>
      <c r="N207" s="103" t="str">
        <f t="shared" si="18"/>
        <v xml:space="preserve">O  </v>
      </c>
      <c r="O207" s="94" t="s">
        <v>472</v>
      </c>
      <c r="P207" s="94"/>
      <c r="Q207" s="103" t="str">
        <f t="shared" si="19"/>
        <v xml:space="preserve">F   </v>
      </c>
      <c r="R207" s="94" t="s">
        <v>375</v>
      </c>
      <c r="S207" s="94"/>
    </row>
    <row r="208" spans="1:19">
      <c r="A208" s="93" t="s">
        <v>252</v>
      </c>
      <c r="B208" s="94">
        <v>7222</v>
      </c>
      <c r="C208" s="94" t="s">
        <v>652</v>
      </c>
      <c r="D208" s="93" t="s">
        <v>653</v>
      </c>
      <c r="E208" s="93" t="str">
        <f t="shared" si="15"/>
        <v>7222-7222-51.23</v>
      </c>
      <c r="F208" s="107" t="str">
        <f t="shared" si="16"/>
        <v>AG -5--AC -8</v>
      </c>
      <c r="G208" s="94" t="s">
        <v>612</v>
      </c>
      <c r="H208" s="94" t="s">
        <v>477</v>
      </c>
      <c r="I208" s="103" t="str">
        <f t="shared" si="17"/>
        <v xml:space="preserve">CT- - M- </v>
      </c>
      <c r="J208" s="94" t="s">
        <v>468</v>
      </c>
      <c r="K208" s="94"/>
      <c r="L208" s="94" t="s">
        <v>478</v>
      </c>
      <c r="M208" s="94"/>
      <c r="N208" s="103" t="str">
        <f t="shared" si="18"/>
        <v xml:space="preserve">O  </v>
      </c>
      <c r="O208" s="94" t="s">
        <v>472</v>
      </c>
      <c r="P208" s="94"/>
      <c r="Q208" s="103" t="str">
        <f t="shared" si="19"/>
        <v xml:space="preserve">F   </v>
      </c>
      <c r="R208" s="94" t="s">
        <v>375</v>
      </c>
      <c r="S208" s="94"/>
    </row>
    <row r="209" spans="1:19">
      <c r="A209" s="93" t="s">
        <v>252</v>
      </c>
      <c r="B209" s="94">
        <v>7222</v>
      </c>
      <c r="C209" s="94" t="s">
        <v>654</v>
      </c>
      <c r="D209" s="93" t="s">
        <v>655</v>
      </c>
      <c r="E209" s="93" t="str">
        <f t="shared" si="15"/>
        <v>7222-7222-51.24</v>
      </c>
      <c r="F209" s="107" t="str">
        <f t="shared" si="16"/>
        <v>AG -5--AC -8</v>
      </c>
      <c r="G209" s="94" t="s">
        <v>612</v>
      </c>
      <c r="H209" s="94" t="s">
        <v>477</v>
      </c>
      <c r="I209" s="103" t="str">
        <f t="shared" si="17"/>
        <v xml:space="preserve">CT- - M- </v>
      </c>
      <c r="J209" s="94" t="s">
        <v>468</v>
      </c>
      <c r="K209" s="94"/>
      <c r="L209" s="94" t="s">
        <v>478</v>
      </c>
      <c r="M209" s="94"/>
      <c r="N209" s="103" t="str">
        <f t="shared" si="18"/>
        <v xml:space="preserve">O  </v>
      </c>
      <c r="O209" s="94" t="s">
        <v>472</v>
      </c>
      <c r="P209" s="94"/>
      <c r="Q209" s="103" t="str">
        <f t="shared" si="19"/>
        <v xml:space="preserve">F   </v>
      </c>
      <c r="R209" s="94" t="s">
        <v>375</v>
      </c>
      <c r="S209" s="94"/>
    </row>
    <row r="210" spans="1:19">
      <c r="A210" s="93" t="s">
        <v>252</v>
      </c>
      <c r="B210" s="94">
        <v>7222</v>
      </c>
      <c r="C210" s="94" t="s">
        <v>656</v>
      </c>
      <c r="D210" s="93" t="s">
        <v>488</v>
      </c>
      <c r="E210" s="93" t="str">
        <f t="shared" si="15"/>
        <v>7222-7222-53</v>
      </c>
      <c r="F210" s="107" t="str">
        <f t="shared" si="16"/>
        <v>AG ---AC -</v>
      </c>
      <c r="G210" s="94"/>
      <c r="H210" s="94"/>
      <c r="I210" s="103" t="str">
        <f t="shared" si="17"/>
        <v xml:space="preserve">- - - </v>
      </c>
      <c r="J210" s="94"/>
      <c r="K210" s="94"/>
      <c r="L210" s="94"/>
      <c r="M210" s="94"/>
      <c r="N210" s="103" t="str">
        <f t="shared" si="18"/>
        <v xml:space="preserve">  </v>
      </c>
      <c r="O210" s="94"/>
      <c r="P210" s="94"/>
      <c r="Q210" s="103" t="str">
        <f t="shared" si="19"/>
        <v xml:space="preserve">   </v>
      </c>
      <c r="R210" s="94"/>
      <c r="S210" s="94"/>
    </row>
    <row r="211" spans="1:19">
      <c r="A211" s="93" t="s">
        <v>252</v>
      </c>
      <c r="B211" s="94">
        <v>7222</v>
      </c>
      <c r="C211" s="94" t="s">
        <v>657</v>
      </c>
      <c r="D211" s="93" t="s">
        <v>339</v>
      </c>
      <c r="E211" s="93" t="str">
        <f t="shared" si="15"/>
        <v>7222-7222-53.01</v>
      </c>
      <c r="F211" s="107" t="str">
        <f t="shared" si="16"/>
        <v>AG -3--AC -18</v>
      </c>
      <c r="G211" s="94" t="s">
        <v>476</v>
      </c>
      <c r="H211" s="94" t="s">
        <v>495</v>
      </c>
      <c r="I211" s="103" t="str">
        <f t="shared" si="17"/>
        <v>- - M- S</v>
      </c>
      <c r="J211" s="94"/>
      <c r="K211" s="94"/>
      <c r="L211" s="94" t="s">
        <v>478</v>
      </c>
      <c r="M211" s="94" t="s">
        <v>471</v>
      </c>
      <c r="N211" s="103" t="str">
        <f t="shared" si="18"/>
        <v xml:space="preserve">O  </v>
      </c>
      <c r="O211" s="94" t="s">
        <v>472</v>
      </c>
      <c r="P211" s="94"/>
      <c r="Q211" s="103" t="str">
        <f t="shared" si="19"/>
        <v xml:space="preserve">F   </v>
      </c>
      <c r="R211" s="94" t="s">
        <v>375</v>
      </c>
      <c r="S211" s="94"/>
    </row>
    <row r="212" spans="1:19">
      <c r="A212" s="93"/>
      <c r="B212" s="94"/>
      <c r="C212" s="94"/>
      <c r="D212" s="93"/>
      <c r="E212" s="93" t="str">
        <f t="shared" si="15"/>
        <v>-</v>
      </c>
      <c r="F212" s="107" t="str">
        <f t="shared" si="16"/>
        <v>AG ---AC -</v>
      </c>
      <c r="G212" s="94"/>
      <c r="H212" s="94"/>
      <c r="I212" s="103" t="str">
        <f t="shared" si="17"/>
        <v xml:space="preserve">- - - </v>
      </c>
      <c r="J212" s="94"/>
      <c r="K212" s="94"/>
      <c r="L212" s="94"/>
      <c r="M212" s="94"/>
      <c r="N212" s="103" t="str">
        <f t="shared" si="18"/>
        <v xml:space="preserve">  </v>
      </c>
      <c r="O212" s="94"/>
      <c r="P212" s="94"/>
      <c r="Q212" s="103" t="str">
        <f t="shared" si="19"/>
        <v xml:space="preserve">   </v>
      </c>
      <c r="R212" s="94"/>
      <c r="S212" s="94"/>
    </row>
    <row r="213" spans="1:19">
      <c r="A213" s="93" t="s">
        <v>69</v>
      </c>
      <c r="B213" s="94">
        <v>7230</v>
      </c>
      <c r="C213" s="94" t="s">
        <v>485</v>
      </c>
      <c r="D213" s="93" t="s">
        <v>482</v>
      </c>
      <c r="E213" s="93" t="str">
        <f t="shared" si="15"/>
        <v>7230-34</v>
      </c>
      <c r="F213" s="107" t="str">
        <f t="shared" si="16"/>
        <v>AG ---AC -</v>
      </c>
      <c r="G213" s="94"/>
      <c r="H213" s="94"/>
      <c r="I213" s="103" t="str">
        <f t="shared" si="17"/>
        <v xml:space="preserve">- - - </v>
      </c>
      <c r="J213" s="94"/>
      <c r="K213" s="94"/>
      <c r="L213" s="94"/>
      <c r="M213" s="94"/>
      <c r="N213" s="103" t="str">
        <f t="shared" si="18"/>
        <v xml:space="preserve">  </v>
      </c>
      <c r="O213" s="94"/>
      <c r="P213" s="94"/>
      <c r="Q213" s="103" t="str">
        <f t="shared" si="19"/>
        <v xml:space="preserve">   </v>
      </c>
      <c r="R213" s="94"/>
      <c r="S213" s="94"/>
    </row>
    <row r="214" spans="1:19">
      <c r="A214" s="93" t="s">
        <v>69</v>
      </c>
      <c r="B214" s="94">
        <v>7230</v>
      </c>
      <c r="C214" s="94" t="s">
        <v>428</v>
      </c>
      <c r="D214" s="93" t="s">
        <v>555</v>
      </c>
      <c r="E214" s="93" t="str">
        <f t="shared" si="15"/>
        <v>7230-34.03</v>
      </c>
      <c r="F214" s="107" t="str">
        <f t="shared" si="16"/>
        <v>AG -3--AC -</v>
      </c>
      <c r="G214" s="94" t="s">
        <v>476</v>
      </c>
      <c r="H214" s="94"/>
      <c r="I214" s="103" t="str">
        <f t="shared" si="17"/>
        <v xml:space="preserve">- E- - </v>
      </c>
      <c r="J214" s="94"/>
      <c r="K214" s="94" t="s">
        <v>469</v>
      </c>
      <c r="L214" s="94"/>
      <c r="M214" s="94"/>
      <c r="N214" s="103" t="str">
        <f t="shared" si="18"/>
        <v xml:space="preserve">O  </v>
      </c>
      <c r="O214" s="94" t="s">
        <v>472</v>
      </c>
      <c r="P214" s="94"/>
      <c r="Q214" s="103" t="str">
        <f t="shared" si="19"/>
        <v xml:space="preserve">F   </v>
      </c>
      <c r="R214" s="94" t="s">
        <v>375</v>
      </c>
      <c r="S214" s="94"/>
    </row>
    <row r="215" spans="1:19">
      <c r="A215" s="93" t="s">
        <v>69</v>
      </c>
      <c r="B215" s="94">
        <v>7230</v>
      </c>
      <c r="C215" s="94" t="s">
        <v>518</v>
      </c>
      <c r="D215" s="93" t="s">
        <v>519</v>
      </c>
      <c r="E215" s="93" t="str">
        <f t="shared" si="15"/>
        <v>7230-45</v>
      </c>
      <c r="F215" s="107" t="str">
        <f t="shared" si="16"/>
        <v>AG ---AC -</v>
      </c>
      <c r="G215" s="94"/>
      <c r="H215" s="94"/>
      <c r="I215" s="103" t="str">
        <f t="shared" si="17"/>
        <v xml:space="preserve">- - - </v>
      </c>
      <c r="J215" s="94"/>
      <c r="K215" s="94"/>
      <c r="L215" s="94"/>
      <c r="M215" s="94"/>
      <c r="N215" s="103" t="str">
        <f t="shared" si="18"/>
        <v xml:space="preserve">  </v>
      </c>
      <c r="O215" s="94"/>
      <c r="P215" s="94"/>
      <c r="Q215" s="103" t="str">
        <f t="shared" si="19"/>
        <v xml:space="preserve">   </v>
      </c>
      <c r="R215" s="94"/>
      <c r="S215" s="94"/>
    </row>
    <row r="216" spans="1:19">
      <c r="A216" s="93" t="s">
        <v>69</v>
      </c>
      <c r="B216" s="94">
        <v>7230</v>
      </c>
      <c r="C216" s="94" t="s">
        <v>559</v>
      </c>
      <c r="D216" s="93" t="s">
        <v>280</v>
      </c>
      <c r="E216" s="93" t="str">
        <f t="shared" si="15"/>
        <v>7230-45.01</v>
      </c>
      <c r="F216" s="107" t="str">
        <f t="shared" si="16"/>
        <v>AG -3--AC -2</v>
      </c>
      <c r="G216" s="94" t="s">
        <v>476</v>
      </c>
      <c r="H216" s="94" t="s">
        <v>581</v>
      </c>
      <c r="I216" s="103" t="str">
        <f t="shared" si="17"/>
        <v xml:space="preserve">- E- - </v>
      </c>
      <c r="J216" s="94"/>
      <c r="K216" s="94" t="s">
        <v>469</v>
      </c>
      <c r="L216" s="94"/>
      <c r="M216" s="94"/>
      <c r="N216" s="103" t="str">
        <f t="shared" si="18"/>
        <v xml:space="preserve">O  </v>
      </c>
      <c r="O216" s="94" t="s">
        <v>472</v>
      </c>
      <c r="P216" s="94"/>
      <c r="Q216" s="103" t="str">
        <f t="shared" si="19"/>
        <v xml:space="preserve">F   </v>
      </c>
      <c r="R216" s="94" t="s">
        <v>375</v>
      </c>
      <c r="S216" s="94"/>
    </row>
    <row r="217" spans="1:19">
      <c r="A217" s="93" t="s">
        <v>69</v>
      </c>
      <c r="B217" s="94">
        <v>7230</v>
      </c>
      <c r="C217" s="94" t="s">
        <v>658</v>
      </c>
      <c r="D217" s="93" t="s">
        <v>263</v>
      </c>
      <c r="E217" s="93" t="str">
        <f t="shared" si="15"/>
        <v>7230-45.06</v>
      </c>
      <c r="F217" s="107" t="str">
        <f t="shared" si="16"/>
        <v>AG -3--AC -2</v>
      </c>
      <c r="G217" s="94" t="s">
        <v>476</v>
      </c>
      <c r="H217" s="94" t="s">
        <v>581</v>
      </c>
      <c r="I217" s="103" t="str">
        <f t="shared" si="17"/>
        <v xml:space="preserve">- E- - </v>
      </c>
      <c r="J217" s="94"/>
      <c r="K217" s="94" t="s">
        <v>469</v>
      </c>
      <c r="L217" s="94"/>
      <c r="M217" s="94"/>
      <c r="N217" s="103" t="str">
        <f t="shared" si="18"/>
        <v xml:space="preserve">O  </v>
      </c>
      <c r="O217" s="94" t="s">
        <v>472</v>
      </c>
      <c r="P217" s="94"/>
      <c r="Q217" s="103" t="str">
        <f t="shared" si="19"/>
        <v xml:space="preserve">F   </v>
      </c>
      <c r="R217" s="94" t="s">
        <v>375</v>
      </c>
      <c r="S217" s="94"/>
    </row>
    <row r="218" spans="1:19">
      <c r="A218" s="93" t="s">
        <v>69</v>
      </c>
      <c r="B218" s="94">
        <v>7230</v>
      </c>
      <c r="C218" s="94" t="s">
        <v>568</v>
      </c>
      <c r="D218" s="93" t="s">
        <v>569</v>
      </c>
      <c r="E218" s="93" t="str">
        <f t="shared" si="15"/>
        <v>7230-49</v>
      </c>
      <c r="F218" s="107" t="str">
        <f t="shared" si="16"/>
        <v>AG ---AC -</v>
      </c>
      <c r="G218" s="94"/>
      <c r="H218" s="94"/>
      <c r="I218" s="103" t="str">
        <f t="shared" si="17"/>
        <v xml:space="preserve">- - - </v>
      </c>
      <c r="J218" s="94"/>
      <c r="K218" s="94"/>
      <c r="L218" s="94"/>
      <c r="M218" s="94"/>
      <c r="N218" s="103" t="str">
        <f t="shared" si="18"/>
        <v xml:space="preserve">  </v>
      </c>
      <c r="O218" s="94"/>
      <c r="P218" s="94"/>
      <c r="Q218" s="103" t="str">
        <f t="shared" si="19"/>
        <v xml:space="preserve">   </v>
      </c>
      <c r="R218" s="94"/>
      <c r="S218" s="94"/>
    </row>
    <row r="219" spans="1:19">
      <c r="A219" s="93" t="s">
        <v>69</v>
      </c>
      <c r="B219" s="94">
        <v>7230</v>
      </c>
      <c r="C219" s="94" t="s">
        <v>659</v>
      </c>
      <c r="D219" s="93" t="s">
        <v>660</v>
      </c>
      <c r="E219" s="93" t="str">
        <f t="shared" si="15"/>
        <v>7230-49.20</v>
      </c>
      <c r="F219" s="107" t="str">
        <f t="shared" si="16"/>
        <v>AG -3--AC -8</v>
      </c>
      <c r="G219" s="94" t="s">
        <v>476</v>
      </c>
      <c r="H219" s="94" t="s">
        <v>477</v>
      </c>
      <c r="I219" s="103" t="str">
        <f t="shared" si="17"/>
        <v xml:space="preserve">CT- - M- </v>
      </c>
      <c r="J219" s="94" t="s">
        <v>468</v>
      </c>
      <c r="K219" s="94"/>
      <c r="L219" s="94" t="s">
        <v>478</v>
      </c>
      <c r="M219" s="94"/>
      <c r="N219" s="103" t="str">
        <f t="shared" si="18"/>
        <v xml:space="preserve">O  </v>
      </c>
      <c r="O219" s="94" t="s">
        <v>472</v>
      </c>
      <c r="P219" s="94"/>
      <c r="Q219" s="103" t="str">
        <f t="shared" si="19"/>
        <v xml:space="preserve">F   </v>
      </c>
      <c r="R219" s="94" t="s">
        <v>375</v>
      </c>
      <c r="S219" s="94"/>
    </row>
    <row r="220" spans="1:19">
      <c r="A220" s="93" t="s">
        <v>69</v>
      </c>
      <c r="B220" s="94">
        <v>7230</v>
      </c>
      <c r="C220" s="94" t="s">
        <v>535</v>
      </c>
      <c r="D220" s="93" t="s">
        <v>483</v>
      </c>
      <c r="E220" s="93" t="str">
        <f t="shared" si="15"/>
        <v>7230-51</v>
      </c>
      <c r="F220" s="107" t="str">
        <f t="shared" si="16"/>
        <v>AG ---AC -</v>
      </c>
      <c r="G220" s="94"/>
      <c r="H220" s="94"/>
      <c r="I220" s="103" t="str">
        <f t="shared" si="17"/>
        <v xml:space="preserve">- - - </v>
      </c>
      <c r="J220" s="94"/>
      <c r="K220" s="94"/>
      <c r="L220" s="94"/>
      <c r="M220" s="94"/>
      <c r="N220" s="103" t="str">
        <f t="shared" si="18"/>
        <v xml:space="preserve">  </v>
      </c>
      <c r="O220" s="94"/>
      <c r="P220" s="94"/>
      <c r="Q220" s="103" t="str">
        <f t="shared" si="19"/>
        <v xml:space="preserve">   </v>
      </c>
      <c r="R220" s="94"/>
      <c r="S220" s="94"/>
    </row>
    <row r="221" spans="1:19">
      <c r="A221" s="93" t="s">
        <v>69</v>
      </c>
      <c r="B221" s="94">
        <v>7230</v>
      </c>
      <c r="C221" s="94" t="s">
        <v>661</v>
      </c>
      <c r="D221" s="93" t="s">
        <v>662</v>
      </c>
      <c r="E221" s="93" t="str">
        <f t="shared" si="15"/>
        <v>7230-51.17</v>
      </c>
      <c r="F221" s="107" t="str">
        <f t="shared" si="16"/>
        <v>AG -3--AC -8</v>
      </c>
      <c r="G221" s="94" t="s">
        <v>476</v>
      </c>
      <c r="H221" s="94" t="s">
        <v>477</v>
      </c>
      <c r="I221" s="103" t="str">
        <f t="shared" si="17"/>
        <v xml:space="preserve">CT- - M- </v>
      </c>
      <c r="J221" s="94" t="s">
        <v>468</v>
      </c>
      <c r="K221" s="94"/>
      <c r="L221" s="94" t="s">
        <v>478</v>
      </c>
      <c r="M221" s="94"/>
      <c r="N221" s="103" t="str">
        <f t="shared" si="18"/>
        <v xml:space="preserve">O  </v>
      </c>
      <c r="O221" s="94" t="s">
        <v>472</v>
      </c>
      <c r="P221" s="94"/>
      <c r="Q221" s="103" t="str">
        <f t="shared" si="19"/>
        <v xml:space="preserve">F   </v>
      </c>
      <c r="R221" s="94" t="s">
        <v>375</v>
      </c>
      <c r="S221" s="94"/>
    </row>
    <row r="222" spans="1:19">
      <c r="A222" s="93" t="s">
        <v>69</v>
      </c>
      <c r="B222" s="94">
        <v>7230</v>
      </c>
      <c r="C222" s="94" t="s">
        <v>663</v>
      </c>
      <c r="D222" s="93" t="s">
        <v>370</v>
      </c>
      <c r="E222" s="93" t="str">
        <f t="shared" si="15"/>
        <v>7230-51.18</v>
      </c>
      <c r="F222" s="107" t="str">
        <f t="shared" si="16"/>
        <v>AG -3--AC -8</v>
      </c>
      <c r="G222" s="94" t="s">
        <v>476</v>
      </c>
      <c r="H222" s="94" t="s">
        <v>477</v>
      </c>
      <c r="I222" s="103" t="str">
        <f t="shared" si="17"/>
        <v xml:space="preserve">CT- - M- </v>
      </c>
      <c r="J222" s="94" t="s">
        <v>468</v>
      </c>
      <c r="K222" s="94"/>
      <c r="L222" s="94" t="s">
        <v>478</v>
      </c>
      <c r="M222" s="94"/>
      <c r="N222" s="103" t="str">
        <f t="shared" si="18"/>
        <v xml:space="preserve">O  </v>
      </c>
      <c r="O222" s="94" t="s">
        <v>472</v>
      </c>
      <c r="P222" s="94"/>
      <c r="Q222" s="103" t="str">
        <f t="shared" si="19"/>
        <v xml:space="preserve">F   </v>
      </c>
      <c r="R222" s="94" t="s">
        <v>375</v>
      </c>
      <c r="S222" s="94"/>
    </row>
    <row r="223" spans="1:19">
      <c r="A223" s="93" t="s">
        <v>69</v>
      </c>
      <c r="B223" s="94">
        <v>7230</v>
      </c>
      <c r="C223" s="94" t="s">
        <v>664</v>
      </c>
      <c r="D223" s="93" t="s">
        <v>665</v>
      </c>
      <c r="E223" s="93" t="str">
        <f t="shared" si="15"/>
        <v>7230-51.19</v>
      </c>
      <c r="F223" s="107" t="str">
        <f t="shared" si="16"/>
        <v>AG -3--AC -8</v>
      </c>
      <c r="G223" s="94" t="s">
        <v>476</v>
      </c>
      <c r="H223" s="94" t="s">
        <v>477</v>
      </c>
      <c r="I223" s="103" t="str">
        <f t="shared" si="17"/>
        <v xml:space="preserve">CT- - M- </v>
      </c>
      <c r="J223" s="94" t="s">
        <v>468</v>
      </c>
      <c r="K223" s="94"/>
      <c r="L223" s="94" t="s">
        <v>478</v>
      </c>
      <c r="M223" s="94"/>
      <c r="N223" s="103" t="str">
        <f t="shared" si="18"/>
        <v xml:space="preserve">O  </v>
      </c>
      <c r="O223" s="94" t="s">
        <v>472</v>
      </c>
      <c r="P223" s="94"/>
      <c r="Q223" s="103" t="str">
        <f t="shared" si="19"/>
        <v xml:space="preserve">F   </v>
      </c>
      <c r="R223" s="94" t="s">
        <v>375</v>
      </c>
      <c r="S223" s="94"/>
    </row>
    <row r="224" spans="1:19">
      <c r="A224" s="93"/>
      <c r="B224" s="94"/>
      <c r="C224" s="94"/>
      <c r="D224" s="93"/>
      <c r="E224" s="93" t="str">
        <f t="shared" si="15"/>
        <v>-</v>
      </c>
      <c r="F224" s="107" t="str">
        <f t="shared" si="16"/>
        <v>AG ---AC -</v>
      </c>
      <c r="G224" s="94"/>
      <c r="H224" s="94"/>
      <c r="I224" s="103" t="str">
        <f t="shared" si="17"/>
        <v xml:space="preserve">- - - </v>
      </c>
      <c r="J224" s="94"/>
      <c r="K224" s="94"/>
      <c r="L224" s="94"/>
      <c r="M224" s="94"/>
      <c r="N224" s="103" t="str">
        <f t="shared" si="18"/>
        <v xml:space="preserve">  </v>
      </c>
      <c r="O224" s="94"/>
      <c r="P224" s="94"/>
      <c r="Q224" s="103" t="str">
        <f t="shared" si="19"/>
        <v xml:space="preserve">   </v>
      </c>
      <c r="R224" s="94"/>
      <c r="S224" s="94"/>
    </row>
    <row r="225" spans="1:19">
      <c r="A225" s="93" t="s">
        <v>666</v>
      </c>
      <c r="B225" s="94">
        <v>7231</v>
      </c>
      <c r="C225" s="94">
        <v>23</v>
      </c>
      <c r="D225" s="93" t="s">
        <v>496</v>
      </c>
      <c r="E225" s="93" t="str">
        <f t="shared" si="15"/>
        <v>7231-23</v>
      </c>
      <c r="F225" s="107" t="str">
        <f t="shared" si="16"/>
        <v>AG -3--AC -18</v>
      </c>
      <c r="G225" s="94" t="s">
        <v>476</v>
      </c>
      <c r="H225" s="94" t="s">
        <v>495</v>
      </c>
      <c r="I225" s="103" t="str">
        <f t="shared" si="17"/>
        <v>- - M- S</v>
      </c>
      <c r="J225" s="94"/>
      <c r="K225" s="94"/>
      <c r="L225" s="94" t="s">
        <v>478</v>
      </c>
      <c r="M225" s="94" t="s">
        <v>471</v>
      </c>
      <c r="N225" s="103" t="str">
        <f t="shared" si="18"/>
        <v xml:space="preserve">O  </v>
      </c>
      <c r="O225" s="94" t="s">
        <v>472</v>
      </c>
      <c r="P225" s="94"/>
      <c r="Q225" s="103" t="str">
        <f t="shared" si="19"/>
        <v xml:space="preserve">F   </v>
      </c>
      <c r="R225" s="94" t="s">
        <v>375</v>
      </c>
      <c r="S225" s="94"/>
    </row>
    <row r="226" spans="1:19">
      <c r="A226" s="93" t="s">
        <v>666</v>
      </c>
      <c r="B226" s="94">
        <v>7231</v>
      </c>
      <c r="C226" s="94">
        <v>34</v>
      </c>
      <c r="D226" s="93" t="s">
        <v>482</v>
      </c>
      <c r="E226" s="93" t="str">
        <f t="shared" si="15"/>
        <v>7231-34</v>
      </c>
      <c r="F226" s="107" t="str">
        <f t="shared" si="16"/>
        <v>AG ---AC -</v>
      </c>
      <c r="G226" s="94"/>
      <c r="H226" s="94"/>
      <c r="I226" s="103" t="str">
        <f t="shared" si="17"/>
        <v xml:space="preserve">- - - </v>
      </c>
      <c r="J226" s="94"/>
      <c r="K226" s="94"/>
      <c r="L226" s="94"/>
      <c r="M226" s="94"/>
      <c r="N226" s="103" t="str">
        <f t="shared" si="18"/>
        <v xml:space="preserve">  </v>
      </c>
      <c r="O226" s="94"/>
      <c r="P226" s="94"/>
      <c r="Q226" s="103" t="str">
        <f t="shared" si="19"/>
        <v xml:space="preserve">   </v>
      </c>
      <c r="R226" s="94"/>
      <c r="S226" s="94"/>
    </row>
    <row r="227" spans="1:19">
      <c r="A227" s="93" t="s">
        <v>666</v>
      </c>
      <c r="B227" s="94">
        <v>7231</v>
      </c>
      <c r="C227" s="94">
        <v>34.03</v>
      </c>
      <c r="D227" s="93" t="s">
        <v>218</v>
      </c>
      <c r="E227" s="93" t="str">
        <f t="shared" si="15"/>
        <v>7231-34,03</v>
      </c>
      <c r="F227" s="107" t="str">
        <f t="shared" si="16"/>
        <v>AG -3--AC -</v>
      </c>
      <c r="G227" s="94" t="s">
        <v>476</v>
      </c>
      <c r="H227" s="94"/>
      <c r="I227" s="103" t="str">
        <f t="shared" si="17"/>
        <v xml:space="preserve">- E- - </v>
      </c>
      <c r="J227" s="94"/>
      <c r="K227" s="94" t="s">
        <v>469</v>
      </c>
      <c r="L227" s="94"/>
      <c r="M227" s="94"/>
      <c r="N227" s="103" t="str">
        <f t="shared" si="18"/>
        <v xml:space="preserve">O  </v>
      </c>
      <c r="O227" s="94" t="s">
        <v>472</v>
      </c>
      <c r="P227" s="94"/>
      <c r="Q227" s="103" t="str">
        <f t="shared" si="19"/>
        <v xml:space="preserve">F   </v>
      </c>
      <c r="R227" s="94" t="s">
        <v>375</v>
      </c>
      <c r="S227" s="94"/>
    </row>
    <row r="228" spans="1:19">
      <c r="A228" s="93" t="s">
        <v>666</v>
      </c>
      <c r="B228" s="94">
        <v>7231</v>
      </c>
      <c r="C228" s="94">
        <v>46</v>
      </c>
      <c r="D228" s="93" t="s">
        <v>565</v>
      </c>
      <c r="E228" s="93" t="str">
        <f t="shared" si="15"/>
        <v>7231-46</v>
      </c>
      <c r="F228" s="107" t="str">
        <f t="shared" si="16"/>
        <v>AG ---AC -</v>
      </c>
      <c r="G228" s="94"/>
      <c r="H228" s="94"/>
      <c r="I228" s="103" t="str">
        <f t="shared" si="17"/>
        <v xml:space="preserve">- - - </v>
      </c>
      <c r="J228" s="94"/>
      <c r="K228" s="94"/>
      <c r="L228" s="94"/>
      <c r="M228" s="94"/>
      <c r="N228" s="103" t="str">
        <f t="shared" si="18"/>
        <v xml:space="preserve">  </v>
      </c>
      <c r="O228" s="94"/>
      <c r="P228" s="94"/>
      <c r="Q228" s="103" t="str">
        <f t="shared" si="19"/>
        <v xml:space="preserve">   </v>
      </c>
      <c r="R228" s="94"/>
      <c r="S228" s="94"/>
    </row>
    <row r="229" spans="1:19">
      <c r="A229" s="93" t="s">
        <v>666</v>
      </c>
      <c r="B229" s="94">
        <v>7231</v>
      </c>
      <c r="C229" s="94">
        <v>46.07</v>
      </c>
      <c r="D229" s="93" t="s">
        <v>667</v>
      </c>
      <c r="E229" s="93" t="str">
        <f t="shared" si="15"/>
        <v>7231-46,07</v>
      </c>
      <c r="F229" s="107" t="str">
        <f t="shared" si="16"/>
        <v>AG -3--AC -8</v>
      </c>
      <c r="G229" s="94" t="s">
        <v>476</v>
      </c>
      <c r="H229" s="94" t="s">
        <v>477</v>
      </c>
      <c r="I229" s="103" t="str">
        <f t="shared" si="17"/>
        <v xml:space="preserve">CT- - M- </v>
      </c>
      <c r="J229" s="94" t="s">
        <v>468</v>
      </c>
      <c r="K229" s="94"/>
      <c r="L229" s="94" t="s">
        <v>478</v>
      </c>
      <c r="M229" s="94"/>
      <c r="N229" s="103" t="str">
        <f t="shared" si="18"/>
        <v xml:space="preserve">O  </v>
      </c>
      <c r="O229" s="94" t="s">
        <v>472</v>
      </c>
      <c r="P229" s="94"/>
      <c r="Q229" s="103" t="str">
        <f t="shared" si="19"/>
        <v xml:space="preserve">F   </v>
      </c>
      <c r="R229" s="94" t="s">
        <v>375</v>
      </c>
      <c r="S229" s="94"/>
    </row>
    <row r="230" spans="1:19">
      <c r="A230" s="93" t="s">
        <v>666</v>
      </c>
      <c r="B230" s="94">
        <v>7231</v>
      </c>
      <c r="C230" s="94">
        <v>51</v>
      </c>
      <c r="D230" s="93" t="s">
        <v>483</v>
      </c>
      <c r="E230" s="93" t="str">
        <f t="shared" si="15"/>
        <v>7231-51</v>
      </c>
      <c r="F230" s="107" t="str">
        <f t="shared" si="16"/>
        <v>AG ---AC -</v>
      </c>
      <c r="G230" s="94"/>
      <c r="H230" s="94"/>
      <c r="I230" s="103" t="str">
        <f t="shared" si="17"/>
        <v xml:space="preserve">- - - </v>
      </c>
      <c r="J230" s="94"/>
      <c r="K230" s="94"/>
      <c r="L230" s="94"/>
      <c r="M230" s="94"/>
      <c r="N230" s="103" t="str">
        <f t="shared" si="18"/>
        <v xml:space="preserve">  </v>
      </c>
      <c r="O230" s="94"/>
      <c r="P230" s="94"/>
      <c r="Q230" s="103" t="str">
        <f t="shared" si="19"/>
        <v xml:space="preserve">   </v>
      </c>
      <c r="R230" s="94"/>
      <c r="S230" s="94"/>
    </row>
    <row r="231" spans="1:19">
      <c r="A231" s="93" t="s">
        <v>666</v>
      </c>
      <c r="B231" s="94">
        <v>7231</v>
      </c>
      <c r="C231" s="94">
        <v>51.13</v>
      </c>
      <c r="D231" s="93" t="s">
        <v>276</v>
      </c>
      <c r="E231" s="93" t="str">
        <f t="shared" si="15"/>
        <v>7231-51,13</v>
      </c>
      <c r="F231" s="107" t="str">
        <f t="shared" si="16"/>
        <v>AG -3--AC -8</v>
      </c>
      <c r="G231" s="94">
        <v>3</v>
      </c>
      <c r="H231" s="94">
        <v>8</v>
      </c>
      <c r="I231" s="103" t="str">
        <f t="shared" si="17"/>
        <v xml:space="preserve">CT- - M- </v>
      </c>
      <c r="J231" s="94" t="s">
        <v>468</v>
      </c>
      <c r="K231" s="94"/>
      <c r="L231" s="94" t="s">
        <v>478</v>
      </c>
      <c r="M231" s="94"/>
      <c r="N231" s="103" t="str">
        <f t="shared" si="18"/>
        <v xml:space="preserve">O  </v>
      </c>
      <c r="O231" s="94" t="s">
        <v>472</v>
      </c>
      <c r="P231" s="94"/>
      <c r="Q231" s="103" t="str">
        <f t="shared" si="19"/>
        <v xml:space="preserve">F   </v>
      </c>
      <c r="R231" s="94" t="s">
        <v>375</v>
      </c>
      <c r="S231" s="94"/>
    </row>
    <row r="232" spans="1:19">
      <c r="A232" s="93"/>
      <c r="B232" s="94"/>
      <c r="C232" s="94"/>
      <c r="D232" s="93"/>
      <c r="E232" s="93" t="str">
        <f t="shared" si="15"/>
        <v>-</v>
      </c>
      <c r="F232" s="107" t="str">
        <f t="shared" si="16"/>
        <v>AG ---AC -</v>
      </c>
      <c r="G232" s="94"/>
      <c r="H232" s="94"/>
      <c r="I232" s="103" t="str">
        <f t="shared" si="17"/>
        <v xml:space="preserve">- - - </v>
      </c>
      <c r="J232" s="94"/>
      <c r="K232" s="94"/>
      <c r="L232" s="94"/>
      <c r="M232" s="94"/>
      <c r="N232" s="103" t="str">
        <f t="shared" si="18"/>
        <v xml:space="preserve">  </v>
      </c>
      <c r="O232" s="94"/>
      <c r="P232" s="94"/>
      <c r="Q232" s="103" t="str">
        <f t="shared" si="19"/>
        <v xml:space="preserve">   </v>
      </c>
      <c r="R232" s="94"/>
      <c r="S232" s="94"/>
    </row>
    <row r="233" spans="1:19">
      <c r="A233" s="93" t="s">
        <v>70</v>
      </c>
      <c r="B233" s="94">
        <v>7232</v>
      </c>
      <c r="C233" s="94" t="s">
        <v>668</v>
      </c>
      <c r="D233" s="93" t="s">
        <v>669</v>
      </c>
      <c r="E233" s="93" t="str">
        <f t="shared" si="15"/>
        <v>7232-7232-05</v>
      </c>
      <c r="F233" s="107" t="str">
        <f t="shared" si="16"/>
        <v>AG -4--AC -10</v>
      </c>
      <c r="G233" s="94" t="s">
        <v>637</v>
      </c>
      <c r="H233" s="94" t="s">
        <v>385</v>
      </c>
      <c r="I233" s="103" t="str">
        <f t="shared" si="17"/>
        <v xml:space="preserve">CT- - M- </v>
      </c>
      <c r="J233" s="94" t="s">
        <v>468</v>
      </c>
      <c r="K233" s="94"/>
      <c r="L233" s="94" t="s">
        <v>478</v>
      </c>
      <c r="M233" s="94"/>
      <c r="N233" s="103" t="str">
        <f t="shared" si="18"/>
        <v xml:space="preserve">O  </v>
      </c>
      <c r="O233" s="94" t="s">
        <v>472</v>
      </c>
      <c r="P233" s="94"/>
      <c r="Q233" s="103" t="str">
        <f t="shared" si="19"/>
        <v xml:space="preserve">F   </v>
      </c>
      <c r="R233" s="94" t="s">
        <v>375</v>
      </c>
      <c r="S233" s="94"/>
    </row>
    <row r="234" spans="1:19">
      <c r="A234" s="93" t="s">
        <v>70</v>
      </c>
      <c r="B234" s="94">
        <v>7232</v>
      </c>
      <c r="C234" s="94" t="s">
        <v>670</v>
      </c>
      <c r="D234" s="93" t="s">
        <v>482</v>
      </c>
      <c r="E234" s="93" t="str">
        <f t="shared" si="15"/>
        <v>7232-7232-34</v>
      </c>
      <c r="F234" s="107" t="str">
        <f t="shared" si="16"/>
        <v>AG ---AC -</v>
      </c>
      <c r="G234" s="94"/>
      <c r="H234" s="94"/>
      <c r="I234" s="103" t="str">
        <f t="shared" si="17"/>
        <v xml:space="preserve">- - - </v>
      </c>
      <c r="J234" s="94"/>
      <c r="K234" s="94"/>
      <c r="L234" s="94"/>
      <c r="M234" s="94"/>
      <c r="N234" s="103" t="str">
        <f t="shared" si="18"/>
        <v xml:space="preserve">  </v>
      </c>
      <c r="O234" s="94"/>
      <c r="P234" s="94"/>
      <c r="Q234" s="103" t="str">
        <f t="shared" si="19"/>
        <v xml:space="preserve">   </v>
      </c>
      <c r="R234" s="94"/>
      <c r="S234" s="94"/>
    </row>
    <row r="235" spans="1:19">
      <c r="A235" s="93" t="s">
        <v>70</v>
      </c>
      <c r="B235" s="94">
        <v>7232</v>
      </c>
      <c r="C235" s="94" t="s">
        <v>671</v>
      </c>
      <c r="D235" s="93" t="s">
        <v>555</v>
      </c>
      <c r="E235" s="93" t="str">
        <f t="shared" si="15"/>
        <v>7232-7232-34.03</v>
      </c>
      <c r="F235" s="107" t="str">
        <f t="shared" si="16"/>
        <v>AG -3--AC -</v>
      </c>
      <c r="G235" s="94" t="s">
        <v>476</v>
      </c>
      <c r="H235" s="94"/>
      <c r="I235" s="103" t="str">
        <f t="shared" si="17"/>
        <v xml:space="preserve">- E- - </v>
      </c>
      <c r="J235" s="94"/>
      <c r="K235" s="94" t="s">
        <v>469</v>
      </c>
      <c r="L235" s="94"/>
      <c r="M235" s="94"/>
      <c r="N235" s="103" t="str">
        <f t="shared" si="18"/>
        <v xml:space="preserve">O  </v>
      </c>
      <c r="O235" s="94" t="s">
        <v>472</v>
      </c>
      <c r="P235" s="94"/>
      <c r="Q235" s="103" t="str">
        <f t="shared" si="19"/>
        <v xml:space="preserve">F   </v>
      </c>
      <c r="R235" s="94" t="s">
        <v>375</v>
      </c>
      <c r="S235" s="94"/>
    </row>
    <row r="236" spans="1:19">
      <c r="A236" s="93" t="s">
        <v>70</v>
      </c>
      <c r="B236" s="94">
        <v>7232</v>
      </c>
      <c r="C236" s="94" t="s">
        <v>672</v>
      </c>
      <c r="D236" s="93" t="s">
        <v>558</v>
      </c>
      <c r="E236" s="93" t="str">
        <f t="shared" si="15"/>
        <v>7232-7232-45</v>
      </c>
      <c r="F236" s="107" t="str">
        <f t="shared" si="16"/>
        <v>AG ---AC -</v>
      </c>
      <c r="G236" s="94"/>
      <c r="H236" s="94"/>
      <c r="I236" s="103" t="str">
        <f t="shared" si="17"/>
        <v xml:space="preserve">- - - </v>
      </c>
      <c r="J236" s="94"/>
      <c r="K236" s="94"/>
      <c r="L236" s="94"/>
      <c r="M236" s="94"/>
      <c r="N236" s="103" t="str">
        <f t="shared" si="18"/>
        <v xml:space="preserve">  </v>
      </c>
      <c r="O236" s="94"/>
      <c r="P236" s="94"/>
      <c r="Q236" s="103" t="str">
        <f t="shared" si="19"/>
        <v xml:space="preserve">   </v>
      </c>
      <c r="R236" s="94"/>
      <c r="S236" s="94"/>
    </row>
    <row r="237" spans="1:19">
      <c r="A237" s="93" t="s">
        <v>70</v>
      </c>
      <c r="B237" s="94">
        <v>7232</v>
      </c>
      <c r="C237" s="94" t="s">
        <v>673</v>
      </c>
      <c r="D237" s="93" t="s">
        <v>371</v>
      </c>
      <c r="E237" s="93" t="str">
        <f t="shared" si="15"/>
        <v>7232-7232-45.07</v>
      </c>
      <c r="F237" s="107" t="str">
        <f t="shared" si="16"/>
        <v>AG -4--AC -10</v>
      </c>
      <c r="G237" s="94" t="s">
        <v>637</v>
      </c>
      <c r="H237" s="94" t="s">
        <v>385</v>
      </c>
      <c r="I237" s="103" t="str">
        <f t="shared" si="17"/>
        <v xml:space="preserve">CT- - M- </v>
      </c>
      <c r="J237" s="94" t="s">
        <v>468</v>
      </c>
      <c r="K237" s="94"/>
      <c r="L237" s="94" t="s">
        <v>478</v>
      </c>
      <c r="M237" s="94"/>
      <c r="N237" s="103" t="str">
        <f t="shared" si="18"/>
        <v xml:space="preserve">O  </v>
      </c>
      <c r="O237" s="94" t="s">
        <v>472</v>
      </c>
      <c r="P237" s="94"/>
      <c r="Q237" s="103" t="str">
        <f t="shared" si="19"/>
        <v xml:space="preserve">F   </v>
      </c>
      <c r="R237" s="94" t="s">
        <v>375</v>
      </c>
      <c r="S237" s="94"/>
    </row>
    <row r="238" spans="1:19">
      <c r="A238" s="93" t="s">
        <v>70</v>
      </c>
      <c r="B238" s="94">
        <v>7232</v>
      </c>
      <c r="C238" s="94" t="s">
        <v>674</v>
      </c>
      <c r="D238" s="93" t="s">
        <v>483</v>
      </c>
      <c r="E238" s="93" t="str">
        <f t="shared" si="15"/>
        <v>7232-7232-51</v>
      </c>
      <c r="F238" s="107" t="str">
        <f t="shared" si="16"/>
        <v>AG ---AC -</v>
      </c>
      <c r="G238" s="94"/>
      <c r="H238" s="94"/>
      <c r="I238" s="103" t="str">
        <f t="shared" si="17"/>
        <v xml:space="preserve">- - - </v>
      </c>
      <c r="J238" s="94"/>
      <c r="K238" s="94"/>
      <c r="L238" s="94"/>
      <c r="M238" s="94"/>
      <c r="N238" s="103" t="str">
        <f t="shared" si="18"/>
        <v xml:space="preserve">  </v>
      </c>
      <c r="O238" s="94"/>
      <c r="P238" s="94"/>
      <c r="Q238" s="103" t="str">
        <f t="shared" si="19"/>
        <v xml:space="preserve">   </v>
      </c>
      <c r="R238" s="94"/>
      <c r="S238" s="94"/>
    </row>
    <row r="239" spans="1:19">
      <c r="A239" s="93" t="s">
        <v>70</v>
      </c>
      <c r="B239" s="94">
        <v>7232</v>
      </c>
      <c r="C239" s="94" t="s">
        <v>675</v>
      </c>
      <c r="D239" s="93" t="s">
        <v>372</v>
      </c>
      <c r="E239" s="93" t="str">
        <f t="shared" si="15"/>
        <v>7232-7232-51.15</v>
      </c>
      <c r="F239" s="107" t="str">
        <f t="shared" si="16"/>
        <v>AG -4--AC -10</v>
      </c>
      <c r="G239" s="94" t="s">
        <v>637</v>
      </c>
      <c r="H239" s="94" t="s">
        <v>385</v>
      </c>
      <c r="I239" s="103" t="str">
        <f t="shared" si="17"/>
        <v xml:space="preserve">CT- - M- </v>
      </c>
      <c r="J239" s="94" t="s">
        <v>468</v>
      </c>
      <c r="K239" s="94"/>
      <c r="L239" s="94" t="s">
        <v>478</v>
      </c>
      <c r="M239" s="94"/>
      <c r="N239" s="103" t="str">
        <f t="shared" si="18"/>
        <v xml:space="preserve">O  </v>
      </c>
      <c r="O239" s="94" t="s">
        <v>472</v>
      </c>
      <c r="P239" s="94"/>
      <c r="Q239" s="103" t="str">
        <f t="shared" si="19"/>
        <v xml:space="preserve">F   </v>
      </c>
      <c r="R239" s="94" t="s">
        <v>375</v>
      </c>
      <c r="S239" s="94"/>
    </row>
    <row r="240" spans="1:19">
      <c r="A240" s="93"/>
      <c r="B240" s="94"/>
      <c r="C240" s="94"/>
      <c r="D240" s="93"/>
      <c r="E240" s="93" t="str">
        <f t="shared" si="15"/>
        <v>-</v>
      </c>
      <c r="F240" s="107" t="str">
        <f t="shared" si="16"/>
        <v>AG ---AC -</v>
      </c>
      <c r="G240" s="94"/>
      <c r="H240" s="94"/>
      <c r="I240" s="103" t="str">
        <f t="shared" si="17"/>
        <v xml:space="preserve">- - - </v>
      </c>
      <c r="J240" s="94"/>
      <c r="K240" s="94"/>
      <c r="L240" s="94"/>
      <c r="M240" s="94"/>
      <c r="N240" s="103" t="str">
        <f t="shared" si="18"/>
        <v xml:space="preserve">  </v>
      </c>
      <c r="O240" s="94"/>
      <c r="P240" s="94"/>
      <c r="Q240" s="103" t="str">
        <f t="shared" si="19"/>
        <v xml:space="preserve">   </v>
      </c>
      <c r="R240" s="94"/>
      <c r="S240" s="94"/>
    </row>
    <row r="241" spans="1:19">
      <c r="A241" s="93" t="s">
        <v>255</v>
      </c>
      <c r="B241" s="94">
        <v>7300</v>
      </c>
      <c r="C241" s="94">
        <v>13</v>
      </c>
      <c r="D241" s="93" t="s">
        <v>579</v>
      </c>
      <c r="E241" s="93" t="str">
        <f t="shared" si="15"/>
        <v>7300-13</v>
      </c>
      <c r="F241" s="107" t="str">
        <f t="shared" si="16"/>
        <v>AG ---AC -</v>
      </c>
      <c r="G241" s="94"/>
      <c r="H241" s="94"/>
      <c r="I241" s="103" t="str">
        <f t="shared" si="17"/>
        <v xml:space="preserve">- - - </v>
      </c>
      <c r="J241" s="94"/>
      <c r="K241" s="94"/>
      <c r="L241" s="94"/>
      <c r="M241" s="94"/>
      <c r="N241" s="103" t="str">
        <f t="shared" si="18"/>
        <v xml:space="preserve">  </v>
      </c>
      <c r="O241" s="94"/>
      <c r="P241" s="94"/>
      <c r="Q241" s="103" t="str">
        <f t="shared" si="19"/>
        <v xml:space="preserve">   </v>
      </c>
      <c r="R241" s="94"/>
      <c r="S241" s="94"/>
    </row>
    <row r="242" spans="1:19">
      <c r="A242" s="93" t="s">
        <v>255</v>
      </c>
      <c r="B242" s="94">
        <v>7300</v>
      </c>
      <c r="C242" s="94">
        <v>13.01</v>
      </c>
      <c r="D242" s="93" t="s">
        <v>676</v>
      </c>
      <c r="E242" s="93" t="str">
        <f t="shared" si="15"/>
        <v>7300-13,01</v>
      </c>
      <c r="F242" s="107" t="str">
        <f t="shared" si="16"/>
        <v>AG -3--AC -</v>
      </c>
      <c r="G242" s="94" t="s">
        <v>476</v>
      </c>
      <c r="H242" s="94"/>
      <c r="I242" s="103" t="str">
        <f t="shared" si="17"/>
        <v xml:space="preserve">- E- - </v>
      </c>
      <c r="J242" s="94"/>
      <c r="K242" s="94" t="s">
        <v>469</v>
      </c>
      <c r="L242" s="94"/>
      <c r="M242" s="94"/>
      <c r="N242" s="103" t="str">
        <f t="shared" si="18"/>
        <v xml:space="preserve">O  </v>
      </c>
      <c r="O242" s="94" t="s">
        <v>472</v>
      </c>
      <c r="P242" s="94"/>
      <c r="Q242" s="103" t="str">
        <f t="shared" si="19"/>
        <v xml:space="preserve">F   </v>
      </c>
      <c r="R242" s="94" t="s">
        <v>375</v>
      </c>
      <c r="S242" s="94"/>
    </row>
    <row r="243" spans="1:19">
      <c r="A243" s="93" t="s">
        <v>255</v>
      </c>
      <c r="B243" s="94">
        <v>7300</v>
      </c>
      <c r="C243" s="94" t="s">
        <v>485</v>
      </c>
      <c r="D243" s="93" t="s">
        <v>482</v>
      </c>
      <c r="E243" s="93" t="str">
        <f t="shared" si="15"/>
        <v>7300-34</v>
      </c>
      <c r="F243" s="107" t="str">
        <f t="shared" si="16"/>
        <v>AG ---AC -</v>
      </c>
      <c r="G243" s="94"/>
      <c r="H243" s="94"/>
      <c r="I243" s="103" t="str">
        <f t="shared" si="17"/>
        <v xml:space="preserve">- - - </v>
      </c>
      <c r="J243" s="94"/>
      <c r="K243" s="94"/>
      <c r="L243" s="94"/>
      <c r="M243" s="94"/>
      <c r="N243" s="103" t="str">
        <f t="shared" si="18"/>
        <v xml:space="preserve">  </v>
      </c>
      <c r="O243" s="94"/>
      <c r="P243" s="94"/>
      <c r="Q243" s="103" t="str">
        <f t="shared" si="19"/>
        <v xml:space="preserve">   </v>
      </c>
      <c r="R243" s="94"/>
      <c r="S243" s="94"/>
    </row>
    <row r="244" spans="1:19">
      <c r="A244" s="93" t="s">
        <v>255</v>
      </c>
      <c r="B244" s="94">
        <v>7300</v>
      </c>
      <c r="C244" s="94" t="s">
        <v>428</v>
      </c>
      <c r="D244" s="93" t="s">
        <v>218</v>
      </c>
      <c r="E244" s="93" t="str">
        <f t="shared" si="15"/>
        <v>7300-34.03</v>
      </c>
      <c r="F244" s="107" t="str">
        <f t="shared" si="16"/>
        <v>AG -3--AC -</v>
      </c>
      <c r="G244" s="94" t="s">
        <v>476</v>
      </c>
      <c r="H244" s="94"/>
      <c r="I244" s="103" t="str">
        <f t="shared" si="17"/>
        <v xml:space="preserve">- E- - </v>
      </c>
      <c r="J244" s="94"/>
      <c r="K244" s="94" t="s">
        <v>469</v>
      </c>
      <c r="L244" s="94"/>
      <c r="M244" s="94"/>
      <c r="N244" s="103" t="str">
        <f t="shared" si="18"/>
        <v xml:space="preserve">O  </v>
      </c>
      <c r="O244" s="94" t="s">
        <v>472</v>
      </c>
      <c r="P244" s="94"/>
      <c r="Q244" s="103" t="str">
        <f t="shared" si="19"/>
        <v xml:space="preserve">F   </v>
      </c>
      <c r="R244" s="94" t="s">
        <v>375</v>
      </c>
      <c r="S244" s="94"/>
    </row>
    <row r="245" spans="1:19">
      <c r="A245" s="93"/>
      <c r="B245" s="94"/>
      <c r="C245" s="94"/>
      <c r="D245" s="93"/>
      <c r="E245" s="93" t="str">
        <f t="shared" si="15"/>
        <v>-</v>
      </c>
      <c r="F245" s="107" t="str">
        <f t="shared" si="16"/>
        <v>AG ---AC -</v>
      </c>
      <c r="G245" s="94"/>
      <c r="H245" s="94"/>
      <c r="I245" s="103" t="str">
        <f t="shared" si="17"/>
        <v xml:space="preserve">- - - </v>
      </c>
      <c r="J245" s="94"/>
      <c r="K245" s="94"/>
      <c r="L245" s="94"/>
      <c r="M245" s="94"/>
      <c r="N245" s="103" t="str">
        <f t="shared" si="18"/>
        <v xml:space="preserve">  </v>
      </c>
      <c r="O245" s="94"/>
      <c r="P245" s="94"/>
      <c r="Q245" s="103" t="str">
        <f t="shared" si="19"/>
        <v xml:space="preserve">   </v>
      </c>
      <c r="R245" s="94"/>
      <c r="S245" s="94"/>
    </row>
    <row r="246" spans="1:19">
      <c r="A246" s="93" t="s">
        <v>71</v>
      </c>
      <c r="B246" s="94">
        <v>7310</v>
      </c>
      <c r="C246" s="94">
        <v>23</v>
      </c>
      <c r="D246" s="93" t="s">
        <v>496</v>
      </c>
      <c r="E246" s="93" t="str">
        <f t="shared" si="15"/>
        <v>7310-23</v>
      </c>
      <c r="F246" s="107" t="str">
        <f t="shared" si="16"/>
        <v>AG -3--AC -18</v>
      </c>
      <c r="G246" s="94" t="s">
        <v>476</v>
      </c>
      <c r="H246" s="94" t="s">
        <v>495</v>
      </c>
      <c r="I246" s="103" t="str">
        <f t="shared" si="17"/>
        <v>- - M- S</v>
      </c>
      <c r="J246" s="94"/>
      <c r="K246" s="94"/>
      <c r="L246" s="94" t="s">
        <v>478</v>
      </c>
      <c r="M246" s="94" t="s">
        <v>471</v>
      </c>
      <c r="N246" s="103" t="str">
        <f t="shared" si="18"/>
        <v xml:space="preserve">O  </v>
      </c>
      <c r="O246" s="94" t="s">
        <v>472</v>
      </c>
      <c r="P246" s="94"/>
      <c r="Q246" s="103" t="str">
        <f t="shared" si="19"/>
        <v xml:space="preserve">F   </v>
      </c>
      <c r="R246" s="94" t="s">
        <v>375</v>
      </c>
      <c r="S246" s="94"/>
    </row>
    <row r="247" spans="1:19">
      <c r="A247" s="93" t="s">
        <v>71</v>
      </c>
      <c r="B247" s="94">
        <v>7310</v>
      </c>
      <c r="C247" s="94">
        <v>34</v>
      </c>
      <c r="D247" s="93" t="s">
        <v>482</v>
      </c>
      <c r="E247" s="93" t="str">
        <f t="shared" si="15"/>
        <v>7310-34</v>
      </c>
      <c r="F247" s="107" t="str">
        <f t="shared" si="16"/>
        <v>AG ---AC -</v>
      </c>
      <c r="G247" s="94"/>
      <c r="H247" s="94"/>
      <c r="I247" s="103" t="str">
        <f t="shared" si="17"/>
        <v xml:space="preserve">- - - </v>
      </c>
      <c r="J247" s="94"/>
      <c r="K247" s="94"/>
      <c r="L247" s="94"/>
      <c r="M247" s="94"/>
      <c r="N247" s="103" t="str">
        <f t="shared" si="18"/>
        <v xml:space="preserve">  </v>
      </c>
      <c r="O247" s="94"/>
      <c r="P247" s="94"/>
      <c r="Q247" s="103" t="str">
        <f t="shared" si="19"/>
        <v xml:space="preserve">   </v>
      </c>
      <c r="R247" s="94"/>
      <c r="S247" s="94"/>
    </row>
    <row r="248" spans="1:19">
      <c r="A248" s="93" t="s">
        <v>71</v>
      </c>
      <c r="B248" s="94">
        <v>7310</v>
      </c>
      <c r="C248" s="94">
        <v>34.01</v>
      </c>
      <c r="D248" s="93" t="s">
        <v>260</v>
      </c>
      <c r="E248" s="93" t="str">
        <f t="shared" si="15"/>
        <v>7310-34,01</v>
      </c>
      <c r="F248" s="107" t="str">
        <f t="shared" si="16"/>
        <v>AG -3--AC -8</v>
      </c>
      <c r="G248" s="94" t="s">
        <v>476</v>
      </c>
      <c r="H248" s="94" t="s">
        <v>477</v>
      </c>
      <c r="I248" s="103" t="str">
        <f t="shared" si="17"/>
        <v xml:space="preserve">CT- - M- </v>
      </c>
      <c r="J248" s="94" t="s">
        <v>468</v>
      </c>
      <c r="K248" s="94"/>
      <c r="L248" s="94" t="s">
        <v>478</v>
      </c>
      <c r="M248" s="94"/>
      <c r="N248" s="103" t="str">
        <f t="shared" si="18"/>
        <v xml:space="preserve">O  </v>
      </c>
      <c r="O248" s="94" t="s">
        <v>472</v>
      </c>
      <c r="P248" s="94"/>
      <c r="Q248" s="103" t="str">
        <f t="shared" si="19"/>
        <v xml:space="preserve">F   </v>
      </c>
      <c r="R248" s="94" t="s">
        <v>375</v>
      </c>
      <c r="S248" s="94"/>
    </row>
    <row r="249" spans="1:19">
      <c r="A249" s="93" t="s">
        <v>71</v>
      </c>
      <c r="B249" s="94">
        <v>7310</v>
      </c>
      <c r="C249" s="94">
        <v>34.03</v>
      </c>
      <c r="D249" s="93" t="s">
        <v>218</v>
      </c>
      <c r="E249" s="93" t="str">
        <f t="shared" si="15"/>
        <v>7310-34,03</v>
      </c>
      <c r="F249" s="107" t="str">
        <f t="shared" si="16"/>
        <v>AG -3--AC -</v>
      </c>
      <c r="G249" s="94" t="s">
        <v>476</v>
      </c>
      <c r="H249" s="94"/>
      <c r="I249" s="103" t="str">
        <f t="shared" si="17"/>
        <v xml:space="preserve">- E- - </v>
      </c>
      <c r="J249" s="94"/>
      <c r="K249" s="94" t="s">
        <v>469</v>
      </c>
      <c r="L249" s="94"/>
      <c r="M249" s="94"/>
      <c r="N249" s="103" t="str">
        <f t="shared" si="18"/>
        <v xml:space="preserve">O  </v>
      </c>
      <c r="O249" s="94" t="s">
        <v>472</v>
      </c>
      <c r="P249" s="94"/>
      <c r="Q249" s="103" t="str">
        <f t="shared" si="19"/>
        <v xml:space="preserve">F   </v>
      </c>
      <c r="R249" s="94" t="s">
        <v>375</v>
      </c>
      <c r="S249" s="94"/>
    </row>
    <row r="250" spans="1:19">
      <c r="A250" s="93"/>
      <c r="B250" s="94"/>
      <c r="C250" s="94"/>
      <c r="D250" s="93"/>
      <c r="E250" s="93" t="str">
        <f t="shared" si="15"/>
        <v>-</v>
      </c>
      <c r="F250" s="107" t="str">
        <f t="shared" si="16"/>
        <v>AG ---AC -</v>
      </c>
      <c r="G250" s="94"/>
      <c r="H250" s="94"/>
      <c r="I250" s="103" t="str">
        <f t="shared" si="17"/>
        <v xml:space="preserve">- - - </v>
      </c>
      <c r="J250" s="94"/>
      <c r="K250" s="94"/>
      <c r="L250" s="94"/>
      <c r="M250" s="94"/>
      <c r="N250" s="103" t="str">
        <f t="shared" si="18"/>
        <v xml:space="preserve">  </v>
      </c>
      <c r="O250" s="94"/>
      <c r="P250" s="94"/>
      <c r="Q250" s="103" t="str">
        <f t="shared" si="19"/>
        <v xml:space="preserve">   </v>
      </c>
      <c r="R250" s="94"/>
      <c r="S250" s="94"/>
    </row>
    <row r="251" spans="1:19">
      <c r="A251" s="93" t="s">
        <v>677</v>
      </c>
      <c r="B251" s="94">
        <v>7311</v>
      </c>
      <c r="C251" s="94">
        <v>13</v>
      </c>
      <c r="D251" s="93" t="s">
        <v>579</v>
      </c>
      <c r="E251" s="93" t="str">
        <f t="shared" si="15"/>
        <v>7311-13</v>
      </c>
      <c r="F251" s="107" t="str">
        <f t="shared" si="16"/>
        <v>AG ---AC -</v>
      </c>
      <c r="G251" s="94"/>
      <c r="H251" s="94"/>
      <c r="I251" s="103" t="str">
        <f t="shared" si="17"/>
        <v xml:space="preserve">- - - </v>
      </c>
      <c r="J251" s="94"/>
      <c r="K251" s="94"/>
      <c r="L251" s="94"/>
      <c r="M251" s="94"/>
      <c r="N251" s="103" t="str">
        <f t="shared" si="18"/>
        <v xml:space="preserve">  </v>
      </c>
      <c r="O251" s="94"/>
      <c r="P251" s="94"/>
      <c r="Q251" s="103" t="str">
        <f t="shared" si="19"/>
        <v xml:space="preserve">   </v>
      </c>
      <c r="R251" s="94"/>
      <c r="S251" s="94"/>
    </row>
    <row r="252" spans="1:19">
      <c r="A252" s="93" t="s">
        <v>677</v>
      </c>
      <c r="B252" s="94">
        <v>7311</v>
      </c>
      <c r="C252" s="94">
        <v>13.01</v>
      </c>
      <c r="D252" s="93" t="s">
        <v>676</v>
      </c>
      <c r="E252" s="93" t="str">
        <f t="shared" si="15"/>
        <v>7311-13,01</v>
      </c>
      <c r="F252" s="107" t="str">
        <f t="shared" si="16"/>
        <v>AG -3--AC -</v>
      </c>
      <c r="G252" s="94" t="s">
        <v>476</v>
      </c>
      <c r="H252" s="94"/>
      <c r="I252" s="103" t="str">
        <f t="shared" si="17"/>
        <v xml:space="preserve">- E- - </v>
      </c>
      <c r="J252" s="94"/>
      <c r="K252" s="94" t="s">
        <v>469</v>
      </c>
      <c r="L252" s="94"/>
      <c r="M252" s="94"/>
      <c r="N252" s="103" t="str">
        <f t="shared" si="18"/>
        <v xml:space="preserve">O  </v>
      </c>
      <c r="O252" s="94" t="s">
        <v>472</v>
      </c>
      <c r="P252" s="94"/>
      <c r="Q252" s="103" t="str">
        <f t="shared" si="19"/>
        <v xml:space="preserve">F   </v>
      </c>
      <c r="R252" s="94" t="s">
        <v>375</v>
      </c>
      <c r="S252" s="94"/>
    </row>
    <row r="253" spans="1:19">
      <c r="A253" s="93" t="s">
        <v>677</v>
      </c>
      <c r="B253" s="94">
        <v>7311</v>
      </c>
      <c r="C253" s="94">
        <v>23</v>
      </c>
      <c r="D253" s="93" t="s">
        <v>496</v>
      </c>
      <c r="E253" s="93" t="str">
        <f t="shared" si="15"/>
        <v>7311-23</v>
      </c>
      <c r="F253" s="107" t="str">
        <f t="shared" si="16"/>
        <v>AG -3--AC -18</v>
      </c>
      <c r="G253" s="94" t="s">
        <v>476</v>
      </c>
      <c r="H253" s="94" t="s">
        <v>495</v>
      </c>
      <c r="I253" s="103" t="str">
        <f t="shared" si="17"/>
        <v>- - M- S</v>
      </c>
      <c r="J253" s="94"/>
      <c r="K253" s="94"/>
      <c r="L253" s="94" t="s">
        <v>478</v>
      </c>
      <c r="M253" s="94" t="s">
        <v>471</v>
      </c>
      <c r="N253" s="103" t="str">
        <f t="shared" si="18"/>
        <v xml:space="preserve">O  </v>
      </c>
      <c r="O253" s="94" t="s">
        <v>472</v>
      </c>
      <c r="P253" s="94"/>
      <c r="Q253" s="103" t="str">
        <f t="shared" si="19"/>
        <v xml:space="preserve">F   </v>
      </c>
      <c r="R253" s="94" t="s">
        <v>375</v>
      </c>
      <c r="S253" s="94"/>
    </row>
    <row r="254" spans="1:19">
      <c r="A254" s="93" t="s">
        <v>677</v>
      </c>
      <c r="B254" s="94">
        <v>7311</v>
      </c>
      <c r="C254" s="94">
        <v>34</v>
      </c>
      <c r="D254" s="93" t="s">
        <v>482</v>
      </c>
      <c r="E254" s="93" t="str">
        <f t="shared" si="15"/>
        <v>7311-34</v>
      </c>
      <c r="F254" s="107" t="str">
        <f t="shared" si="16"/>
        <v>AG ---AC -</v>
      </c>
      <c r="G254" s="94"/>
      <c r="H254" s="94"/>
      <c r="I254" s="103" t="str">
        <f t="shared" si="17"/>
        <v xml:space="preserve">- - - </v>
      </c>
      <c r="J254" s="94"/>
      <c r="K254" s="94"/>
      <c r="L254" s="94"/>
      <c r="M254" s="94"/>
      <c r="N254" s="103" t="str">
        <f t="shared" si="18"/>
        <v xml:space="preserve">  </v>
      </c>
      <c r="O254" s="94"/>
      <c r="P254" s="94"/>
      <c r="Q254" s="103" t="str">
        <f t="shared" si="19"/>
        <v xml:space="preserve">   </v>
      </c>
      <c r="R254" s="94"/>
      <c r="S254" s="94"/>
    </row>
    <row r="255" spans="1:19">
      <c r="A255" s="93" t="s">
        <v>677</v>
      </c>
      <c r="B255" s="94">
        <v>7311</v>
      </c>
      <c r="C255" s="94">
        <v>34.03</v>
      </c>
      <c r="D255" s="93" t="s">
        <v>218</v>
      </c>
      <c r="E255" s="93" t="str">
        <f t="shared" si="15"/>
        <v>7311-34,03</v>
      </c>
      <c r="F255" s="107" t="str">
        <f t="shared" si="16"/>
        <v>AG -3--AC -</v>
      </c>
      <c r="G255" s="94" t="s">
        <v>476</v>
      </c>
      <c r="H255" s="94"/>
      <c r="I255" s="103" t="str">
        <f t="shared" si="17"/>
        <v xml:space="preserve">- E- - </v>
      </c>
      <c r="J255" s="94"/>
      <c r="K255" s="94" t="s">
        <v>469</v>
      </c>
      <c r="L255" s="94"/>
      <c r="M255" s="94"/>
      <c r="N255" s="103" t="str">
        <f t="shared" si="18"/>
        <v xml:space="preserve">O  </v>
      </c>
      <c r="O255" s="94" t="s">
        <v>472</v>
      </c>
      <c r="P255" s="94"/>
      <c r="Q255" s="103" t="str">
        <f t="shared" si="19"/>
        <v xml:space="preserve">F   </v>
      </c>
      <c r="R255" s="94" t="s">
        <v>375</v>
      </c>
      <c r="S255" s="94"/>
    </row>
    <row r="256" spans="1:19">
      <c r="A256" s="93" t="s">
        <v>677</v>
      </c>
      <c r="B256" s="94">
        <v>7311</v>
      </c>
      <c r="C256" s="94">
        <v>45</v>
      </c>
      <c r="D256" s="93" t="s">
        <v>558</v>
      </c>
      <c r="E256" s="93" t="str">
        <f t="shared" si="15"/>
        <v>7311-45</v>
      </c>
      <c r="F256" s="107" t="str">
        <f t="shared" si="16"/>
        <v>AG ---AC -</v>
      </c>
      <c r="G256" s="94"/>
      <c r="H256" s="94"/>
      <c r="I256" s="103" t="str">
        <f t="shared" si="17"/>
        <v xml:space="preserve">- - - </v>
      </c>
      <c r="J256" s="94"/>
      <c r="K256" s="94"/>
      <c r="L256" s="94"/>
      <c r="M256" s="94"/>
      <c r="N256" s="103" t="str">
        <f t="shared" si="18"/>
        <v xml:space="preserve">  </v>
      </c>
      <c r="O256" s="94"/>
      <c r="P256" s="94"/>
      <c r="Q256" s="103" t="str">
        <f t="shared" si="19"/>
        <v xml:space="preserve">   </v>
      </c>
      <c r="R256" s="94"/>
      <c r="S256" s="94"/>
    </row>
    <row r="257" spans="1:19">
      <c r="A257" s="93" t="s">
        <v>677</v>
      </c>
      <c r="B257" s="94">
        <v>7311</v>
      </c>
      <c r="C257" s="94">
        <v>45.01</v>
      </c>
      <c r="D257" s="93" t="s">
        <v>280</v>
      </c>
      <c r="E257" s="93" t="str">
        <f t="shared" si="15"/>
        <v>7311-45,01</v>
      </c>
      <c r="F257" s="107" t="str">
        <f t="shared" si="16"/>
        <v>AG -3--AC -2</v>
      </c>
      <c r="G257" s="94" t="s">
        <v>476</v>
      </c>
      <c r="H257" s="94" t="s">
        <v>581</v>
      </c>
      <c r="I257" s="103" t="str">
        <f t="shared" si="17"/>
        <v xml:space="preserve">- E- - </v>
      </c>
      <c r="J257" s="94"/>
      <c r="K257" s="94" t="s">
        <v>469</v>
      </c>
      <c r="L257" s="94"/>
      <c r="M257" s="94"/>
      <c r="N257" s="103" t="str">
        <f t="shared" si="18"/>
        <v xml:space="preserve">O  </v>
      </c>
      <c r="O257" s="94" t="s">
        <v>472</v>
      </c>
      <c r="P257" s="94"/>
      <c r="Q257" s="103" t="str">
        <f t="shared" si="19"/>
        <v xml:space="preserve">F   </v>
      </c>
      <c r="R257" s="94" t="s">
        <v>375</v>
      </c>
      <c r="S257" s="94"/>
    </row>
    <row r="258" spans="1:19">
      <c r="A258" s="93" t="s">
        <v>677</v>
      </c>
      <c r="B258" s="94">
        <v>7311</v>
      </c>
      <c r="C258" s="94">
        <v>46</v>
      </c>
      <c r="D258" s="93" t="s">
        <v>565</v>
      </c>
      <c r="E258" s="93" t="str">
        <f t="shared" si="15"/>
        <v>7311-46</v>
      </c>
      <c r="F258" s="107" t="str">
        <f t="shared" si="16"/>
        <v>AG ---AC -</v>
      </c>
      <c r="G258" s="94"/>
      <c r="H258" s="94"/>
      <c r="I258" s="103" t="str">
        <f t="shared" si="17"/>
        <v xml:space="preserve">- - - </v>
      </c>
      <c r="J258" s="94"/>
      <c r="K258" s="94"/>
      <c r="L258" s="94"/>
      <c r="M258" s="94"/>
      <c r="N258" s="103" t="str">
        <f t="shared" si="18"/>
        <v xml:space="preserve">  </v>
      </c>
      <c r="O258" s="94"/>
      <c r="P258" s="94"/>
      <c r="Q258" s="103" t="str">
        <f t="shared" si="19"/>
        <v xml:space="preserve">   </v>
      </c>
      <c r="R258" s="94"/>
      <c r="S258" s="94"/>
    </row>
    <row r="259" spans="1:19">
      <c r="A259" s="93" t="s">
        <v>677</v>
      </c>
      <c r="B259" s="94">
        <v>7311</v>
      </c>
      <c r="C259" s="94">
        <v>46.06</v>
      </c>
      <c r="D259" s="93" t="s">
        <v>678</v>
      </c>
      <c r="E259" s="93" t="str">
        <f t="shared" si="15"/>
        <v>7311-46,06</v>
      </c>
      <c r="F259" s="107" t="str">
        <f t="shared" si="16"/>
        <v>AG -3--AC -8</v>
      </c>
      <c r="G259" s="94" t="s">
        <v>476</v>
      </c>
      <c r="H259" s="94" t="s">
        <v>477</v>
      </c>
      <c r="I259" s="103" t="str">
        <f t="shared" si="17"/>
        <v xml:space="preserve">CT- - M- </v>
      </c>
      <c r="J259" s="94" t="s">
        <v>468</v>
      </c>
      <c r="K259" s="94"/>
      <c r="L259" s="94" t="s">
        <v>478</v>
      </c>
      <c r="M259" s="94"/>
      <c r="N259" s="103" t="str">
        <f t="shared" si="18"/>
        <v xml:space="preserve">O  </v>
      </c>
      <c r="O259" s="94" t="s">
        <v>472</v>
      </c>
      <c r="P259" s="94"/>
      <c r="Q259" s="103" t="str">
        <f t="shared" si="19"/>
        <v xml:space="preserve">F   </v>
      </c>
      <c r="R259" s="94" t="s">
        <v>375</v>
      </c>
      <c r="S259" s="94"/>
    </row>
    <row r="260" spans="1:19">
      <c r="A260" s="93" t="s">
        <v>677</v>
      </c>
      <c r="B260" s="94">
        <v>7311</v>
      </c>
      <c r="C260" s="94">
        <v>51</v>
      </c>
      <c r="D260" s="93" t="s">
        <v>483</v>
      </c>
      <c r="E260" s="93" t="str">
        <f t="shared" si="15"/>
        <v>7311-51</v>
      </c>
      <c r="F260" s="107" t="str">
        <f t="shared" si="16"/>
        <v>AG ---AC -</v>
      </c>
      <c r="G260" s="94"/>
      <c r="H260" s="94"/>
      <c r="I260" s="103" t="str">
        <f t="shared" si="17"/>
        <v xml:space="preserve">- - - </v>
      </c>
      <c r="J260" s="94"/>
      <c r="K260" s="94"/>
      <c r="L260" s="94"/>
      <c r="M260" s="94"/>
      <c r="N260" s="103" t="str">
        <f t="shared" si="18"/>
        <v xml:space="preserve">  </v>
      </c>
      <c r="O260" s="94"/>
      <c r="P260" s="94"/>
      <c r="Q260" s="103" t="str">
        <f t="shared" si="19"/>
        <v xml:space="preserve">   </v>
      </c>
      <c r="R260" s="94"/>
      <c r="S260" s="94"/>
    </row>
    <row r="261" spans="1:19">
      <c r="A261" s="93" t="s">
        <v>677</v>
      </c>
      <c r="B261" s="94">
        <v>7311</v>
      </c>
      <c r="C261" s="94">
        <v>51.13</v>
      </c>
      <c r="D261" s="93" t="s">
        <v>276</v>
      </c>
      <c r="E261" s="93" t="str">
        <f t="shared" si="15"/>
        <v>7311-51,13</v>
      </c>
      <c r="F261" s="107" t="str">
        <f t="shared" si="16"/>
        <v>AG -3--AC -8</v>
      </c>
      <c r="G261" s="94" t="s">
        <v>476</v>
      </c>
      <c r="H261" s="94" t="s">
        <v>477</v>
      </c>
      <c r="I261" s="103" t="str">
        <f t="shared" si="17"/>
        <v xml:space="preserve">CT- - M- </v>
      </c>
      <c r="J261" s="94" t="s">
        <v>468</v>
      </c>
      <c r="K261" s="94"/>
      <c r="L261" s="94" t="s">
        <v>478</v>
      </c>
      <c r="M261" s="94"/>
      <c r="N261" s="103" t="str">
        <f t="shared" si="18"/>
        <v xml:space="preserve">O  </v>
      </c>
      <c r="O261" s="94" t="s">
        <v>472</v>
      </c>
      <c r="P261" s="94"/>
      <c r="Q261" s="103" t="str">
        <f t="shared" si="19"/>
        <v xml:space="preserve">F   </v>
      </c>
      <c r="R261" s="94" t="s">
        <v>375</v>
      </c>
      <c r="S261" s="94"/>
    </row>
    <row r="262" spans="1:19">
      <c r="A262" s="93" t="s">
        <v>677</v>
      </c>
      <c r="B262" s="94">
        <v>7311</v>
      </c>
      <c r="C262" s="94">
        <v>54</v>
      </c>
      <c r="D262" s="93" t="s">
        <v>679</v>
      </c>
      <c r="E262" s="93" t="str">
        <f t="shared" ref="E262:E325" si="20">CONCATENATE(B262,"-",C262)</f>
        <v>7311-54</v>
      </c>
      <c r="F262" s="107" t="str">
        <f t="shared" ref="F262:F325" si="21">CONCATENATE("AG"," -", G262,"--","AC -", H262)</f>
        <v>AG ---AC -</v>
      </c>
      <c r="G262" s="94"/>
      <c r="H262" s="94"/>
      <c r="I262" s="103" t="str">
        <f t="shared" ref="I262:I325" si="22">CONCATENATE(J262,"- ",K262,"- ",L262,"- ",M262,)</f>
        <v xml:space="preserve">- - - </v>
      </c>
      <c r="J262" s="94"/>
      <c r="K262" s="94"/>
      <c r="L262" s="94"/>
      <c r="M262" s="94"/>
      <c r="N262" s="103" t="str">
        <f t="shared" ref="N262:N325" si="23">CONCATENATE(O262,"  ",P262)</f>
        <v xml:space="preserve">  </v>
      </c>
      <c r="O262" s="94"/>
      <c r="P262" s="94"/>
      <c r="Q262" s="103" t="str">
        <f t="shared" ref="Q262:Q325" si="24">CONCATENATE(R262,"   ",S262)</f>
        <v xml:space="preserve">   </v>
      </c>
      <c r="R262" s="94"/>
      <c r="S262" s="94"/>
    </row>
    <row r="263" spans="1:19">
      <c r="A263" s="93" t="s">
        <v>677</v>
      </c>
      <c r="B263" s="94">
        <v>7311</v>
      </c>
      <c r="C263" s="94">
        <v>54.01</v>
      </c>
      <c r="D263" s="93" t="s">
        <v>680</v>
      </c>
      <c r="E263" s="93" t="str">
        <f t="shared" si="20"/>
        <v>7311-54,01</v>
      </c>
      <c r="F263" s="107" t="str">
        <f t="shared" si="21"/>
        <v>AG -3--AC -8</v>
      </c>
      <c r="G263" s="94">
        <v>3</v>
      </c>
      <c r="H263" s="94">
        <v>8</v>
      </c>
      <c r="I263" s="103" t="str">
        <f t="shared" si="22"/>
        <v xml:space="preserve">CT- - M- </v>
      </c>
      <c r="J263" s="94" t="s">
        <v>468</v>
      </c>
      <c r="K263" s="94"/>
      <c r="L263" s="94" t="s">
        <v>478</v>
      </c>
      <c r="M263" s="94"/>
      <c r="N263" s="103" t="str">
        <f t="shared" si="23"/>
        <v xml:space="preserve">O  </v>
      </c>
      <c r="O263" s="94" t="s">
        <v>472</v>
      </c>
      <c r="P263" s="94"/>
      <c r="Q263" s="103" t="str">
        <f t="shared" si="24"/>
        <v xml:space="preserve">F   </v>
      </c>
      <c r="R263" s="94" t="s">
        <v>375</v>
      </c>
      <c r="S263" s="94"/>
    </row>
    <row r="264" spans="1:19">
      <c r="A264" s="93"/>
      <c r="B264" s="94"/>
      <c r="C264" s="94"/>
      <c r="D264" s="93"/>
      <c r="E264" s="93" t="str">
        <f t="shared" si="20"/>
        <v>-</v>
      </c>
      <c r="F264" s="107" t="str">
        <f t="shared" si="21"/>
        <v>AG ---AC -</v>
      </c>
      <c r="G264" s="94"/>
      <c r="H264" s="94"/>
      <c r="I264" s="103" t="str">
        <f t="shared" si="22"/>
        <v xml:space="preserve">- - - </v>
      </c>
      <c r="J264" s="94"/>
      <c r="K264" s="94"/>
      <c r="L264" s="94"/>
      <c r="M264" s="94"/>
      <c r="N264" s="103" t="str">
        <f t="shared" si="23"/>
        <v xml:space="preserve">  </v>
      </c>
      <c r="O264" s="94"/>
      <c r="P264" s="94"/>
      <c r="Q264" s="103" t="str">
        <f t="shared" si="24"/>
        <v xml:space="preserve">   </v>
      </c>
      <c r="R264" s="94"/>
      <c r="S264" s="94"/>
    </row>
    <row r="265" spans="1:19">
      <c r="A265" s="93" t="s">
        <v>681</v>
      </c>
      <c r="B265" s="94">
        <v>7312</v>
      </c>
      <c r="C265" s="94">
        <v>23</v>
      </c>
      <c r="D265" s="93" t="s">
        <v>496</v>
      </c>
      <c r="E265" s="93" t="str">
        <f t="shared" si="20"/>
        <v>7312-23</v>
      </c>
      <c r="F265" s="107" t="str">
        <f t="shared" si="21"/>
        <v>AG -3--AC -18</v>
      </c>
      <c r="G265" s="94" t="s">
        <v>476</v>
      </c>
      <c r="H265" s="94" t="s">
        <v>495</v>
      </c>
      <c r="I265" s="103" t="str">
        <f t="shared" si="22"/>
        <v>- - M- S</v>
      </c>
      <c r="J265" s="94"/>
      <c r="K265" s="94"/>
      <c r="L265" s="94" t="s">
        <v>478</v>
      </c>
      <c r="M265" s="94" t="s">
        <v>471</v>
      </c>
      <c r="N265" s="103" t="str">
        <f t="shared" si="23"/>
        <v xml:space="preserve">O  </v>
      </c>
      <c r="O265" s="94" t="s">
        <v>472</v>
      </c>
      <c r="P265" s="94"/>
      <c r="Q265" s="103" t="str">
        <f t="shared" si="24"/>
        <v xml:space="preserve">F   </v>
      </c>
      <c r="R265" s="94" t="s">
        <v>375</v>
      </c>
      <c r="S265" s="94"/>
    </row>
    <row r="266" spans="1:19">
      <c r="A266" s="93" t="s">
        <v>681</v>
      </c>
      <c r="B266" s="94">
        <v>7312</v>
      </c>
      <c r="C266" s="94" t="s">
        <v>485</v>
      </c>
      <c r="D266" s="93" t="s">
        <v>482</v>
      </c>
      <c r="E266" s="93" t="str">
        <f t="shared" si="20"/>
        <v>7312-34</v>
      </c>
      <c r="F266" s="107" t="str">
        <f t="shared" si="21"/>
        <v>AG ---AC -</v>
      </c>
      <c r="G266" s="94"/>
      <c r="H266" s="94"/>
      <c r="I266" s="103" t="str">
        <f t="shared" si="22"/>
        <v xml:space="preserve">- - - </v>
      </c>
      <c r="J266" s="94"/>
      <c r="K266" s="94"/>
      <c r="L266" s="94"/>
      <c r="M266" s="94"/>
      <c r="N266" s="103" t="str">
        <f t="shared" si="23"/>
        <v xml:space="preserve">  </v>
      </c>
      <c r="O266" s="94"/>
      <c r="P266" s="94"/>
      <c r="Q266" s="103" t="str">
        <f t="shared" si="24"/>
        <v xml:space="preserve">   </v>
      </c>
      <c r="R266" s="94"/>
      <c r="S266" s="94"/>
    </row>
    <row r="267" spans="1:19">
      <c r="A267" s="93" t="s">
        <v>681</v>
      </c>
      <c r="B267" s="94">
        <v>7312</v>
      </c>
      <c r="C267" s="94" t="s">
        <v>449</v>
      </c>
      <c r="D267" s="93" t="s">
        <v>260</v>
      </c>
      <c r="E267" s="93" t="str">
        <f t="shared" si="20"/>
        <v>7312-34.01</v>
      </c>
      <c r="F267" s="107" t="str">
        <f t="shared" si="21"/>
        <v>AG -3--AC -8</v>
      </c>
      <c r="G267" s="94" t="s">
        <v>476</v>
      </c>
      <c r="H267" s="94" t="s">
        <v>477</v>
      </c>
      <c r="I267" s="103" t="str">
        <f t="shared" si="22"/>
        <v xml:space="preserve">CT- - M- </v>
      </c>
      <c r="J267" s="94" t="s">
        <v>468</v>
      </c>
      <c r="K267" s="94"/>
      <c r="L267" s="94" t="s">
        <v>478</v>
      </c>
      <c r="M267" s="94"/>
      <c r="N267" s="103" t="str">
        <f t="shared" si="23"/>
        <v xml:space="preserve">O  </v>
      </c>
      <c r="O267" s="94" t="s">
        <v>472</v>
      </c>
      <c r="P267" s="94"/>
      <c r="Q267" s="103" t="str">
        <f t="shared" si="24"/>
        <v xml:space="preserve">F   </v>
      </c>
      <c r="R267" s="94" t="s">
        <v>375</v>
      </c>
      <c r="S267" s="94"/>
    </row>
    <row r="268" spans="1:19">
      <c r="A268" s="93" t="s">
        <v>681</v>
      </c>
      <c r="B268" s="94">
        <v>7312</v>
      </c>
      <c r="C268" s="94" t="s">
        <v>428</v>
      </c>
      <c r="D268" s="93" t="s">
        <v>218</v>
      </c>
      <c r="E268" s="93" t="str">
        <f t="shared" si="20"/>
        <v>7312-34.03</v>
      </c>
      <c r="F268" s="107" t="str">
        <f t="shared" si="21"/>
        <v>AG -3--AC -</v>
      </c>
      <c r="G268" s="94" t="s">
        <v>476</v>
      </c>
      <c r="H268" s="94"/>
      <c r="I268" s="103" t="str">
        <f t="shared" si="22"/>
        <v xml:space="preserve">- E- - </v>
      </c>
      <c r="J268" s="94"/>
      <c r="K268" s="94" t="s">
        <v>469</v>
      </c>
      <c r="L268" s="94"/>
      <c r="M268" s="94"/>
      <c r="N268" s="103" t="str">
        <f t="shared" si="23"/>
        <v xml:space="preserve">O  </v>
      </c>
      <c r="O268" s="94" t="s">
        <v>472</v>
      </c>
      <c r="P268" s="94"/>
      <c r="Q268" s="103" t="str">
        <f t="shared" si="24"/>
        <v xml:space="preserve">F   </v>
      </c>
      <c r="R268" s="94" t="s">
        <v>375</v>
      </c>
      <c r="S268" s="94"/>
    </row>
    <row r="269" spans="1:19">
      <c r="A269" s="93" t="s">
        <v>681</v>
      </c>
      <c r="B269" s="94">
        <v>7312</v>
      </c>
      <c r="C269" s="94" t="s">
        <v>568</v>
      </c>
      <c r="D269" s="93" t="s">
        <v>569</v>
      </c>
      <c r="E269" s="93" t="str">
        <f t="shared" si="20"/>
        <v>7312-49</v>
      </c>
      <c r="F269" s="107" t="str">
        <f t="shared" si="21"/>
        <v>AG ---AC -</v>
      </c>
      <c r="G269" s="94"/>
      <c r="H269" s="94"/>
      <c r="I269" s="103" t="str">
        <f t="shared" si="22"/>
        <v xml:space="preserve">- - - </v>
      </c>
      <c r="J269" s="94"/>
      <c r="K269" s="94"/>
      <c r="L269" s="94"/>
      <c r="M269" s="94"/>
      <c r="N269" s="103" t="str">
        <f t="shared" si="23"/>
        <v xml:space="preserve">  </v>
      </c>
      <c r="O269" s="94"/>
      <c r="P269" s="94"/>
      <c r="Q269" s="103" t="str">
        <f t="shared" si="24"/>
        <v xml:space="preserve">   </v>
      </c>
      <c r="R269" s="94"/>
      <c r="S269" s="94"/>
    </row>
    <row r="270" spans="1:19">
      <c r="A270" s="93" t="s">
        <v>681</v>
      </c>
      <c r="B270" s="94">
        <v>7312</v>
      </c>
      <c r="C270" s="94" t="s">
        <v>682</v>
      </c>
      <c r="D270" s="93" t="s">
        <v>351</v>
      </c>
      <c r="E270" s="93" t="str">
        <f t="shared" si="20"/>
        <v>7312-49.10</v>
      </c>
      <c r="F270" s="107" t="str">
        <f t="shared" si="21"/>
        <v>AG -3--AC -8</v>
      </c>
      <c r="G270" s="94" t="s">
        <v>476</v>
      </c>
      <c r="H270" s="94" t="s">
        <v>477</v>
      </c>
      <c r="I270" s="103" t="str">
        <f t="shared" si="22"/>
        <v xml:space="preserve">CT- - M- </v>
      </c>
      <c r="J270" s="94" t="s">
        <v>468</v>
      </c>
      <c r="K270" s="94"/>
      <c r="L270" s="94" t="s">
        <v>478</v>
      </c>
      <c r="M270" s="94"/>
      <c r="N270" s="103" t="str">
        <f t="shared" si="23"/>
        <v xml:space="preserve">O  </v>
      </c>
      <c r="O270" s="94" t="s">
        <v>472</v>
      </c>
      <c r="P270" s="94"/>
      <c r="Q270" s="103" t="str">
        <f t="shared" si="24"/>
        <v xml:space="preserve">F   </v>
      </c>
      <c r="R270" s="94" t="s">
        <v>375</v>
      </c>
      <c r="S270" s="94"/>
    </row>
    <row r="271" spans="1:19">
      <c r="A271" s="93" t="s">
        <v>681</v>
      </c>
      <c r="B271" s="94">
        <v>7312</v>
      </c>
      <c r="C271" s="94" t="s">
        <v>535</v>
      </c>
      <c r="D271" s="93" t="s">
        <v>483</v>
      </c>
      <c r="E271" s="93" t="str">
        <f t="shared" si="20"/>
        <v>7312-51</v>
      </c>
      <c r="F271" s="107" t="str">
        <f t="shared" si="21"/>
        <v>AG ---AC -</v>
      </c>
      <c r="G271" s="94"/>
      <c r="H271" s="94"/>
      <c r="I271" s="103" t="str">
        <f t="shared" si="22"/>
        <v xml:space="preserve">- - - </v>
      </c>
      <c r="J271" s="94"/>
      <c r="K271" s="94"/>
      <c r="L271" s="94"/>
      <c r="M271" s="94"/>
      <c r="N271" s="103" t="str">
        <f t="shared" si="23"/>
        <v xml:space="preserve">  </v>
      </c>
      <c r="O271" s="94"/>
      <c r="P271" s="94"/>
      <c r="Q271" s="103" t="str">
        <f t="shared" si="24"/>
        <v xml:space="preserve">   </v>
      </c>
      <c r="R271" s="94"/>
      <c r="S271" s="94"/>
    </row>
    <row r="272" spans="1:19">
      <c r="A272" s="93" t="s">
        <v>681</v>
      </c>
      <c r="B272" s="94">
        <v>7312</v>
      </c>
      <c r="C272" s="94" t="s">
        <v>450</v>
      </c>
      <c r="D272" s="93" t="s">
        <v>683</v>
      </c>
      <c r="E272" s="93" t="str">
        <f t="shared" si="20"/>
        <v>7312-51.13</v>
      </c>
      <c r="F272" s="107" t="str">
        <f t="shared" si="21"/>
        <v>AG -3--AC -8</v>
      </c>
      <c r="G272" s="94" t="s">
        <v>476</v>
      </c>
      <c r="H272" s="94" t="s">
        <v>477</v>
      </c>
      <c r="I272" s="103" t="str">
        <f t="shared" si="22"/>
        <v xml:space="preserve">CT- - M- </v>
      </c>
      <c r="J272" s="94" t="s">
        <v>468</v>
      </c>
      <c r="K272" s="94"/>
      <c r="L272" s="94" t="s">
        <v>478</v>
      </c>
      <c r="M272" s="94"/>
      <c r="N272" s="103" t="str">
        <f t="shared" si="23"/>
        <v xml:space="preserve">O  </v>
      </c>
      <c r="O272" s="94" t="s">
        <v>472</v>
      </c>
      <c r="P272" s="94"/>
      <c r="Q272" s="103" t="str">
        <f t="shared" si="24"/>
        <v xml:space="preserve">F   </v>
      </c>
      <c r="R272" s="94" t="s">
        <v>375</v>
      </c>
      <c r="S272" s="94"/>
    </row>
    <row r="273" spans="1:19">
      <c r="A273" s="93" t="s">
        <v>681</v>
      </c>
      <c r="B273" s="94">
        <v>7312</v>
      </c>
      <c r="C273" s="94" t="s">
        <v>684</v>
      </c>
      <c r="D273" s="93" t="s">
        <v>352</v>
      </c>
      <c r="E273" s="93" t="str">
        <f t="shared" si="20"/>
        <v>7312-51.14</v>
      </c>
      <c r="F273" s="107" t="str">
        <f t="shared" si="21"/>
        <v>AG -3--AC -8</v>
      </c>
      <c r="G273" s="94" t="s">
        <v>476</v>
      </c>
      <c r="H273" s="94" t="s">
        <v>477</v>
      </c>
      <c r="I273" s="103" t="str">
        <f t="shared" si="22"/>
        <v>- - M- S</v>
      </c>
      <c r="J273" s="94"/>
      <c r="K273" s="94"/>
      <c r="L273" s="94" t="s">
        <v>478</v>
      </c>
      <c r="M273" s="94" t="s">
        <v>471</v>
      </c>
      <c r="N273" s="103" t="str">
        <f t="shared" si="23"/>
        <v xml:space="preserve">O  </v>
      </c>
      <c r="O273" s="94" t="s">
        <v>472</v>
      </c>
      <c r="P273" s="94"/>
      <c r="Q273" s="103" t="str">
        <f t="shared" si="24"/>
        <v xml:space="preserve">F   </v>
      </c>
      <c r="R273" s="94" t="s">
        <v>375</v>
      </c>
      <c r="S273" s="94"/>
    </row>
    <row r="274" spans="1:19">
      <c r="A274" s="93" t="s">
        <v>681</v>
      </c>
      <c r="B274" s="94">
        <v>7312</v>
      </c>
      <c r="C274" s="94"/>
      <c r="D274" s="93" t="s">
        <v>685</v>
      </c>
      <c r="E274" s="93" t="str">
        <f t="shared" si="20"/>
        <v>7312-</v>
      </c>
      <c r="F274" s="107" t="str">
        <f t="shared" si="21"/>
        <v>AG -3--AC -8</v>
      </c>
      <c r="G274" s="94" t="s">
        <v>476</v>
      </c>
      <c r="H274" s="94" t="s">
        <v>477</v>
      </c>
      <c r="I274" s="103" t="str">
        <f t="shared" si="22"/>
        <v xml:space="preserve">CT- - M- </v>
      </c>
      <c r="J274" s="94" t="s">
        <v>468</v>
      </c>
      <c r="K274" s="94"/>
      <c r="L274" s="94" t="s">
        <v>478</v>
      </c>
      <c r="M274" s="94"/>
      <c r="N274" s="103" t="str">
        <f t="shared" si="23"/>
        <v xml:space="preserve">O  </v>
      </c>
      <c r="O274" s="94" t="s">
        <v>472</v>
      </c>
      <c r="P274" s="94"/>
      <c r="Q274" s="103" t="str">
        <f t="shared" si="24"/>
        <v xml:space="preserve">F   </v>
      </c>
      <c r="R274" s="94" t="s">
        <v>375</v>
      </c>
      <c r="S274" s="94"/>
    </row>
    <row r="275" spans="1:19">
      <c r="A275" s="93"/>
      <c r="B275" s="94"/>
      <c r="C275" s="94"/>
      <c r="D275" s="93"/>
      <c r="E275" s="93" t="str">
        <f t="shared" si="20"/>
        <v>-</v>
      </c>
      <c r="F275" s="107" t="str">
        <f t="shared" si="21"/>
        <v>AG ---AC -</v>
      </c>
      <c r="G275" s="94"/>
      <c r="H275" s="94"/>
      <c r="I275" s="103" t="str">
        <f t="shared" si="22"/>
        <v xml:space="preserve">- - - </v>
      </c>
      <c r="J275" s="94"/>
      <c r="K275" s="94"/>
      <c r="L275" s="94"/>
      <c r="M275" s="94"/>
      <c r="N275" s="103" t="str">
        <f t="shared" si="23"/>
        <v xml:space="preserve">  </v>
      </c>
      <c r="O275" s="94"/>
      <c r="P275" s="94"/>
      <c r="Q275" s="103" t="str">
        <f t="shared" si="24"/>
        <v xml:space="preserve">   </v>
      </c>
      <c r="R275" s="94"/>
      <c r="S275" s="94"/>
    </row>
    <row r="276" spans="1:19">
      <c r="A276" s="93" t="s">
        <v>686</v>
      </c>
      <c r="B276" s="94">
        <v>7313</v>
      </c>
      <c r="C276" s="94">
        <v>23</v>
      </c>
      <c r="D276" s="93" t="s">
        <v>496</v>
      </c>
      <c r="E276" s="93" t="str">
        <f t="shared" si="20"/>
        <v>7313-23</v>
      </c>
      <c r="F276" s="107" t="str">
        <f t="shared" si="21"/>
        <v>AG -3--AC -18</v>
      </c>
      <c r="G276" s="94" t="s">
        <v>476</v>
      </c>
      <c r="H276" s="94" t="s">
        <v>495</v>
      </c>
      <c r="I276" s="103" t="str">
        <f t="shared" si="22"/>
        <v>- - M- S</v>
      </c>
      <c r="J276" s="94"/>
      <c r="K276" s="94"/>
      <c r="L276" s="94" t="s">
        <v>478</v>
      </c>
      <c r="M276" s="94" t="s">
        <v>471</v>
      </c>
      <c r="N276" s="103" t="str">
        <f t="shared" si="23"/>
        <v xml:space="preserve">O  </v>
      </c>
      <c r="O276" s="94" t="s">
        <v>472</v>
      </c>
      <c r="P276" s="94"/>
      <c r="Q276" s="103" t="str">
        <f t="shared" si="24"/>
        <v xml:space="preserve">F   </v>
      </c>
      <c r="R276" s="94" t="s">
        <v>375</v>
      </c>
      <c r="S276" s="94"/>
    </row>
    <row r="277" spans="1:19">
      <c r="A277" s="93" t="s">
        <v>686</v>
      </c>
      <c r="B277" s="94">
        <v>7313</v>
      </c>
      <c r="C277" s="94">
        <v>34</v>
      </c>
      <c r="D277" s="93" t="s">
        <v>482</v>
      </c>
      <c r="E277" s="93" t="str">
        <f t="shared" si="20"/>
        <v>7313-34</v>
      </c>
      <c r="F277" s="107" t="str">
        <f t="shared" si="21"/>
        <v>AG ---AC -</v>
      </c>
      <c r="G277" s="94"/>
      <c r="H277" s="94"/>
      <c r="I277" s="103" t="str">
        <f t="shared" si="22"/>
        <v xml:space="preserve">- - - </v>
      </c>
      <c r="J277" s="94"/>
      <c r="K277" s="94"/>
      <c r="L277" s="94"/>
      <c r="M277" s="94"/>
      <c r="N277" s="103" t="str">
        <f t="shared" si="23"/>
        <v xml:space="preserve">  </v>
      </c>
      <c r="O277" s="94"/>
      <c r="P277" s="94"/>
      <c r="Q277" s="103" t="str">
        <f t="shared" si="24"/>
        <v xml:space="preserve">   </v>
      </c>
      <c r="R277" s="94"/>
      <c r="S277" s="94"/>
    </row>
    <row r="278" spans="1:19">
      <c r="A278" s="93" t="s">
        <v>686</v>
      </c>
      <c r="B278" s="94">
        <v>7313</v>
      </c>
      <c r="C278" s="94">
        <v>34.03</v>
      </c>
      <c r="D278" s="93" t="s">
        <v>218</v>
      </c>
      <c r="E278" s="93" t="str">
        <f t="shared" si="20"/>
        <v>7313-34,03</v>
      </c>
      <c r="F278" s="107" t="str">
        <f t="shared" si="21"/>
        <v>AG -3--AC -</v>
      </c>
      <c r="G278" s="94" t="s">
        <v>476</v>
      </c>
      <c r="H278" s="94"/>
      <c r="I278" s="103" t="str">
        <f t="shared" si="22"/>
        <v xml:space="preserve">- E- - </v>
      </c>
      <c r="J278" s="94"/>
      <c r="K278" s="94" t="s">
        <v>469</v>
      </c>
      <c r="L278" s="94"/>
      <c r="M278" s="94"/>
      <c r="N278" s="103" t="str">
        <f t="shared" si="23"/>
        <v xml:space="preserve">O  </v>
      </c>
      <c r="O278" s="94" t="s">
        <v>472</v>
      </c>
      <c r="P278" s="94"/>
      <c r="Q278" s="103" t="str">
        <f t="shared" si="24"/>
        <v xml:space="preserve">F   </v>
      </c>
      <c r="R278" s="94" t="s">
        <v>375</v>
      </c>
      <c r="S278" s="94"/>
    </row>
    <row r="279" spans="1:19">
      <c r="A279" s="93" t="s">
        <v>686</v>
      </c>
      <c r="B279" s="94">
        <v>7313</v>
      </c>
      <c r="C279" s="94">
        <v>49</v>
      </c>
      <c r="D279" s="93" t="s">
        <v>569</v>
      </c>
      <c r="E279" s="93" t="str">
        <f t="shared" si="20"/>
        <v>7313-49</v>
      </c>
      <c r="F279" s="107" t="str">
        <f t="shared" si="21"/>
        <v>AG ---AC -</v>
      </c>
      <c r="G279" s="94"/>
      <c r="H279" s="94"/>
      <c r="I279" s="103" t="str">
        <f t="shared" si="22"/>
        <v xml:space="preserve">- - - </v>
      </c>
      <c r="J279" s="94"/>
      <c r="K279" s="94"/>
      <c r="L279" s="94"/>
      <c r="M279" s="94"/>
      <c r="N279" s="103" t="str">
        <f t="shared" si="23"/>
        <v xml:space="preserve">  </v>
      </c>
      <c r="O279" s="94"/>
      <c r="P279" s="94"/>
      <c r="Q279" s="103" t="str">
        <f t="shared" si="24"/>
        <v xml:space="preserve">   </v>
      </c>
      <c r="R279" s="94"/>
      <c r="S279" s="94"/>
    </row>
    <row r="280" spans="1:19">
      <c r="A280" s="93" t="s">
        <v>686</v>
      </c>
      <c r="B280" s="94">
        <v>7313</v>
      </c>
      <c r="C280" s="94">
        <v>49.04</v>
      </c>
      <c r="D280" s="93" t="s">
        <v>363</v>
      </c>
      <c r="E280" s="93" t="str">
        <f t="shared" si="20"/>
        <v>7313-49,04</v>
      </c>
      <c r="F280" s="107" t="str">
        <f t="shared" si="21"/>
        <v>AG -4--AC -8</v>
      </c>
      <c r="G280" s="94" t="s">
        <v>637</v>
      </c>
      <c r="H280" s="94" t="s">
        <v>477</v>
      </c>
      <c r="I280" s="103" t="str">
        <f t="shared" si="22"/>
        <v xml:space="preserve">CT- - M- </v>
      </c>
      <c r="J280" s="94" t="s">
        <v>468</v>
      </c>
      <c r="K280" s="94"/>
      <c r="L280" s="94" t="s">
        <v>478</v>
      </c>
      <c r="M280" s="94"/>
      <c r="N280" s="103" t="str">
        <f t="shared" si="23"/>
        <v xml:space="preserve">O  </v>
      </c>
      <c r="O280" s="94" t="s">
        <v>472</v>
      </c>
      <c r="P280" s="94"/>
      <c r="Q280" s="103" t="str">
        <f t="shared" si="24"/>
        <v xml:space="preserve">F   </v>
      </c>
      <c r="R280" s="94" t="s">
        <v>375</v>
      </c>
      <c r="S280" s="94"/>
    </row>
    <row r="281" spans="1:19">
      <c r="A281" s="93" t="s">
        <v>686</v>
      </c>
      <c r="B281" s="94">
        <v>7313</v>
      </c>
      <c r="C281" s="94">
        <v>49.05</v>
      </c>
      <c r="D281" s="93" t="s">
        <v>687</v>
      </c>
      <c r="E281" s="93" t="str">
        <f t="shared" si="20"/>
        <v>7313-49,05</v>
      </c>
      <c r="F281" s="107" t="str">
        <f t="shared" si="21"/>
        <v>AG -4--AC -8</v>
      </c>
      <c r="G281" s="94" t="s">
        <v>637</v>
      </c>
      <c r="H281" s="94" t="s">
        <v>477</v>
      </c>
      <c r="I281" s="103" t="str">
        <f t="shared" si="22"/>
        <v xml:space="preserve">CT- - M- </v>
      </c>
      <c r="J281" s="94" t="s">
        <v>468</v>
      </c>
      <c r="K281" s="94"/>
      <c r="L281" s="94" t="s">
        <v>478</v>
      </c>
      <c r="M281" s="94"/>
      <c r="N281" s="103" t="str">
        <f t="shared" si="23"/>
        <v xml:space="preserve">O  </v>
      </c>
      <c r="O281" s="94" t="s">
        <v>472</v>
      </c>
      <c r="P281" s="94"/>
      <c r="Q281" s="103" t="str">
        <f t="shared" si="24"/>
        <v xml:space="preserve">F   </v>
      </c>
      <c r="R281" s="94" t="s">
        <v>375</v>
      </c>
      <c r="S281" s="94"/>
    </row>
    <row r="282" spans="1:19">
      <c r="A282" s="93" t="s">
        <v>686</v>
      </c>
      <c r="B282" s="94">
        <v>7313</v>
      </c>
      <c r="C282" s="94">
        <v>49.06</v>
      </c>
      <c r="D282" s="93" t="s">
        <v>364</v>
      </c>
      <c r="E282" s="93" t="str">
        <f t="shared" si="20"/>
        <v>7313-49,06</v>
      </c>
      <c r="F282" s="107" t="str">
        <f t="shared" si="21"/>
        <v>AG -4--AC -8</v>
      </c>
      <c r="G282" s="94" t="s">
        <v>637</v>
      </c>
      <c r="H282" s="94" t="s">
        <v>477</v>
      </c>
      <c r="I282" s="103" t="str">
        <f t="shared" si="22"/>
        <v xml:space="preserve">CT- - M- </v>
      </c>
      <c r="J282" s="94" t="s">
        <v>468</v>
      </c>
      <c r="K282" s="94"/>
      <c r="L282" s="94" t="s">
        <v>478</v>
      </c>
      <c r="M282" s="94"/>
      <c r="N282" s="103" t="str">
        <f t="shared" si="23"/>
        <v xml:space="preserve">O  </v>
      </c>
      <c r="O282" s="94" t="s">
        <v>472</v>
      </c>
      <c r="P282" s="94"/>
      <c r="Q282" s="103" t="str">
        <f t="shared" si="24"/>
        <v xml:space="preserve">F   </v>
      </c>
      <c r="R282" s="94" t="s">
        <v>375</v>
      </c>
      <c r="S282" s="94"/>
    </row>
    <row r="283" spans="1:19">
      <c r="A283" s="93" t="s">
        <v>686</v>
      </c>
      <c r="B283" s="94">
        <v>7313</v>
      </c>
      <c r="C283" s="94">
        <v>49.07</v>
      </c>
      <c r="D283" s="93" t="s">
        <v>365</v>
      </c>
      <c r="E283" s="93" t="str">
        <f t="shared" si="20"/>
        <v>7313-49,07</v>
      </c>
      <c r="F283" s="107" t="str">
        <f t="shared" si="21"/>
        <v>AG -4--AC -8</v>
      </c>
      <c r="G283" s="94" t="s">
        <v>637</v>
      </c>
      <c r="H283" s="94" t="s">
        <v>477</v>
      </c>
      <c r="I283" s="103" t="str">
        <f t="shared" si="22"/>
        <v xml:space="preserve">CT- - M- </v>
      </c>
      <c r="J283" s="94" t="s">
        <v>468</v>
      </c>
      <c r="K283" s="94"/>
      <c r="L283" s="94" t="s">
        <v>478</v>
      </c>
      <c r="M283" s="94"/>
      <c r="N283" s="103" t="str">
        <f t="shared" si="23"/>
        <v xml:space="preserve">O  </v>
      </c>
      <c r="O283" s="94" t="s">
        <v>472</v>
      </c>
      <c r="P283" s="94"/>
      <c r="Q283" s="103" t="str">
        <f t="shared" si="24"/>
        <v xml:space="preserve">F   </v>
      </c>
      <c r="R283" s="94" t="s">
        <v>375</v>
      </c>
      <c r="S283" s="94"/>
    </row>
    <row r="284" spans="1:19">
      <c r="A284" s="93" t="s">
        <v>686</v>
      </c>
      <c r="B284" s="94">
        <v>7313</v>
      </c>
      <c r="C284" s="94">
        <v>49.08</v>
      </c>
      <c r="D284" s="93" t="s">
        <v>688</v>
      </c>
      <c r="E284" s="93" t="str">
        <f t="shared" si="20"/>
        <v>7313-49,08</v>
      </c>
      <c r="F284" s="107" t="str">
        <f t="shared" si="21"/>
        <v>AG -4--AC -8</v>
      </c>
      <c r="G284" s="94" t="s">
        <v>637</v>
      </c>
      <c r="H284" s="94" t="s">
        <v>477</v>
      </c>
      <c r="I284" s="103" t="str">
        <f t="shared" si="22"/>
        <v xml:space="preserve">CT- - M- </v>
      </c>
      <c r="J284" s="94" t="s">
        <v>468</v>
      </c>
      <c r="K284" s="94"/>
      <c r="L284" s="94" t="s">
        <v>478</v>
      </c>
      <c r="M284" s="94"/>
      <c r="N284" s="103" t="str">
        <f t="shared" si="23"/>
        <v xml:space="preserve">O  </v>
      </c>
      <c r="O284" s="94" t="s">
        <v>472</v>
      </c>
      <c r="P284" s="94"/>
      <c r="Q284" s="103" t="str">
        <f t="shared" si="24"/>
        <v xml:space="preserve">F   </v>
      </c>
      <c r="R284" s="94" t="s">
        <v>375</v>
      </c>
      <c r="S284" s="94"/>
    </row>
    <row r="285" spans="1:19">
      <c r="A285" s="93" t="s">
        <v>686</v>
      </c>
      <c r="B285" s="94">
        <v>7313</v>
      </c>
      <c r="C285" s="94">
        <v>49.09</v>
      </c>
      <c r="D285" s="93" t="s">
        <v>366</v>
      </c>
      <c r="E285" s="93" t="str">
        <f t="shared" si="20"/>
        <v>7313-49,09</v>
      </c>
      <c r="F285" s="107" t="str">
        <f t="shared" si="21"/>
        <v>AG -4--AC -8</v>
      </c>
      <c r="G285" s="94" t="s">
        <v>637</v>
      </c>
      <c r="H285" s="94" t="s">
        <v>477</v>
      </c>
      <c r="I285" s="103" t="str">
        <f t="shared" si="22"/>
        <v xml:space="preserve">CT- - M- </v>
      </c>
      <c r="J285" s="94" t="s">
        <v>468</v>
      </c>
      <c r="K285" s="94"/>
      <c r="L285" s="94" t="s">
        <v>478</v>
      </c>
      <c r="M285" s="94"/>
      <c r="N285" s="103" t="str">
        <f t="shared" si="23"/>
        <v xml:space="preserve">O  </v>
      </c>
      <c r="O285" s="94" t="s">
        <v>472</v>
      </c>
      <c r="P285" s="94"/>
      <c r="Q285" s="103" t="str">
        <f t="shared" si="24"/>
        <v xml:space="preserve">F   </v>
      </c>
      <c r="R285" s="94" t="s">
        <v>375</v>
      </c>
      <c r="S285" s="94"/>
    </row>
    <row r="286" spans="1:19">
      <c r="A286" s="93" t="s">
        <v>686</v>
      </c>
      <c r="B286" s="94">
        <v>7313</v>
      </c>
      <c r="C286" s="94">
        <v>49.11</v>
      </c>
      <c r="D286" s="93" t="s">
        <v>689</v>
      </c>
      <c r="E286" s="93" t="str">
        <f t="shared" si="20"/>
        <v>7313-49,11</v>
      </c>
      <c r="F286" s="107" t="str">
        <f t="shared" si="21"/>
        <v>AG -4--AC -8</v>
      </c>
      <c r="G286" s="94" t="s">
        <v>637</v>
      </c>
      <c r="H286" s="94" t="s">
        <v>477</v>
      </c>
      <c r="I286" s="103" t="str">
        <f t="shared" si="22"/>
        <v xml:space="preserve">CT- - M- </v>
      </c>
      <c r="J286" s="94" t="s">
        <v>468</v>
      </c>
      <c r="K286" s="94"/>
      <c r="L286" s="94" t="s">
        <v>478</v>
      </c>
      <c r="M286" s="94"/>
      <c r="N286" s="103" t="str">
        <f t="shared" si="23"/>
        <v xml:space="preserve">O  </v>
      </c>
      <c r="O286" s="94" t="s">
        <v>472</v>
      </c>
      <c r="P286" s="94"/>
      <c r="Q286" s="103" t="str">
        <f t="shared" si="24"/>
        <v xml:space="preserve">F   </v>
      </c>
      <c r="R286" s="94" t="s">
        <v>375</v>
      </c>
      <c r="S286" s="94"/>
    </row>
    <row r="287" spans="1:19">
      <c r="A287" s="93" t="s">
        <v>686</v>
      </c>
      <c r="B287" s="94">
        <v>7313</v>
      </c>
      <c r="C287" s="94">
        <v>49.18</v>
      </c>
      <c r="D287" s="93" t="s">
        <v>367</v>
      </c>
      <c r="E287" s="93" t="str">
        <f t="shared" si="20"/>
        <v>7313-49,18</v>
      </c>
      <c r="F287" s="107" t="str">
        <f t="shared" si="21"/>
        <v>AG -4--AC -8</v>
      </c>
      <c r="G287" s="94" t="s">
        <v>637</v>
      </c>
      <c r="H287" s="94" t="s">
        <v>477</v>
      </c>
      <c r="I287" s="103" t="str">
        <f t="shared" si="22"/>
        <v xml:space="preserve">CT- - M- </v>
      </c>
      <c r="J287" s="94" t="s">
        <v>468</v>
      </c>
      <c r="K287" s="94"/>
      <c r="L287" s="94" t="s">
        <v>478</v>
      </c>
      <c r="M287" s="94"/>
      <c r="N287" s="103" t="str">
        <f t="shared" si="23"/>
        <v xml:space="preserve">O  </v>
      </c>
      <c r="O287" s="94" t="s">
        <v>472</v>
      </c>
      <c r="P287" s="94"/>
      <c r="Q287" s="103" t="str">
        <f t="shared" si="24"/>
        <v xml:space="preserve">F   </v>
      </c>
      <c r="R287" s="94" t="s">
        <v>375</v>
      </c>
      <c r="S287" s="94"/>
    </row>
    <row r="288" spans="1:19">
      <c r="A288" s="93" t="s">
        <v>686</v>
      </c>
      <c r="B288" s="94">
        <v>7313</v>
      </c>
      <c r="C288" s="94">
        <v>49.19</v>
      </c>
      <c r="D288" s="93" t="s">
        <v>368</v>
      </c>
      <c r="E288" s="93" t="str">
        <f t="shared" si="20"/>
        <v>7313-49,19</v>
      </c>
      <c r="F288" s="107" t="str">
        <f t="shared" si="21"/>
        <v>AG -4--AC -8</v>
      </c>
      <c r="G288" s="94" t="s">
        <v>637</v>
      </c>
      <c r="H288" s="94" t="s">
        <v>477</v>
      </c>
      <c r="I288" s="103" t="str">
        <f t="shared" si="22"/>
        <v xml:space="preserve">CT- - M- </v>
      </c>
      <c r="J288" s="94" t="s">
        <v>468</v>
      </c>
      <c r="K288" s="94"/>
      <c r="L288" s="94" t="s">
        <v>478</v>
      </c>
      <c r="M288" s="94"/>
      <c r="N288" s="103" t="str">
        <f t="shared" si="23"/>
        <v xml:space="preserve">O  </v>
      </c>
      <c r="O288" s="94" t="s">
        <v>472</v>
      </c>
      <c r="P288" s="94"/>
      <c r="Q288" s="103" t="str">
        <f t="shared" si="24"/>
        <v xml:space="preserve">F   </v>
      </c>
      <c r="R288" s="94" t="s">
        <v>375</v>
      </c>
      <c r="S288" s="94"/>
    </row>
    <row r="289" spans="1:19">
      <c r="A289" s="93" t="s">
        <v>686</v>
      </c>
      <c r="B289" s="94">
        <v>7313</v>
      </c>
      <c r="C289" s="94">
        <v>51</v>
      </c>
      <c r="D289" s="93" t="s">
        <v>483</v>
      </c>
      <c r="E289" s="93" t="str">
        <f t="shared" si="20"/>
        <v>7313-51</v>
      </c>
      <c r="F289" s="107" t="str">
        <f t="shared" si="21"/>
        <v>AG ---AC -</v>
      </c>
      <c r="G289" s="94"/>
      <c r="H289" s="94"/>
      <c r="I289" s="103" t="str">
        <f t="shared" si="22"/>
        <v xml:space="preserve">- - - </v>
      </c>
      <c r="J289" s="94"/>
      <c r="K289" s="94"/>
      <c r="L289" s="94"/>
      <c r="M289" s="94"/>
      <c r="N289" s="103" t="str">
        <f t="shared" si="23"/>
        <v xml:space="preserve">  </v>
      </c>
      <c r="O289" s="94"/>
      <c r="P289" s="94"/>
      <c r="Q289" s="103" t="str">
        <f t="shared" si="24"/>
        <v xml:space="preserve">   </v>
      </c>
      <c r="R289" s="94"/>
      <c r="S289" s="94"/>
    </row>
    <row r="290" spans="1:19">
      <c r="A290" s="93" t="s">
        <v>686</v>
      </c>
      <c r="B290" s="94">
        <v>7313</v>
      </c>
      <c r="C290" s="94">
        <v>51.13</v>
      </c>
      <c r="D290" s="93" t="s">
        <v>276</v>
      </c>
      <c r="E290" s="93" t="str">
        <f t="shared" si="20"/>
        <v>7313-51,13</v>
      </c>
      <c r="F290" s="107" t="str">
        <f t="shared" si="21"/>
        <v>AG -3--AC -8</v>
      </c>
      <c r="G290" s="94" t="s">
        <v>476</v>
      </c>
      <c r="H290" s="94" t="s">
        <v>477</v>
      </c>
      <c r="I290" s="103" t="str">
        <f t="shared" si="22"/>
        <v xml:space="preserve">CT- - M- </v>
      </c>
      <c r="J290" s="94" t="s">
        <v>468</v>
      </c>
      <c r="K290" s="94"/>
      <c r="L290" s="94" t="s">
        <v>478</v>
      </c>
      <c r="M290" s="94"/>
      <c r="N290" s="103" t="str">
        <f t="shared" si="23"/>
        <v xml:space="preserve">O  </v>
      </c>
      <c r="O290" s="94" t="s">
        <v>472</v>
      </c>
      <c r="P290" s="94"/>
      <c r="Q290" s="103" t="str">
        <f t="shared" si="24"/>
        <v xml:space="preserve">F   </v>
      </c>
      <c r="R290" s="94" t="s">
        <v>375</v>
      </c>
      <c r="S290" s="94"/>
    </row>
    <row r="291" spans="1:19">
      <c r="A291" s="93"/>
      <c r="B291" s="94"/>
      <c r="C291" s="94"/>
      <c r="D291" s="93"/>
      <c r="E291" s="93" t="str">
        <f t="shared" si="20"/>
        <v>-</v>
      </c>
      <c r="F291" s="107" t="str">
        <f t="shared" si="21"/>
        <v>AG ---AC -</v>
      </c>
      <c r="G291" s="94"/>
      <c r="H291" s="94"/>
      <c r="I291" s="103" t="str">
        <f t="shared" si="22"/>
        <v xml:space="preserve">- - - </v>
      </c>
      <c r="J291" s="94"/>
      <c r="K291" s="94"/>
      <c r="L291" s="94"/>
      <c r="M291" s="94"/>
      <c r="N291" s="103" t="str">
        <f t="shared" si="23"/>
        <v xml:space="preserve">  </v>
      </c>
      <c r="O291" s="94"/>
      <c r="P291" s="94"/>
      <c r="Q291" s="103" t="str">
        <f t="shared" si="24"/>
        <v xml:space="preserve">   </v>
      </c>
      <c r="R291" s="94"/>
      <c r="S291" s="94"/>
    </row>
    <row r="292" spans="1:19">
      <c r="A292" s="93" t="s">
        <v>73</v>
      </c>
      <c r="B292" s="94">
        <v>7320</v>
      </c>
      <c r="C292" s="94">
        <v>23</v>
      </c>
      <c r="D292" s="93" t="s">
        <v>496</v>
      </c>
      <c r="E292" s="93" t="str">
        <f t="shared" si="20"/>
        <v>7320-23</v>
      </c>
      <c r="F292" s="107" t="str">
        <f t="shared" si="21"/>
        <v>AG -3--AC -18</v>
      </c>
      <c r="G292" s="94" t="s">
        <v>476</v>
      </c>
      <c r="H292" s="94" t="s">
        <v>495</v>
      </c>
      <c r="I292" s="103" t="str">
        <f t="shared" si="22"/>
        <v>- - M- S</v>
      </c>
      <c r="J292" s="94"/>
      <c r="K292" s="94"/>
      <c r="L292" s="94" t="s">
        <v>478</v>
      </c>
      <c r="M292" s="94" t="s">
        <v>471</v>
      </c>
      <c r="N292" s="103" t="str">
        <f t="shared" si="23"/>
        <v xml:space="preserve">O  </v>
      </c>
      <c r="O292" s="94" t="s">
        <v>472</v>
      </c>
      <c r="P292" s="94"/>
      <c r="Q292" s="103" t="str">
        <f t="shared" si="24"/>
        <v xml:space="preserve">F   </v>
      </c>
      <c r="R292" s="94" t="s">
        <v>375</v>
      </c>
      <c r="S292" s="94"/>
    </row>
    <row r="293" spans="1:19">
      <c r="A293" s="93" t="s">
        <v>73</v>
      </c>
      <c r="B293" s="94">
        <v>7320</v>
      </c>
      <c r="C293" s="94">
        <v>34</v>
      </c>
      <c r="D293" s="93" t="s">
        <v>482</v>
      </c>
      <c r="E293" s="93" t="str">
        <f t="shared" si="20"/>
        <v>7320-34</v>
      </c>
      <c r="F293" s="107" t="str">
        <f t="shared" si="21"/>
        <v>AG ---AC -</v>
      </c>
      <c r="G293" s="94"/>
      <c r="H293" s="94"/>
      <c r="I293" s="103" t="str">
        <f t="shared" si="22"/>
        <v xml:space="preserve">- - - </v>
      </c>
      <c r="J293" s="94"/>
      <c r="K293" s="94"/>
      <c r="L293" s="94"/>
      <c r="M293" s="94"/>
      <c r="N293" s="103" t="str">
        <f t="shared" si="23"/>
        <v xml:space="preserve">  </v>
      </c>
      <c r="O293" s="94"/>
      <c r="P293" s="94"/>
      <c r="Q293" s="103" t="str">
        <f t="shared" si="24"/>
        <v xml:space="preserve">   </v>
      </c>
      <c r="R293" s="94"/>
      <c r="S293" s="94"/>
    </row>
    <row r="294" spans="1:19">
      <c r="A294" s="93" t="s">
        <v>73</v>
      </c>
      <c r="B294" s="94">
        <v>7320</v>
      </c>
      <c r="C294" s="94">
        <v>34.01</v>
      </c>
      <c r="D294" s="93" t="s">
        <v>260</v>
      </c>
      <c r="E294" s="93" t="str">
        <f t="shared" si="20"/>
        <v>7320-34,01</v>
      </c>
      <c r="F294" s="107" t="str">
        <f t="shared" si="21"/>
        <v>AG -3--AC -8</v>
      </c>
      <c r="G294" s="94" t="s">
        <v>476</v>
      </c>
      <c r="H294" s="94" t="s">
        <v>477</v>
      </c>
      <c r="I294" s="103" t="str">
        <f t="shared" si="22"/>
        <v xml:space="preserve">CT- - M- </v>
      </c>
      <c r="J294" s="94" t="s">
        <v>468</v>
      </c>
      <c r="K294" s="94"/>
      <c r="L294" s="94" t="s">
        <v>478</v>
      </c>
      <c r="M294" s="94"/>
      <c r="N294" s="103" t="str">
        <f t="shared" si="23"/>
        <v xml:space="preserve">O  </v>
      </c>
      <c r="O294" s="94" t="s">
        <v>472</v>
      </c>
      <c r="P294" s="94"/>
      <c r="Q294" s="103" t="str">
        <f t="shared" si="24"/>
        <v xml:space="preserve">F   </v>
      </c>
      <c r="R294" s="94" t="s">
        <v>375</v>
      </c>
      <c r="S294" s="94"/>
    </row>
    <row r="295" spans="1:19">
      <c r="A295" s="93" t="s">
        <v>73</v>
      </c>
      <c r="B295" s="94">
        <v>7320</v>
      </c>
      <c r="C295" s="94">
        <v>34.03</v>
      </c>
      <c r="D295" s="93" t="s">
        <v>218</v>
      </c>
      <c r="E295" s="93" t="str">
        <f t="shared" si="20"/>
        <v>7320-34,03</v>
      </c>
      <c r="F295" s="107" t="str">
        <f t="shared" si="21"/>
        <v>AG -3--AC -</v>
      </c>
      <c r="G295" s="94" t="s">
        <v>476</v>
      </c>
      <c r="H295" s="94"/>
      <c r="I295" s="103" t="str">
        <f t="shared" si="22"/>
        <v xml:space="preserve">- E- - </v>
      </c>
      <c r="J295" s="94"/>
      <c r="K295" s="94" t="s">
        <v>469</v>
      </c>
      <c r="L295" s="94"/>
      <c r="M295" s="94"/>
      <c r="N295" s="103" t="str">
        <f t="shared" si="23"/>
        <v xml:space="preserve">O  </v>
      </c>
      <c r="O295" s="94" t="s">
        <v>472</v>
      </c>
      <c r="P295" s="94"/>
      <c r="Q295" s="103" t="str">
        <f t="shared" si="24"/>
        <v xml:space="preserve">F   </v>
      </c>
      <c r="R295" s="94" t="s">
        <v>375</v>
      </c>
      <c r="S295" s="94"/>
    </row>
    <row r="296" spans="1:19">
      <c r="A296" s="93" t="s">
        <v>73</v>
      </c>
      <c r="B296" s="94">
        <v>7320</v>
      </c>
      <c r="C296" s="94">
        <v>45</v>
      </c>
      <c r="D296" s="93" t="s">
        <v>558</v>
      </c>
      <c r="E296" s="93" t="str">
        <f t="shared" si="20"/>
        <v>7320-45</v>
      </c>
      <c r="F296" s="107" t="str">
        <f t="shared" si="21"/>
        <v>AG ---AC -</v>
      </c>
      <c r="G296" s="94"/>
      <c r="H296" s="94"/>
      <c r="I296" s="103" t="str">
        <f t="shared" si="22"/>
        <v xml:space="preserve">- - - </v>
      </c>
      <c r="J296" s="94"/>
      <c r="K296" s="94"/>
      <c r="L296" s="94"/>
      <c r="M296" s="94"/>
      <c r="N296" s="103" t="str">
        <f t="shared" si="23"/>
        <v xml:space="preserve">  </v>
      </c>
      <c r="O296" s="94"/>
      <c r="P296" s="94"/>
      <c r="Q296" s="103" t="str">
        <f t="shared" si="24"/>
        <v xml:space="preserve">   </v>
      </c>
      <c r="R296" s="94"/>
      <c r="S296" s="94"/>
    </row>
    <row r="297" spans="1:19">
      <c r="A297" s="93" t="s">
        <v>73</v>
      </c>
      <c r="B297" s="94">
        <v>7320</v>
      </c>
      <c r="C297" s="94">
        <v>45.01</v>
      </c>
      <c r="D297" s="93" t="s">
        <v>280</v>
      </c>
      <c r="E297" s="93" t="str">
        <f t="shared" si="20"/>
        <v>7320-45,01</v>
      </c>
      <c r="F297" s="107" t="str">
        <f t="shared" si="21"/>
        <v>AG -3--AC -2</v>
      </c>
      <c r="G297" s="94" t="s">
        <v>476</v>
      </c>
      <c r="H297" s="94" t="s">
        <v>581</v>
      </c>
      <c r="I297" s="103" t="str">
        <f t="shared" si="22"/>
        <v xml:space="preserve">- E- - </v>
      </c>
      <c r="J297" s="94"/>
      <c r="K297" s="94" t="s">
        <v>469</v>
      </c>
      <c r="L297" s="94"/>
      <c r="M297" s="94"/>
      <c r="N297" s="103" t="str">
        <f t="shared" si="23"/>
        <v xml:space="preserve">O  </v>
      </c>
      <c r="O297" s="94" t="s">
        <v>472</v>
      </c>
      <c r="P297" s="94"/>
      <c r="Q297" s="103" t="str">
        <f t="shared" si="24"/>
        <v xml:space="preserve">F   </v>
      </c>
      <c r="R297" s="94" t="s">
        <v>375</v>
      </c>
      <c r="S297" s="94"/>
    </row>
    <row r="298" spans="1:19">
      <c r="A298" s="93" t="s">
        <v>73</v>
      </c>
      <c r="B298" s="94">
        <v>7320</v>
      </c>
      <c r="C298" s="94">
        <v>45.06</v>
      </c>
      <c r="D298" s="93" t="s">
        <v>263</v>
      </c>
      <c r="E298" s="93" t="str">
        <f t="shared" si="20"/>
        <v>7320-45,06</v>
      </c>
      <c r="F298" s="107" t="str">
        <f t="shared" si="21"/>
        <v>AG -3--AC -2</v>
      </c>
      <c r="G298" s="94" t="s">
        <v>476</v>
      </c>
      <c r="H298" s="94" t="s">
        <v>581</v>
      </c>
      <c r="I298" s="103" t="str">
        <f t="shared" si="22"/>
        <v xml:space="preserve">- E- - </v>
      </c>
      <c r="J298" s="94"/>
      <c r="K298" s="94" t="s">
        <v>469</v>
      </c>
      <c r="L298" s="94"/>
      <c r="M298" s="94"/>
      <c r="N298" s="103" t="str">
        <f t="shared" si="23"/>
        <v xml:space="preserve">O  </v>
      </c>
      <c r="O298" s="94" t="s">
        <v>472</v>
      </c>
      <c r="P298" s="94"/>
      <c r="Q298" s="103" t="str">
        <f t="shared" si="24"/>
        <v xml:space="preserve">F   </v>
      </c>
      <c r="R298" s="94" t="s">
        <v>375</v>
      </c>
      <c r="S298" s="94"/>
    </row>
    <row r="299" spans="1:19">
      <c r="A299" s="93" t="s">
        <v>73</v>
      </c>
      <c r="B299" s="94">
        <v>7320</v>
      </c>
      <c r="C299" s="94">
        <v>45.11</v>
      </c>
      <c r="D299" s="93" t="s">
        <v>330</v>
      </c>
      <c r="E299" s="93" t="str">
        <f t="shared" si="20"/>
        <v>7320-45,11</v>
      </c>
      <c r="F299" s="107" t="str">
        <f t="shared" si="21"/>
        <v>AG -3--AC -8</v>
      </c>
      <c r="G299" s="94" t="s">
        <v>476</v>
      </c>
      <c r="H299" s="94" t="s">
        <v>477</v>
      </c>
      <c r="I299" s="103" t="str">
        <f t="shared" si="22"/>
        <v xml:space="preserve">CT- - M- </v>
      </c>
      <c r="J299" s="94" t="s">
        <v>468</v>
      </c>
      <c r="K299" s="94"/>
      <c r="L299" s="94" t="s">
        <v>478</v>
      </c>
      <c r="M299" s="94"/>
      <c r="N299" s="103" t="str">
        <f t="shared" si="23"/>
        <v xml:space="preserve">O  </v>
      </c>
      <c r="O299" s="94" t="s">
        <v>472</v>
      </c>
      <c r="P299" s="94"/>
      <c r="Q299" s="103" t="str">
        <f t="shared" si="24"/>
        <v xml:space="preserve">F   </v>
      </c>
      <c r="R299" s="94" t="s">
        <v>375</v>
      </c>
      <c r="S299" s="94"/>
    </row>
    <row r="300" spans="1:19">
      <c r="A300" s="93"/>
      <c r="B300" s="94"/>
      <c r="C300" s="94"/>
      <c r="D300" s="93"/>
      <c r="E300" s="93" t="str">
        <f t="shared" si="20"/>
        <v>-</v>
      </c>
      <c r="F300" s="107" t="str">
        <f t="shared" si="21"/>
        <v>AG ---AC -</v>
      </c>
      <c r="G300" s="94"/>
      <c r="H300" s="94"/>
      <c r="I300" s="103" t="str">
        <f t="shared" si="22"/>
        <v xml:space="preserve">- - - </v>
      </c>
      <c r="J300" s="94"/>
      <c r="K300" s="94"/>
      <c r="L300" s="94"/>
      <c r="M300" s="94"/>
      <c r="N300" s="103" t="str">
        <f t="shared" si="23"/>
        <v xml:space="preserve">  </v>
      </c>
      <c r="O300" s="94"/>
      <c r="P300" s="94"/>
      <c r="Q300" s="103" t="str">
        <f t="shared" si="24"/>
        <v xml:space="preserve">   </v>
      </c>
      <c r="R300" s="94"/>
      <c r="S300" s="94"/>
    </row>
    <row r="301" spans="1:19">
      <c r="A301" s="93" t="s">
        <v>76</v>
      </c>
      <c r="B301" s="94">
        <v>7321</v>
      </c>
      <c r="C301" s="94">
        <v>23</v>
      </c>
      <c r="D301" s="93" t="s">
        <v>496</v>
      </c>
      <c r="E301" s="93" t="str">
        <f t="shared" si="20"/>
        <v>7321-23</v>
      </c>
      <c r="F301" s="107" t="str">
        <f t="shared" si="21"/>
        <v>AG -3--AC -18</v>
      </c>
      <c r="G301" s="94" t="s">
        <v>476</v>
      </c>
      <c r="H301" s="94" t="s">
        <v>495</v>
      </c>
      <c r="I301" s="103" t="str">
        <f t="shared" si="22"/>
        <v>- - M- S</v>
      </c>
      <c r="J301" s="94"/>
      <c r="K301" s="94"/>
      <c r="L301" s="94" t="s">
        <v>478</v>
      </c>
      <c r="M301" s="94" t="s">
        <v>471</v>
      </c>
      <c r="N301" s="103" t="str">
        <f t="shared" si="23"/>
        <v xml:space="preserve">O  </v>
      </c>
      <c r="O301" s="94" t="s">
        <v>472</v>
      </c>
      <c r="P301" s="94"/>
      <c r="Q301" s="103" t="str">
        <f t="shared" si="24"/>
        <v xml:space="preserve">F   </v>
      </c>
      <c r="R301" s="94" t="s">
        <v>375</v>
      </c>
      <c r="S301" s="94"/>
    </row>
    <row r="302" spans="1:19">
      <c r="A302" s="93" t="s">
        <v>76</v>
      </c>
      <c r="B302" s="94">
        <v>7321</v>
      </c>
      <c r="C302" s="94">
        <v>34</v>
      </c>
      <c r="D302" s="93" t="s">
        <v>482</v>
      </c>
      <c r="E302" s="93" t="str">
        <f t="shared" si="20"/>
        <v>7321-34</v>
      </c>
      <c r="F302" s="107" t="str">
        <f t="shared" si="21"/>
        <v>AG ---AC -</v>
      </c>
      <c r="G302" s="94"/>
      <c r="H302" s="94"/>
      <c r="I302" s="103" t="str">
        <f t="shared" si="22"/>
        <v xml:space="preserve">- - - </v>
      </c>
      <c r="J302" s="94"/>
      <c r="K302" s="94"/>
      <c r="L302" s="94"/>
      <c r="M302" s="94"/>
      <c r="N302" s="103" t="str">
        <f t="shared" si="23"/>
        <v xml:space="preserve">  </v>
      </c>
      <c r="O302" s="94"/>
      <c r="P302" s="94"/>
      <c r="Q302" s="103" t="str">
        <f t="shared" si="24"/>
        <v xml:space="preserve">   </v>
      </c>
      <c r="R302" s="94"/>
      <c r="S302" s="94"/>
    </row>
    <row r="303" spans="1:19">
      <c r="A303" s="93" t="s">
        <v>76</v>
      </c>
      <c r="B303" s="94">
        <v>7321</v>
      </c>
      <c r="C303" s="94">
        <v>34.01</v>
      </c>
      <c r="D303" s="93" t="s">
        <v>260</v>
      </c>
      <c r="E303" s="93" t="str">
        <f t="shared" si="20"/>
        <v>7321-34,01</v>
      </c>
      <c r="F303" s="107" t="str">
        <f t="shared" si="21"/>
        <v>AG -3--AC -8</v>
      </c>
      <c r="G303" s="94" t="s">
        <v>476</v>
      </c>
      <c r="H303" s="94" t="s">
        <v>477</v>
      </c>
      <c r="I303" s="103" t="str">
        <f t="shared" si="22"/>
        <v xml:space="preserve">CT- - M- </v>
      </c>
      <c r="J303" s="94" t="s">
        <v>468</v>
      </c>
      <c r="K303" s="94"/>
      <c r="L303" s="94" t="s">
        <v>478</v>
      </c>
      <c r="M303" s="94"/>
      <c r="N303" s="103" t="str">
        <f t="shared" si="23"/>
        <v xml:space="preserve">O  </v>
      </c>
      <c r="O303" s="94" t="s">
        <v>472</v>
      </c>
      <c r="P303" s="94"/>
      <c r="Q303" s="103" t="str">
        <f t="shared" si="24"/>
        <v xml:space="preserve">F   </v>
      </c>
      <c r="R303" s="94" t="s">
        <v>375</v>
      </c>
      <c r="S303" s="94"/>
    </row>
    <row r="304" spans="1:19">
      <c r="A304" s="93" t="s">
        <v>76</v>
      </c>
      <c r="B304" s="94">
        <v>7321</v>
      </c>
      <c r="C304" s="94">
        <v>34.03</v>
      </c>
      <c r="D304" s="93" t="s">
        <v>218</v>
      </c>
      <c r="E304" s="93" t="str">
        <f t="shared" si="20"/>
        <v>7321-34,03</v>
      </c>
      <c r="F304" s="107" t="str">
        <f t="shared" si="21"/>
        <v>AG -3--AC -</v>
      </c>
      <c r="G304" s="94" t="s">
        <v>476</v>
      </c>
      <c r="H304" s="94"/>
      <c r="I304" s="103" t="str">
        <f t="shared" si="22"/>
        <v xml:space="preserve">- E- - </v>
      </c>
      <c r="J304" s="94"/>
      <c r="K304" s="94" t="s">
        <v>469</v>
      </c>
      <c r="L304" s="94"/>
      <c r="M304" s="94"/>
      <c r="N304" s="103" t="str">
        <f t="shared" si="23"/>
        <v xml:space="preserve">O  </v>
      </c>
      <c r="O304" s="94" t="s">
        <v>472</v>
      </c>
      <c r="P304" s="94"/>
      <c r="Q304" s="103" t="str">
        <f t="shared" si="24"/>
        <v xml:space="preserve">F   </v>
      </c>
      <c r="R304" s="94" t="s">
        <v>375</v>
      </c>
      <c r="S304" s="94"/>
    </row>
    <row r="305" spans="1:19">
      <c r="A305" s="93" t="s">
        <v>76</v>
      </c>
      <c r="B305" s="94">
        <v>7321</v>
      </c>
      <c r="C305" s="94">
        <v>45</v>
      </c>
      <c r="D305" s="93" t="s">
        <v>558</v>
      </c>
      <c r="E305" s="93" t="str">
        <f t="shared" si="20"/>
        <v>7321-45</v>
      </c>
      <c r="F305" s="107" t="str">
        <f t="shared" si="21"/>
        <v>AG ---AC -</v>
      </c>
      <c r="G305" s="94"/>
      <c r="H305" s="94"/>
      <c r="I305" s="103" t="str">
        <f t="shared" si="22"/>
        <v xml:space="preserve">- - - </v>
      </c>
      <c r="J305" s="94"/>
      <c r="K305" s="94"/>
      <c r="L305" s="94"/>
      <c r="M305" s="94"/>
      <c r="N305" s="103" t="str">
        <f t="shared" si="23"/>
        <v xml:space="preserve">  </v>
      </c>
      <c r="O305" s="94"/>
      <c r="P305" s="94"/>
      <c r="Q305" s="103" t="str">
        <f t="shared" si="24"/>
        <v xml:space="preserve">   </v>
      </c>
      <c r="R305" s="94"/>
      <c r="S305" s="94"/>
    </row>
    <row r="306" spans="1:19">
      <c r="A306" s="93" t="s">
        <v>76</v>
      </c>
      <c r="B306" s="94">
        <v>7321</v>
      </c>
      <c r="C306" s="94">
        <v>45.08</v>
      </c>
      <c r="D306" s="93" t="s">
        <v>354</v>
      </c>
      <c r="E306" s="93" t="str">
        <f t="shared" si="20"/>
        <v>7321-45,08</v>
      </c>
      <c r="F306" s="107" t="str">
        <f t="shared" si="21"/>
        <v>AG -4--AC -6</v>
      </c>
      <c r="G306" s="94" t="s">
        <v>637</v>
      </c>
      <c r="H306" s="94" t="s">
        <v>690</v>
      </c>
      <c r="I306" s="103" t="str">
        <f t="shared" si="22"/>
        <v xml:space="preserve">CT- - M- </v>
      </c>
      <c r="J306" s="94" t="s">
        <v>468</v>
      </c>
      <c r="K306" s="94"/>
      <c r="L306" s="94" t="s">
        <v>478</v>
      </c>
      <c r="M306" s="94"/>
      <c r="N306" s="103" t="str">
        <f t="shared" si="23"/>
        <v xml:space="preserve">O  </v>
      </c>
      <c r="O306" s="94" t="s">
        <v>472</v>
      </c>
      <c r="P306" s="94"/>
      <c r="Q306" s="103" t="str">
        <f t="shared" si="24"/>
        <v xml:space="preserve">F   </v>
      </c>
      <c r="R306" s="94" t="s">
        <v>375</v>
      </c>
      <c r="S306" s="94"/>
    </row>
    <row r="307" spans="1:19">
      <c r="A307" s="93" t="s">
        <v>76</v>
      </c>
      <c r="B307" s="94">
        <v>7321</v>
      </c>
      <c r="C307" s="94">
        <v>49</v>
      </c>
      <c r="D307" s="93" t="s">
        <v>569</v>
      </c>
      <c r="E307" s="93" t="str">
        <f t="shared" si="20"/>
        <v>7321-49</v>
      </c>
      <c r="F307" s="107" t="str">
        <f t="shared" si="21"/>
        <v>AG ---AC -</v>
      </c>
      <c r="G307" s="94"/>
      <c r="H307" s="94"/>
      <c r="I307" s="103" t="str">
        <f t="shared" si="22"/>
        <v xml:space="preserve">- - - </v>
      </c>
      <c r="J307" s="94"/>
      <c r="K307" s="94"/>
      <c r="L307" s="94"/>
      <c r="M307" s="94"/>
      <c r="N307" s="103" t="str">
        <f t="shared" si="23"/>
        <v xml:space="preserve">  </v>
      </c>
      <c r="O307" s="94"/>
      <c r="P307" s="94"/>
      <c r="Q307" s="103" t="str">
        <f t="shared" si="24"/>
        <v xml:space="preserve">   </v>
      </c>
      <c r="R307" s="94"/>
      <c r="S307" s="94"/>
    </row>
    <row r="308" spans="1:19">
      <c r="A308" s="93" t="s">
        <v>76</v>
      </c>
      <c r="B308" s="94">
        <v>7321</v>
      </c>
      <c r="C308" s="94">
        <v>49.01</v>
      </c>
      <c r="D308" s="93" t="s">
        <v>691</v>
      </c>
      <c r="E308" s="93" t="str">
        <f t="shared" si="20"/>
        <v>7321-49,01</v>
      </c>
      <c r="F308" s="107" t="str">
        <f t="shared" si="21"/>
        <v>AG -4--AC -6</v>
      </c>
      <c r="G308" s="94" t="s">
        <v>637</v>
      </c>
      <c r="H308" s="94" t="s">
        <v>690</v>
      </c>
      <c r="I308" s="103" t="str">
        <f t="shared" si="22"/>
        <v xml:space="preserve">CT- - M- </v>
      </c>
      <c r="J308" s="94" t="s">
        <v>468</v>
      </c>
      <c r="K308" s="94"/>
      <c r="L308" s="94" t="s">
        <v>478</v>
      </c>
      <c r="M308" s="94"/>
      <c r="N308" s="103" t="str">
        <f t="shared" si="23"/>
        <v xml:space="preserve">O  </v>
      </c>
      <c r="O308" s="94" t="s">
        <v>472</v>
      </c>
      <c r="P308" s="94"/>
      <c r="Q308" s="103" t="str">
        <f t="shared" si="24"/>
        <v xml:space="preserve">F   </v>
      </c>
      <c r="R308" s="94" t="s">
        <v>375</v>
      </c>
      <c r="S308" s="94"/>
    </row>
    <row r="309" spans="1:19">
      <c r="A309" s="93" t="s">
        <v>76</v>
      </c>
      <c r="B309" s="94">
        <v>7321</v>
      </c>
      <c r="C309" s="94">
        <v>49.03</v>
      </c>
      <c r="D309" s="93" t="s">
        <v>355</v>
      </c>
      <c r="E309" s="93" t="str">
        <f t="shared" si="20"/>
        <v>7321-49,03</v>
      </c>
      <c r="F309" s="107" t="str">
        <f t="shared" si="21"/>
        <v>AG -4--AC -6</v>
      </c>
      <c r="G309" s="94" t="s">
        <v>637</v>
      </c>
      <c r="H309" s="94" t="s">
        <v>690</v>
      </c>
      <c r="I309" s="103" t="str">
        <f t="shared" si="22"/>
        <v xml:space="preserve">CT- - M- </v>
      </c>
      <c r="J309" s="94" t="s">
        <v>468</v>
      </c>
      <c r="K309" s="94"/>
      <c r="L309" s="94" t="s">
        <v>478</v>
      </c>
      <c r="M309" s="94"/>
      <c r="N309" s="103" t="str">
        <f t="shared" si="23"/>
        <v xml:space="preserve">O  </v>
      </c>
      <c r="O309" s="94" t="s">
        <v>472</v>
      </c>
      <c r="P309" s="94"/>
      <c r="Q309" s="103" t="str">
        <f t="shared" si="24"/>
        <v xml:space="preserve">F   </v>
      </c>
      <c r="R309" s="94" t="s">
        <v>375</v>
      </c>
      <c r="S309" s="94"/>
    </row>
    <row r="310" spans="1:19">
      <c r="A310" s="93" t="s">
        <v>76</v>
      </c>
      <c r="B310" s="94">
        <v>7321</v>
      </c>
      <c r="C310" s="94">
        <v>49.04</v>
      </c>
      <c r="D310" s="93" t="s">
        <v>356</v>
      </c>
      <c r="E310" s="93" t="str">
        <f t="shared" si="20"/>
        <v>7321-49,04</v>
      </c>
      <c r="F310" s="107" t="str">
        <f t="shared" si="21"/>
        <v>AG -4--AC -6</v>
      </c>
      <c r="G310" s="94" t="s">
        <v>637</v>
      </c>
      <c r="H310" s="94" t="s">
        <v>690</v>
      </c>
      <c r="I310" s="103" t="str">
        <f t="shared" si="22"/>
        <v xml:space="preserve">CT- - M- </v>
      </c>
      <c r="J310" s="94" t="s">
        <v>468</v>
      </c>
      <c r="K310" s="94"/>
      <c r="L310" s="94" t="s">
        <v>478</v>
      </c>
      <c r="M310" s="94"/>
      <c r="N310" s="103" t="str">
        <f t="shared" si="23"/>
        <v xml:space="preserve">O  </v>
      </c>
      <c r="O310" s="94" t="s">
        <v>472</v>
      </c>
      <c r="P310" s="94"/>
      <c r="Q310" s="103" t="str">
        <f t="shared" si="24"/>
        <v xml:space="preserve">F   </v>
      </c>
      <c r="R310" s="94" t="s">
        <v>375</v>
      </c>
      <c r="S310" s="94"/>
    </row>
    <row r="311" spans="1:19">
      <c r="A311" s="93"/>
      <c r="B311" s="94"/>
      <c r="C311" s="94"/>
      <c r="D311" s="93"/>
      <c r="E311" s="93" t="str">
        <f t="shared" si="20"/>
        <v>-</v>
      </c>
      <c r="F311" s="107" t="str">
        <f t="shared" si="21"/>
        <v>AG ---AC -</v>
      </c>
      <c r="G311" s="94"/>
      <c r="H311" s="94"/>
      <c r="I311" s="103" t="str">
        <f t="shared" si="22"/>
        <v xml:space="preserve">- - - </v>
      </c>
      <c r="J311" s="94"/>
      <c r="K311" s="94"/>
      <c r="L311" s="94"/>
      <c r="M311" s="94"/>
      <c r="N311" s="103" t="str">
        <f t="shared" si="23"/>
        <v xml:space="preserve">  </v>
      </c>
      <c r="O311" s="94"/>
      <c r="P311" s="94"/>
      <c r="Q311" s="103" t="str">
        <f t="shared" si="24"/>
        <v xml:space="preserve">   </v>
      </c>
      <c r="R311" s="94"/>
      <c r="S311" s="94"/>
    </row>
    <row r="312" spans="1:19">
      <c r="A312" s="93" t="s">
        <v>692</v>
      </c>
      <c r="B312" s="94">
        <v>7322</v>
      </c>
      <c r="C312" s="94">
        <v>23</v>
      </c>
      <c r="D312" s="93" t="s">
        <v>496</v>
      </c>
      <c r="E312" s="93" t="str">
        <f t="shared" si="20"/>
        <v>7322-23</v>
      </c>
      <c r="F312" s="107" t="str">
        <f t="shared" si="21"/>
        <v>AG -3--AC -18</v>
      </c>
      <c r="G312" s="94" t="s">
        <v>476</v>
      </c>
      <c r="H312" s="94" t="s">
        <v>495</v>
      </c>
      <c r="I312" s="103" t="str">
        <f t="shared" si="22"/>
        <v>- - M- S</v>
      </c>
      <c r="J312" s="94"/>
      <c r="K312" s="94"/>
      <c r="L312" s="94" t="s">
        <v>478</v>
      </c>
      <c r="M312" s="94" t="s">
        <v>471</v>
      </c>
      <c r="N312" s="103" t="str">
        <f t="shared" si="23"/>
        <v xml:space="preserve">O  </v>
      </c>
      <c r="O312" s="94" t="s">
        <v>472</v>
      </c>
      <c r="P312" s="94"/>
      <c r="Q312" s="103" t="str">
        <f t="shared" si="24"/>
        <v xml:space="preserve">F   </v>
      </c>
      <c r="R312" s="94" t="s">
        <v>375</v>
      </c>
      <c r="S312" s="94"/>
    </row>
    <row r="313" spans="1:19">
      <c r="A313" s="93" t="s">
        <v>692</v>
      </c>
      <c r="B313" s="94">
        <v>7322</v>
      </c>
      <c r="C313" s="94" t="s">
        <v>485</v>
      </c>
      <c r="D313" s="93" t="s">
        <v>482</v>
      </c>
      <c r="E313" s="93" t="str">
        <f t="shared" si="20"/>
        <v>7322-34</v>
      </c>
      <c r="F313" s="107" t="str">
        <f t="shared" si="21"/>
        <v>AG ---AC -</v>
      </c>
      <c r="G313" s="94"/>
      <c r="H313" s="94"/>
      <c r="I313" s="103" t="str">
        <f t="shared" si="22"/>
        <v xml:space="preserve">- - - </v>
      </c>
      <c r="J313" s="94"/>
      <c r="K313" s="94"/>
      <c r="L313" s="94"/>
      <c r="M313" s="94"/>
      <c r="N313" s="103" t="str">
        <f t="shared" si="23"/>
        <v xml:space="preserve">  </v>
      </c>
      <c r="O313" s="94"/>
      <c r="P313" s="94"/>
      <c r="Q313" s="103" t="str">
        <f t="shared" si="24"/>
        <v xml:space="preserve">   </v>
      </c>
      <c r="R313" s="94"/>
      <c r="S313" s="94"/>
    </row>
    <row r="314" spans="1:19">
      <c r="A314" s="93" t="s">
        <v>692</v>
      </c>
      <c r="B314" s="94">
        <v>7322</v>
      </c>
      <c r="C314" s="94" t="s">
        <v>449</v>
      </c>
      <c r="D314" s="93" t="s">
        <v>260</v>
      </c>
      <c r="E314" s="93" t="str">
        <f t="shared" si="20"/>
        <v>7322-34.01</v>
      </c>
      <c r="F314" s="107" t="str">
        <f t="shared" si="21"/>
        <v>AG -3--AC -8</v>
      </c>
      <c r="G314" s="94" t="s">
        <v>476</v>
      </c>
      <c r="H314" s="94" t="s">
        <v>477</v>
      </c>
      <c r="I314" s="103" t="str">
        <f t="shared" si="22"/>
        <v xml:space="preserve">CT- - M- </v>
      </c>
      <c r="J314" s="94" t="s">
        <v>468</v>
      </c>
      <c r="K314" s="94"/>
      <c r="L314" s="94" t="s">
        <v>478</v>
      </c>
      <c r="M314" s="94"/>
      <c r="N314" s="103" t="str">
        <f t="shared" si="23"/>
        <v xml:space="preserve">O  </v>
      </c>
      <c r="O314" s="94" t="s">
        <v>472</v>
      </c>
      <c r="P314" s="94"/>
      <c r="Q314" s="103" t="str">
        <f t="shared" si="24"/>
        <v xml:space="preserve">F   </v>
      </c>
      <c r="R314" s="94" t="s">
        <v>375</v>
      </c>
      <c r="S314" s="94"/>
    </row>
    <row r="315" spans="1:19">
      <c r="A315" s="93" t="s">
        <v>692</v>
      </c>
      <c r="B315" s="94">
        <v>7322</v>
      </c>
      <c r="C315" s="94" t="s">
        <v>428</v>
      </c>
      <c r="D315" s="93" t="s">
        <v>218</v>
      </c>
      <c r="E315" s="93" t="str">
        <f t="shared" si="20"/>
        <v>7322-34.03</v>
      </c>
      <c r="F315" s="107" t="str">
        <f t="shared" si="21"/>
        <v>AG -3--AC -</v>
      </c>
      <c r="G315" s="94" t="s">
        <v>476</v>
      </c>
      <c r="H315" s="94"/>
      <c r="I315" s="103" t="str">
        <f t="shared" si="22"/>
        <v xml:space="preserve">- E- - </v>
      </c>
      <c r="J315" s="94"/>
      <c r="K315" s="94" t="s">
        <v>469</v>
      </c>
      <c r="L315" s="94"/>
      <c r="M315" s="94"/>
      <c r="N315" s="103" t="str">
        <f t="shared" si="23"/>
        <v xml:space="preserve">O  </v>
      </c>
      <c r="O315" s="94" t="s">
        <v>472</v>
      </c>
      <c r="P315" s="94"/>
      <c r="Q315" s="103" t="str">
        <f t="shared" si="24"/>
        <v xml:space="preserve">F   </v>
      </c>
      <c r="R315" s="94" t="s">
        <v>375</v>
      </c>
      <c r="S315" s="94"/>
    </row>
    <row r="316" spans="1:19">
      <c r="A316" s="93" t="s">
        <v>692</v>
      </c>
      <c r="B316" s="94">
        <v>7322</v>
      </c>
      <c r="C316" s="94" t="s">
        <v>568</v>
      </c>
      <c r="D316" s="93" t="s">
        <v>569</v>
      </c>
      <c r="E316" s="93" t="str">
        <f t="shared" si="20"/>
        <v>7322-49</v>
      </c>
      <c r="F316" s="107" t="str">
        <f t="shared" si="21"/>
        <v>AG ---AC -</v>
      </c>
      <c r="G316" s="94"/>
      <c r="H316" s="94"/>
      <c r="I316" s="103" t="str">
        <f t="shared" si="22"/>
        <v xml:space="preserve">- - - </v>
      </c>
      <c r="J316" s="94"/>
      <c r="K316" s="94"/>
      <c r="L316" s="94"/>
      <c r="M316" s="94"/>
      <c r="N316" s="103" t="str">
        <f t="shared" si="23"/>
        <v xml:space="preserve">  </v>
      </c>
      <c r="O316" s="94"/>
      <c r="P316" s="94"/>
      <c r="Q316" s="103" t="str">
        <f t="shared" si="24"/>
        <v xml:space="preserve">   </v>
      </c>
      <c r="R316" s="94"/>
      <c r="S316" s="94"/>
    </row>
    <row r="317" spans="1:19">
      <c r="A317" s="93" t="s">
        <v>692</v>
      </c>
      <c r="B317" s="94">
        <v>7322</v>
      </c>
      <c r="C317" s="94" t="s">
        <v>693</v>
      </c>
      <c r="D317" s="93" t="s">
        <v>357</v>
      </c>
      <c r="E317" s="93" t="str">
        <f t="shared" si="20"/>
        <v>7322-49.02</v>
      </c>
      <c r="F317" s="107" t="str">
        <f t="shared" si="21"/>
        <v>AG -4--AC -6</v>
      </c>
      <c r="G317" s="94" t="s">
        <v>637</v>
      </c>
      <c r="H317" s="94" t="s">
        <v>690</v>
      </c>
      <c r="I317" s="103" t="str">
        <f t="shared" si="22"/>
        <v xml:space="preserve">CT- - M- </v>
      </c>
      <c r="J317" s="94" t="s">
        <v>468</v>
      </c>
      <c r="K317" s="94"/>
      <c r="L317" s="94" t="s">
        <v>478</v>
      </c>
      <c r="M317" s="94"/>
      <c r="N317" s="103" t="str">
        <f t="shared" si="23"/>
        <v xml:space="preserve">O  </v>
      </c>
      <c r="O317" s="94" t="s">
        <v>472</v>
      </c>
      <c r="P317" s="94"/>
      <c r="Q317" s="103" t="str">
        <f t="shared" si="24"/>
        <v xml:space="preserve">F   </v>
      </c>
      <c r="R317" s="94" t="s">
        <v>375</v>
      </c>
      <c r="S317" s="94"/>
    </row>
    <row r="318" spans="1:19">
      <c r="A318" s="93" t="s">
        <v>692</v>
      </c>
      <c r="B318" s="94">
        <v>7322</v>
      </c>
      <c r="C318" s="94" t="s">
        <v>694</v>
      </c>
      <c r="D318" s="93" t="s">
        <v>358</v>
      </c>
      <c r="E318" s="93" t="str">
        <f t="shared" si="20"/>
        <v>7322-49.12</v>
      </c>
      <c r="F318" s="107" t="str">
        <f t="shared" si="21"/>
        <v>AG -4--AC -6</v>
      </c>
      <c r="G318" s="94" t="s">
        <v>637</v>
      </c>
      <c r="H318" s="94" t="s">
        <v>690</v>
      </c>
      <c r="I318" s="103" t="str">
        <f t="shared" si="22"/>
        <v xml:space="preserve">CT- - M- </v>
      </c>
      <c r="J318" s="94" t="s">
        <v>468</v>
      </c>
      <c r="K318" s="94"/>
      <c r="L318" s="94" t="s">
        <v>478</v>
      </c>
      <c r="M318" s="94"/>
      <c r="N318" s="103" t="str">
        <f t="shared" si="23"/>
        <v xml:space="preserve">O  </v>
      </c>
      <c r="O318" s="94" t="s">
        <v>472</v>
      </c>
      <c r="P318" s="94"/>
      <c r="Q318" s="103" t="str">
        <f t="shared" si="24"/>
        <v xml:space="preserve">F   </v>
      </c>
      <c r="R318" s="94" t="s">
        <v>375</v>
      </c>
      <c r="S318" s="94"/>
    </row>
    <row r="319" spans="1:19">
      <c r="A319" s="93" t="s">
        <v>692</v>
      </c>
      <c r="B319" s="94">
        <v>7322</v>
      </c>
      <c r="C319" s="94" t="s">
        <v>695</v>
      </c>
      <c r="D319" s="93" t="s">
        <v>696</v>
      </c>
      <c r="E319" s="93" t="str">
        <f t="shared" si="20"/>
        <v>7322-49.15</v>
      </c>
      <c r="F319" s="107" t="str">
        <f t="shared" si="21"/>
        <v>AG -4--AC -6</v>
      </c>
      <c r="G319" s="94" t="s">
        <v>637</v>
      </c>
      <c r="H319" s="94" t="s">
        <v>690</v>
      </c>
      <c r="I319" s="103" t="str">
        <f t="shared" si="22"/>
        <v xml:space="preserve">CT- - M- </v>
      </c>
      <c r="J319" s="94" t="s">
        <v>468</v>
      </c>
      <c r="K319" s="94"/>
      <c r="L319" s="94" t="s">
        <v>478</v>
      </c>
      <c r="M319" s="94"/>
      <c r="N319" s="103" t="str">
        <f t="shared" si="23"/>
        <v xml:space="preserve">O  </v>
      </c>
      <c r="O319" s="94" t="s">
        <v>472</v>
      </c>
      <c r="P319" s="94"/>
      <c r="Q319" s="103" t="str">
        <f t="shared" si="24"/>
        <v xml:space="preserve">F   </v>
      </c>
      <c r="R319" s="94" t="s">
        <v>375</v>
      </c>
      <c r="S319" s="94"/>
    </row>
    <row r="320" spans="1:19">
      <c r="A320" s="93" t="s">
        <v>692</v>
      </c>
      <c r="B320" s="94">
        <v>7322</v>
      </c>
      <c r="C320" s="94" t="s">
        <v>697</v>
      </c>
      <c r="D320" s="93" t="s">
        <v>359</v>
      </c>
      <c r="E320" s="93" t="str">
        <f t="shared" si="20"/>
        <v>7322-49.22</v>
      </c>
      <c r="F320" s="107" t="str">
        <f t="shared" si="21"/>
        <v>AG -4--AC -6</v>
      </c>
      <c r="G320" s="94" t="s">
        <v>637</v>
      </c>
      <c r="H320" s="94" t="s">
        <v>690</v>
      </c>
      <c r="I320" s="103" t="str">
        <f t="shared" si="22"/>
        <v xml:space="preserve">CT- - M- </v>
      </c>
      <c r="J320" s="94" t="s">
        <v>468</v>
      </c>
      <c r="K320" s="94"/>
      <c r="L320" s="94" t="s">
        <v>478</v>
      </c>
      <c r="M320" s="94"/>
      <c r="N320" s="103" t="str">
        <f t="shared" si="23"/>
        <v xml:space="preserve">O  </v>
      </c>
      <c r="O320" s="94" t="s">
        <v>472</v>
      </c>
      <c r="P320" s="94"/>
      <c r="Q320" s="103" t="str">
        <f t="shared" si="24"/>
        <v xml:space="preserve">F   </v>
      </c>
      <c r="R320" s="94" t="s">
        <v>375</v>
      </c>
      <c r="S320" s="94"/>
    </row>
    <row r="321" spans="1:19">
      <c r="A321" s="93"/>
      <c r="B321" s="94"/>
      <c r="C321" s="94"/>
      <c r="D321" s="93"/>
      <c r="E321" s="93" t="str">
        <f t="shared" si="20"/>
        <v>-</v>
      </c>
      <c r="F321" s="107" t="str">
        <f t="shared" si="21"/>
        <v>AG ---AC -</v>
      </c>
      <c r="G321" s="94"/>
      <c r="H321" s="94"/>
      <c r="I321" s="103" t="str">
        <f t="shared" si="22"/>
        <v xml:space="preserve">- - - </v>
      </c>
      <c r="J321" s="94"/>
      <c r="K321" s="94"/>
      <c r="L321" s="94"/>
      <c r="M321" s="94"/>
      <c r="N321" s="103" t="str">
        <f t="shared" si="23"/>
        <v xml:space="preserve">  </v>
      </c>
      <c r="O321" s="94"/>
      <c r="P321" s="94"/>
      <c r="Q321" s="103" t="str">
        <f t="shared" si="24"/>
        <v xml:space="preserve">   </v>
      </c>
      <c r="R321" s="94"/>
      <c r="S321" s="94"/>
    </row>
    <row r="322" spans="1:19">
      <c r="A322" s="93" t="s">
        <v>74</v>
      </c>
      <c r="B322" s="94">
        <v>7323</v>
      </c>
      <c r="C322" s="94" t="s">
        <v>489</v>
      </c>
      <c r="D322" s="93" t="s">
        <v>490</v>
      </c>
      <c r="E322" s="93" t="str">
        <f t="shared" si="20"/>
        <v>7323-02</v>
      </c>
      <c r="F322" s="107" t="str">
        <f t="shared" si="21"/>
        <v>AG ---AC -</v>
      </c>
      <c r="G322" s="94"/>
      <c r="H322" s="94"/>
      <c r="I322" s="103" t="str">
        <f t="shared" si="22"/>
        <v xml:space="preserve">- - - </v>
      </c>
      <c r="J322" s="94"/>
      <c r="K322" s="94"/>
      <c r="L322" s="94"/>
      <c r="M322" s="94"/>
      <c r="N322" s="103" t="str">
        <f t="shared" si="23"/>
        <v xml:space="preserve">  </v>
      </c>
      <c r="O322" s="94"/>
      <c r="P322" s="94"/>
      <c r="Q322" s="103" t="str">
        <f t="shared" si="24"/>
        <v xml:space="preserve">   </v>
      </c>
      <c r="R322" s="94"/>
      <c r="S322" s="94"/>
    </row>
    <row r="323" spans="1:19">
      <c r="A323" s="93" t="s">
        <v>74</v>
      </c>
      <c r="B323" s="94">
        <v>7323</v>
      </c>
      <c r="C323" s="94" t="s">
        <v>698</v>
      </c>
      <c r="D323" s="93" t="s">
        <v>360</v>
      </c>
      <c r="E323" s="93" t="str">
        <f t="shared" si="20"/>
        <v>7323-02.17</v>
      </c>
      <c r="F323" s="107" t="str">
        <f t="shared" si="21"/>
        <v>AG -3--AC -8</v>
      </c>
      <c r="G323" s="94" t="s">
        <v>476</v>
      </c>
      <c r="H323" s="94" t="s">
        <v>477</v>
      </c>
      <c r="I323" s="103" t="str">
        <f t="shared" si="22"/>
        <v xml:space="preserve">CT- - M- </v>
      </c>
      <c r="J323" s="94" t="s">
        <v>468</v>
      </c>
      <c r="K323" s="94"/>
      <c r="L323" s="94" t="s">
        <v>478</v>
      </c>
      <c r="M323" s="94"/>
      <c r="N323" s="103" t="str">
        <f t="shared" si="23"/>
        <v xml:space="preserve">O  </v>
      </c>
      <c r="O323" s="94" t="s">
        <v>472</v>
      </c>
      <c r="P323" s="94"/>
      <c r="Q323" s="103" t="str">
        <f t="shared" si="24"/>
        <v xml:space="preserve">F   </v>
      </c>
      <c r="R323" s="94" t="s">
        <v>375</v>
      </c>
      <c r="S323" s="94"/>
    </row>
    <row r="324" spans="1:19">
      <c r="A324" s="93" t="s">
        <v>74</v>
      </c>
      <c r="B324" s="94">
        <v>7323</v>
      </c>
      <c r="C324" s="94" t="s">
        <v>485</v>
      </c>
      <c r="D324" s="93" t="s">
        <v>482</v>
      </c>
      <c r="E324" s="93" t="str">
        <f t="shared" si="20"/>
        <v>7323-34</v>
      </c>
      <c r="F324" s="107" t="str">
        <f t="shared" si="21"/>
        <v>AG ---AC -</v>
      </c>
      <c r="G324" s="94"/>
      <c r="H324" s="94"/>
      <c r="I324" s="103" t="str">
        <f t="shared" si="22"/>
        <v xml:space="preserve">- - - </v>
      </c>
      <c r="J324" s="94"/>
      <c r="K324" s="94"/>
      <c r="L324" s="94"/>
      <c r="M324" s="94"/>
      <c r="N324" s="103" t="str">
        <f t="shared" si="23"/>
        <v xml:space="preserve">  </v>
      </c>
      <c r="O324" s="94"/>
      <c r="P324" s="94"/>
      <c r="Q324" s="103" t="str">
        <f t="shared" si="24"/>
        <v xml:space="preserve">   </v>
      </c>
      <c r="R324" s="94"/>
      <c r="S324" s="94"/>
    </row>
    <row r="325" spans="1:19">
      <c r="A325" s="93" t="s">
        <v>74</v>
      </c>
      <c r="B325" s="94">
        <v>7323</v>
      </c>
      <c r="C325" s="94" t="s">
        <v>449</v>
      </c>
      <c r="D325" s="93" t="s">
        <v>260</v>
      </c>
      <c r="E325" s="93" t="str">
        <f t="shared" si="20"/>
        <v>7323-34.01</v>
      </c>
      <c r="F325" s="107" t="str">
        <f t="shared" si="21"/>
        <v>AG -3--AC -8</v>
      </c>
      <c r="G325" s="94" t="s">
        <v>476</v>
      </c>
      <c r="H325" s="94" t="s">
        <v>477</v>
      </c>
      <c r="I325" s="103" t="str">
        <f t="shared" si="22"/>
        <v xml:space="preserve">CT- - M- </v>
      </c>
      <c r="J325" s="94" t="s">
        <v>468</v>
      </c>
      <c r="K325" s="94"/>
      <c r="L325" s="94" t="s">
        <v>478</v>
      </c>
      <c r="M325" s="94"/>
      <c r="N325" s="103" t="str">
        <f t="shared" si="23"/>
        <v xml:space="preserve">O  </v>
      </c>
      <c r="O325" s="94" t="s">
        <v>472</v>
      </c>
      <c r="P325" s="94"/>
      <c r="Q325" s="103" t="str">
        <f t="shared" si="24"/>
        <v xml:space="preserve">F   </v>
      </c>
      <c r="R325" s="94" t="s">
        <v>375</v>
      </c>
      <c r="S325" s="94"/>
    </row>
    <row r="326" spans="1:19">
      <c r="A326" s="93" t="s">
        <v>74</v>
      </c>
      <c r="B326" s="94">
        <v>7323</v>
      </c>
      <c r="C326" s="94" t="s">
        <v>428</v>
      </c>
      <c r="D326" s="93" t="s">
        <v>218</v>
      </c>
      <c r="E326" s="93" t="str">
        <f t="shared" ref="E326:E389" si="25">CONCATENATE(B326,"-",C326)</f>
        <v>7323-34.03</v>
      </c>
      <c r="F326" s="107" t="str">
        <f t="shared" ref="F326:F389" si="26">CONCATENATE("AG"," -", G326,"--","AC -", H326)</f>
        <v>AG -3--AC -</v>
      </c>
      <c r="G326" s="94" t="s">
        <v>476</v>
      </c>
      <c r="H326" s="94"/>
      <c r="I326" s="103" t="str">
        <f t="shared" ref="I326:I389" si="27">CONCATENATE(J326,"- ",K326,"- ",L326,"- ",M326,)</f>
        <v xml:space="preserve">- E- - </v>
      </c>
      <c r="J326" s="94"/>
      <c r="K326" s="94" t="s">
        <v>469</v>
      </c>
      <c r="L326" s="94"/>
      <c r="M326" s="94"/>
      <c r="N326" s="103" t="str">
        <f t="shared" ref="N326:N389" si="28">CONCATENATE(O326,"  ",P326)</f>
        <v xml:space="preserve">O  </v>
      </c>
      <c r="O326" s="94" t="s">
        <v>472</v>
      </c>
      <c r="P326" s="94"/>
      <c r="Q326" s="103" t="str">
        <f t="shared" ref="Q326:Q389" si="29">CONCATENATE(R326,"   ",S326)</f>
        <v xml:space="preserve">F   </v>
      </c>
      <c r="R326" s="94" t="s">
        <v>375</v>
      </c>
      <c r="S326" s="94"/>
    </row>
    <row r="327" spans="1:19">
      <c r="A327" s="93" t="s">
        <v>74</v>
      </c>
      <c r="B327" s="94">
        <v>7323</v>
      </c>
      <c r="C327" s="94" t="s">
        <v>535</v>
      </c>
      <c r="D327" s="93" t="s">
        <v>483</v>
      </c>
      <c r="E327" s="93" t="str">
        <f t="shared" si="25"/>
        <v>7323-51</v>
      </c>
      <c r="F327" s="107" t="str">
        <f t="shared" si="26"/>
        <v>AG ---AC -</v>
      </c>
      <c r="G327" s="94"/>
      <c r="H327" s="94"/>
      <c r="I327" s="103" t="str">
        <f t="shared" si="27"/>
        <v xml:space="preserve">- - - </v>
      </c>
      <c r="J327" s="94"/>
      <c r="K327" s="94"/>
      <c r="L327" s="94"/>
      <c r="M327" s="94"/>
      <c r="N327" s="103" t="str">
        <f t="shared" si="28"/>
        <v xml:space="preserve">  </v>
      </c>
      <c r="O327" s="94"/>
      <c r="P327" s="94"/>
      <c r="Q327" s="103" t="str">
        <f t="shared" si="29"/>
        <v xml:space="preserve">   </v>
      </c>
      <c r="R327" s="94"/>
      <c r="S327" s="94"/>
    </row>
    <row r="328" spans="1:19">
      <c r="A328" s="93" t="s">
        <v>74</v>
      </c>
      <c r="B328" s="94">
        <v>7323</v>
      </c>
      <c r="C328" s="94">
        <v>51.04</v>
      </c>
      <c r="D328" s="93" t="s">
        <v>361</v>
      </c>
      <c r="E328" s="93" t="str">
        <f t="shared" si="25"/>
        <v>7323-51,04</v>
      </c>
      <c r="F328" s="107" t="str">
        <f t="shared" si="26"/>
        <v>AG -3--AC -8</v>
      </c>
      <c r="G328" s="94" t="s">
        <v>476</v>
      </c>
      <c r="H328" s="94" t="s">
        <v>477</v>
      </c>
      <c r="I328" s="103" t="str">
        <f t="shared" si="27"/>
        <v xml:space="preserve">CT- - M- </v>
      </c>
      <c r="J328" s="94" t="s">
        <v>468</v>
      </c>
      <c r="K328" s="94"/>
      <c r="L328" s="94" t="s">
        <v>478</v>
      </c>
      <c r="M328" s="94"/>
      <c r="N328" s="103" t="str">
        <f t="shared" si="28"/>
        <v xml:space="preserve">O  </v>
      </c>
      <c r="O328" s="94" t="s">
        <v>472</v>
      </c>
      <c r="P328" s="94"/>
      <c r="Q328" s="103" t="str">
        <f t="shared" si="29"/>
        <v xml:space="preserve">F   </v>
      </c>
      <c r="R328" s="94" t="s">
        <v>375</v>
      </c>
      <c r="S328" s="94"/>
    </row>
    <row r="329" spans="1:19">
      <c r="A329" s="93"/>
      <c r="B329" s="94"/>
      <c r="C329" s="94"/>
      <c r="D329" s="93"/>
      <c r="E329" s="93" t="str">
        <f t="shared" si="25"/>
        <v>-</v>
      </c>
      <c r="F329" s="107" t="str">
        <f t="shared" si="26"/>
        <v>AG ---AC -</v>
      </c>
      <c r="G329" s="94"/>
      <c r="H329" s="94"/>
      <c r="I329" s="103" t="str">
        <f t="shared" si="27"/>
        <v xml:space="preserve">- - - </v>
      </c>
      <c r="J329" s="94"/>
      <c r="K329" s="94"/>
      <c r="L329" s="94"/>
      <c r="M329" s="94"/>
      <c r="N329" s="103" t="str">
        <f t="shared" si="28"/>
        <v xml:space="preserve">  </v>
      </c>
      <c r="O329" s="94"/>
      <c r="P329" s="94"/>
      <c r="Q329" s="103" t="str">
        <f t="shared" si="29"/>
        <v xml:space="preserve">   </v>
      </c>
      <c r="R329" s="94"/>
      <c r="S329" s="94"/>
    </row>
    <row r="330" spans="1:19">
      <c r="A330" s="93" t="s">
        <v>699</v>
      </c>
      <c r="B330" s="94">
        <v>7324</v>
      </c>
      <c r="C330" s="94">
        <v>34</v>
      </c>
      <c r="D330" s="93" t="s">
        <v>482</v>
      </c>
      <c r="E330" s="93" t="str">
        <f t="shared" si="25"/>
        <v>7324-34</v>
      </c>
      <c r="F330" s="107" t="str">
        <f t="shared" si="26"/>
        <v>AG ---AC -</v>
      </c>
      <c r="G330" s="94"/>
      <c r="H330" s="94"/>
      <c r="I330" s="103" t="str">
        <f t="shared" si="27"/>
        <v xml:space="preserve">- - - </v>
      </c>
      <c r="J330" s="94"/>
      <c r="K330" s="94"/>
      <c r="L330" s="94"/>
      <c r="M330" s="94"/>
      <c r="N330" s="103" t="str">
        <f t="shared" si="28"/>
        <v xml:space="preserve">  </v>
      </c>
      <c r="O330" s="94"/>
      <c r="P330" s="94"/>
      <c r="Q330" s="103" t="str">
        <f t="shared" si="29"/>
        <v xml:space="preserve">   </v>
      </c>
      <c r="R330" s="94"/>
      <c r="S330" s="94"/>
    </row>
    <row r="331" spans="1:19">
      <c r="A331" s="93" t="s">
        <v>699</v>
      </c>
      <c r="B331" s="94">
        <v>7324</v>
      </c>
      <c r="C331" s="94">
        <v>34.03</v>
      </c>
      <c r="D331" s="93" t="s">
        <v>218</v>
      </c>
      <c r="E331" s="93" t="str">
        <f t="shared" si="25"/>
        <v>7324-34,03</v>
      </c>
      <c r="F331" s="107" t="str">
        <f t="shared" si="26"/>
        <v>AG -3--AC -</v>
      </c>
      <c r="G331" s="94" t="s">
        <v>476</v>
      </c>
      <c r="H331" s="94"/>
      <c r="I331" s="103" t="str">
        <f t="shared" si="27"/>
        <v xml:space="preserve">- E- - </v>
      </c>
      <c r="J331" s="94"/>
      <c r="K331" s="94" t="s">
        <v>469</v>
      </c>
      <c r="L331" s="94"/>
      <c r="M331" s="94"/>
      <c r="N331" s="103" t="str">
        <f t="shared" si="28"/>
        <v xml:space="preserve">O  </v>
      </c>
      <c r="O331" s="94" t="s">
        <v>472</v>
      </c>
      <c r="P331" s="94"/>
      <c r="Q331" s="103" t="str">
        <f t="shared" si="29"/>
        <v xml:space="preserve">F   </v>
      </c>
      <c r="R331" s="94" t="s">
        <v>375</v>
      </c>
      <c r="S331" s="94"/>
    </row>
    <row r="332" spans="1:19">
      <c r="A332" s="93" t="s">
        <v>699</v>
      </c>
      <c r="B332" s="94">
        <v>7324</v>
      </c>
      <c r="C332" s="94">
        <v>51</v>
      </c>
      <c r="D332" s="93" t="s">
        <v>483</v>
      </c>
      <c r="E332" s="93" t="str">
        <f t="shared" si="25"/>
        <v>7324-51</v>
      </c>
      <c r="F332" s="107" t="str">
        <f t="shared" si="26"/>
        <v>AG ---AC -</v>
      </c>
      <c r="G332" s="94"/>
      <c r="H332" s="94"/>
      <c r="I332" s="103" t="str">
        <f t="shared" si="27"/>
        <v xml:space="preserve">- - - </v>
      </c>
      <c r="J332" s="94"/>
      <c r="K332" s="94"/>
      <c r="L332" s="94"/>
      <c r="M332" s="94"/>
      <c r="N332" s="103" t="str">
        <f t="shared" si="28"/>
        <v xml:space="preserve">  </v>
      </c>
      <c r="O332" s="94"/>
      <c r="P332" s="94"/>
      <c r="Q332" s="103" t="str">
        <f t="shared" si="29"/>
        <v xml:space="preserve">   </v>
      </c>
      <c r="R332" s="94"/>
      <c r="S332" s="94"/>
    </row>
    <row r="333" spans="1:19">
      <c r="A333" s="93" t="s">
        <v>699</v>
      </c>
      <c r="B333" s="94">
        <v>7324</v>
      </c>
      <c r="C333" s="94">
        <v>51.01</v>
      </c>
      <c r="D333" s="93" t="s">
        <v>700</v>
      </c>
      <c r="E333" s="93" t="str">
        <f t="shared" si="25"/>
        <v>7324-51,01</v>
      </c>
      <c r="F333" s="107" t="str">
        <f t="shared" si="26"/>
        <v>AG -5--AC -6</v>
      </c>
      <c r="G333" s="94" t="s">
        <v>612</v>
      </c>
      <c r="H333" s="94" t="s">
        <v>690</v>
      </c>
      <c r="I333" s="103" t="str">
        <f t="shared" si="27"/>
        <v xml:space="preserve">CT- - M- </v>
      </c>
      <c r="J333" s="94" t="s">
        <v>468</v>
      </c>
      <c r="K333" s="94"/>
      <c r="L333" s="94" t="s">
        <v>478</v>
      </c>
      <c r="M333" s="94"/>
      <c r="N333" s="103" t="str">
        <f t="shared" si="28"/>
        <v xml:space="preserve">O  </v>
      </c>
      <c r="O333" s="94" t="s">
        <v>472</v>
      </c>
      <c r="P333" s="94"/>
      <c r="Q333" s="103" t="str">
        <f t="shared" si="29"/>
        <v xml:space="preserve">F   </v>
      </c>
      <c r="R333" s="94" t="s">
        <v>375</v>
      </c>
      <c r="S333" s="94"/>
    </row>
    <row r="334" spans="1:19">
      <c r="A334" s="93"/>
      <c r="B334" s="94"/>
      <c r="C334" s="94"/>
      <c r="D334" s="93"/>
      <c r="E334" s="93" t="str">
        <f t="shared" si="25"/>
        <v>-</v>
      </c>
      <c r="F334" s="107" t="str">
        <f t="shared" si="26"/>
        <v>AG ---AC -</v>
      </c>
      <c r="G334" s="94"/>
      <c r="H334" s="94"/>
      <c r="I334" s="103" t="str">
        <f t="shared" si="27"/>
        <v xml:space="preserve">- - - </v>
      </c>
      <c r="J334" s="94"/>
      <c r="K334" s="94"/>
      <c r="L334" s="94"/>
      <c r="M334" s="94"/>
      <c r="N334" s="103" t="str">
        <f t="shared" si="28"/>
        <v xml:space="preserve">  </v>
      </c>
      <c r="O334" s="94"/>
      <c r="P334" s="94"/>
      <c r="Q334" s="103" t="str">
        <f t="shared" si="29"/>
        <v xml:space="preserve">   </v>
      </c>
      <c r="R334" s="94"/>
      <c r="S334" s="94"/>
    </row>
    <row r="335" spans="1:19">
      <c r="A335" s="93" t="s">
        <v>701</v>
      </c>
      <c r="B335" s="94">
        <v>7400</v>
      </c>
      <c r="C335" s="94" t="s">
        <v>489</v>
      </c>
      <c r="D335" s="93" t="s">
        <v>490</v>
      </c>
      <c r="E335" s="93" t="str">
        <f t="shared" si="25"/>
        <v>7400-02</v>
      </c>
      <c r="F335" s="107" t="str">
        <f t="shared" si="26"/>
        <v>AG ---AC -</v>
      </c>
      <c r="G335" s="94"/>
      <c r="H335" s="94"/>
      <c r="I335" s="103" t="str">
        <f t="shared" si="27"/>
        <v xml:space="preserve">- - - </v>
      </c>
      <c r="J335" s="94"/>
      <c r="K335" s="94"/>
      <c r="L335" s="94"/>
      <c r="M335" s="94"/>
      <c r="N335" s="103" t="str">
        <f t="shared" si="28"/>
        <v xml:space="preserve">  </v>
      </c>
      <c r="O335" s="94"/>
      <c r="P335" s="94"/>
      <c r="Q335" s="103" t="str">
        <f t="shared" si="29"/>
        <v xml:space="preserve">   </v>
      </c>
      <c r="R335" s="94"/>
      <c r="S335" s="94"/>
    </row>
    <row r="336" spans="1:19">
      <c r="A336" s="93" t="s">
        <v>701</v>
      </c>
      <c r="B336" s="94">
        <v>7400</v>
      </c>
      <c r="C336" s="94" t="s">
        <v>702</v>
      </c>
      <c r="D336" s="93" t="s">
        <v>703</v>
      </c>
      <c r="E336" s="93" t="str">
        <f t="shared" si="25"/>
        <v>7400-02.16</v>
      </c>
      <c r="F336" s="107" t="str">
        <f t="shared" si="26"/>
        <v>AG -3--AC -8</v>
      </c>
      <c r="G336" s="94" t="s">
        <v>476</v>
      </c>
      <c r="H336" s="94" t="s">
        <v>477</v>
      </c>
      <c r="I336" s="103" t="str">
        <f t="shared" si="27"/>
        <v xml:space="preserve">CT- - M- </v>
      </c>
      <c r="J336" s="94" t="s">
        <v>468</v>
      </c>
      <c r="K336" s="94"/>
      <c r="L336" s="94" t="s">
        <v>478</v>
      </c>
      <c r="M336" s="94"/>
      <c r="N336" s="103" t="str">
        <f t="shared" si="28"/>
        <v xml:space="preserve">O  </v>
      </c>
      <c r="O336" s="94" t="s">
        <v>472</v>
      </c>
      <c r="P336" s="94"/>
      <c r="Q336" s="103" t="str">
        <f t="shared" si="29"/>
        <v xml:space="preserve">F   </v>
      </c>
      <c r="R336" s="94" t="s">
        <v>375</v>
      </c>
      <c r="S336" s="94"/>
    </row>
    <row r="337" spans="1:19">
      <c r="A337" s="93" t="s">
        <v>701</v>
      </c>
      <c r="B337" s="94">
        <v>7400</v>
      </c>
      <c r="C337" s="94" t="s">
        <v>390</v>
      </c>
      <c r="D337" s="93" t="s">
        <v>579</v>
      </c>
      <c r="E337" s="93" t="str">
        <f t="shared" si="25"/>
        <v>7400-13</v>
      </c>
      <c r="F337" s="107" t="str">
        <f t="shared" si="26"/>
        <v>AG ---AC -</v>
      </c>
      <c r="G337" s="94"/>
      <c r="H337" s="94"/>
      <c r="I337" s="103" t="str">
        <f t="shared" si="27"/>
        <v xml:space="preserve">- - - </v>
      </c>
      <c r="J337" s="94"/>
      <c r="K337" s="94"/>
      <c r="L337" s="94"/>
      <c r="M337" s="94"/>
      <c r="N337" s="103" t="str">
        <f t="shared" si="28"/>
        <v xml:space="preserve">  </v>
      </c>
      <c r="O337" s="94"/>
      <c r="P337" s="94"/>
      <c r="Q337" s="103" t="str">
        <f t="shared" si="29"/>
        <v xml:space="preserve">   </v>
      </c>
      <c r="R337" s="94"/>
      <c r="S337" s="94"/>
    </row>
    <row r="338" spans="1:19">
      <c r="A338" s="93" t="s">
        <v>701</v>
      </c>
      <c r="B338" s="94">
        <v>7400</v>
      </c>
      <c r="C338" s="94" t="s">
        <v>580</v>
      </c>
      <c r="D338" s="93" t="s">
        <v>271</v>
      </c>
      <c r="E338" s="93" t="str">
        <f t="shared" si="25"/>
        <v>7400-13.01</v>
      </c>
      <c r="F338" s="107" t="str">
        <f t="shared" si="26"/>
        <v>AG -3--AC -</v>
      </c>
      <c r="G338" s="94" t="s">
        <v>476</v>
      </c>
      <c r="H338" s="94"/>
      <c r="I338" s="103" t="str">
        <f t="shared" si="27"/>
        <v xml:space="preserve">- E- - </v>
      </c>
      <c r="J338" s="94"/>
      <c r="K338" s="94" t="s">
        <v>469</v>
      </c>
      <c r="L338" s="94"/>
      <c r="M338" s="94"/>
      <c r="N338" s="103" t="str">
        <f t="shared" si="28"/>
        <v xml:space="preserve">O  </v>
      </c>
      <c r="O338" s="94" t="s">
        <v>472</v>
      </c>
      <c r="P338" s="94"/>
      <c r="Q338" s="103" t="str">
        <f t="shared" si="29"/>
        <v xml:space="preserve">F   </v>
      </c>
      <c r="R338" s="94" t="s">
        <v>375</v>
      </c>
      <c r="S338" s="94"/>
    </row>
    <row r="339" spans="1:19">
      <c r="A339" s="93" t="s">
        <v>701</v>
      </c>
      <c r="B339" s="94">
        <v>7400</v>
      </c>
      <c r="C339" s="94" t="s">
        <v>451</v>
      </c>
      <c r="D339" s="93" t="s">
        <v>496</v>
      </c>
      <c r="E339" s="93" t="str">
        <f t="shared" si="25"/>
        <v>7400-23</v>
      </c>
      <c r="F339" s="107" t="str">
        <f t="shared" si="26"/>
        <v>AG -3--AC -18</v>
      </c>
      <c r="G339" s="94" t="s">
        <v>476</v>
      </c>
      <c r="H339" s="94" t="s">
        <v>495</v>
      </c>
      <c r="I339" s="103" t="str">
        <f t="shared" si="27"/>
        <v>- - M- S</v>
      </c>
      <c r="J339" s="94"/>
      <c r="K339" s="94"/>
      <c r="L339" s="94" t="s">
        <v>478</v>
      </c>
      <c r="M339" s="94" t="s">
        <v>471</v>
      </c>
      <c r="N339" s="103" t="str">
        <f t="shared" si="28"/>
        <v xml:space="preserve">O  </v>
      </c>
      <c r="O339" s="94" t="s">
        <v>472</v>
      </c>
      <c r="P339" s="94"/>
      <c r="Q339" s="103" t="str">
        <f t="shared" si="29"/>
        <v xml:space="preserve">F   </v>
      </c>
      <c r="R339" s="94" t="s">
        <v>375</v>
      </c>
      <c r="S339" s="94"/>
    </row>
    <row r="340" spans="1:19">
      <c r="A340" s="93" t="s">
        <v>701</v>
      </c>
      <c r="B340" s="94">
        <v>7400</v>
      </c>
      <c r="C340" s="94" t="s">
        <v>485</v>
      </c>
      <c r="D340" s="93" t="s">
        <v>482</v>
      </c>
      <c r="E340" s="93" t="str">
        <f t="shared" si="25"/>
        <v>7400-34</v>
      </c>
      <c r="F340" s="107" t="str">
        <f t="shared" si="26"/>
        <v>AG ---AC -</v>
      </c>
      <c r="G340" s="94"/>
      <c r="H340" s="94"/>
      <c r="I340" s="103" t="str">
        <f t="shared" si="27"/>
        <v xml:space="preserve">- - - </v>
      </c>
      <c r="J340" s="94"/>
      <c r="K340" s="94"/>
      <c r="L340" s="94"/>
      <c r="M340" s="94"/>
      <c r="N340" s="103" t="str">
        <f t="shared" si="28"/>
        <v xml:space="preserve">  </v>
      </c>
      <c r="O340" s="94"/>
      <c r="P340" s="94"/>
      <c r="Q340" s="103" t="str">
        <f t="shared" si="29"/>
        <v xml:space="preserve">   </v>
      </c>
      <c r="R340" s="94"/>
      <c r="S340" s="94"/>
    </row>
    <row r="341" spans="1:19">
      <c r="A341" s="93" t="s">
        <v>701</v>
      </c>
      <c r="B341" s="94">
        <v>7400</v>
      </c>
      <c r="C341" s="94" t="s">
        <v>449</v>
      </c>
      <c r="D341" s="93" t="s">
        <v>272</v>
      </c>
      <c r="E341" s="93" t="str">
        <f t="shared" si="25"/>
        <v>7400-34.01</v>
      </c>
      <c r="F341" s="107" t="str">
        <f t="shared" si="26"/>
        <v>AG -3--AC -8</v>
      </c>
      <c r="G341" s="94" t="s">
        <v>476</v>
      </c>
      <c r="H341" s="94" t="s">
        <v>477</v>
      </c>
      <c r="I341" s="103" t="str">
        <f t="shared" si="27"/>
        <v xml:space="preserve">CT- - M- </v>
      </c>
      <c r="J341" s="94" t="s">
        <v>468</v>
      </c>
      <c r="K341" s="94"/>
      <c r="L341" s="94" t="s">
        <v>478</v>
      </c>
      <c r="M341" s="94"/>
      <c r="N341" s="103" t="str">
        <f t="shared" si="28"/>
        <v xml:space="preserve">O  </v>
      </c>
      <c r="O341" s="94" t="s">
        <v>472</v>
      </c>
      <c r="P341" s="94"/>
      <c r="Q341" s="103" t="str">
        <f t="shared" si="29"/>
        <v xml:space="preserve">F   </v>
      </c>
      <c r="R341" s="94" t="s">
        <v>375</v>
      </c>
      <c r="S341" s="94"/>
    </row>
    <row r="342" spans="1:19">
      <c r="A342" s="93" t="s">
        <v>701</v>
      </c>
      <c r="B342" s="94">
        <v>7400</v>
      </c>
      <c r="C342" s="94" t="s">
        <v>428</v>
      </c>
      <c r="D342" s="93" t="s">
        <v>555</v>
      </c>
      <c r="E342" s="93" t="str">
        <f t="shared" si="25"/>
        <v>7400-34.03</v>
      </c>
      <c r="F342" s="107" t="str">
        <f t="shared" si="26"/>
        <v>AG -3--AC -</v>
      </c>
      <c r="G342" s="94" t="s">
        <v>476</v>
      </c>
      <c r="H342" s="94"/>
      <c r="I342" s="103" t="str">
        <f t="shared" si="27"/>
        <v xml:space="preserve">- E- - </v>
      </c>
      <c r="J342" s="94"/>
      <c r="K342" s="94" t="s">
        <v>469</v>
      </c>
      <c r="L342" s="94"/>
      <c r="M342" s="94"/>
      <c r="N342" s="103" t="str">
        <f t="shared" si="28"/>
        <v xml:space="preserve">O  </v>
      </c>
      <c r="O342" s="94" t="s">
        <v>472</v>
      </c>
      <c r="P342" s="94"/>
      <c r="Q342" s="103" t="str">
        <f t="shared" si="29"/>
        <v xml:space="preserve">F   </v>
      </c>
      <c r="R342" s="94" t="s">
        <v>375</v>
      </c>
      <c r="S342" s="94"/>
    </row>
    <row r="343" spans="1:19">
      <c r="A343" s="93" t="s">
        <v>701</v>
      </c>
      <c r="B343" s="94">
        <v>7400</v>
      </c>
      <c r="C343" s="94" t="s">
        <v>704</v>
      </c>
      <c r="D343" s="93" t="s">
        <v>273</v>
      </c>
      <c r="E343" s="93" t="str">
        <f t="shared" si="25"/>
        <v>7400-34.06</v>
      </c>
      <c r="F343" s="107" t="str">
        <f t="shared" si="26"/>
        <v>AG -3--AC -18</v>
      </c>
      <c r="G343" s="94" t="s">
        <v>476</v>
      </c>
      <c r="H343" s="94" t="s">
        <v>495</v>
      </c>
      <c r="I343" s="103" t="str">
        <f t="shared" si="27"/>
        <v xml:space="preserve">CT- - M- </v>
      </c>
      <c r="J343" s="94" t="s">
        <v>468</v>
      </c>
      <c r="K343" s="94"/>
      <c r="L343" s="94" t="s">
        <v>478</v>
      </c>
      <c r="M343" s="94"/>
      <c r="N343" s="103" t="str">
        <f t="shared" si="28"/>
        <v xml:space="preserve">O  </v>
      </c>
      <c r="O343" s="94" t="s">
        <v>472</v>
      </c>
      <c r="P343" s="94"/>
      <c r="Q343" s="103" t="str">
        <f t="shared" si="29"/>
        <v xml:space="preserve">F   </v>
      </c>
      <c r="R343" s="94" t="s">
        <v>375</v>
      </c>
      <c r="S343" s="94"/>
    </row>
    <row r="344" spans="1:19">
      <c r="A344" s="93" t="s">
        <v>701</v>
      </c>
      <c r="B344" s="94">
        <v>7400</v>
      </c>
      <c r="C344" s="94" t="s">
        <v>705</v>
      </c>
      <c r="D344" s="93" t="s">
        <v>274</v>
      </c>
      <c r="E344" s="93" t="str">
        <f t="shared" si="25"/>
        <v>7400-34.08</v>
      </c>
      <c r="F344" s="107" t="str">
        <f t="shared" si="26"/>
        <v>AG -3--AC -18</v>
      </c>
      <c r="G344" s="94" t="s">
        <v>476</v>
      </c>
      <c r="H344" s="94" t="s">
        <v>495</v>
      </c>
      <c r="I344" s="103" t="str">
        <f t="shared" si="27"/>
        <v xml:space="preserve">CT- - M- </v>
      </c>
      <c r="J344" s="94" t="s">
        <v>468</v>
      </c>
      <c r="K344" s="94"/>
      <c r="L344" s="94" t="s">
        <v>478</v>
      </c>
      <c r="M344" s="94"/>
      <c r="N344" s="103" t="str">
        <f t="shared" si="28"/>
        <v xml:space="preserve">O  </v>
      </c>
      <c r="O344" s="94" t="s">
        <v>472</v>
      </c>
      <c r="P344" s="94"/>
      <c r="Q344" s="103" t="str">
        <f t="shared" si="29"/>
        <v xml:space="preserve">F   </v>
      </c>
      <c r="R344" s="94" t="s">
        <v>375</v>
      </c>
      <c r="S344" s="94"/>
    </row>
    <row r="345" spans="1:19">
      <c r="A345" s="93" t="s">
        <v>701</v>
      </c>
      <c r="B345" s="94">
        <v>7400</v>
      </c>
      <c r="C345" s="94" t="s">
        <v>706</v>
      </c>
      <c r="D345" s="93" t="s">
        <v>707</v>
      </c>
      <c r="E345" s="93" t="str">
        <f t="shared" si="25"/>
        <v>7400-37</v>
      </c>
      <c r="F345" s="107" t="str">
        <f t="shared" si="26"/>
        <v>AG ---AC -</v>
      </c>
      <c r="G345" s="94"/>
      <c r="H345" s="94"/>
      <c r="I345" s="103" t="str">
        <f t="shared" si="27"/>
        <v xml:space="preserve">- - - </v>
      </c>
      <c r="J345" s="94"/>
      <c r="K345" s="94"/>
      <c r="L345" s="94"/>
      <c r="M345" s="94"/>
      <c r="N345" s="103" t="str">
        <f t="shared" si="28"/>
        <v xml:space="preserve">  </v>
      </c>
      <c r="O345" s="94"/>
      <c r="P345" s="94"/>
      <c r="Q345" s="103" t="str">
        <f t="shared" si="29"/>
        <v xml:space="preserve">   </v>
      </c>
      <c r="R345" s="94"/>
      <c r="S345" s="94"/>
    </row>
    <row r="346" spans="1:19">
      <c r="A346" s="93" t="s">
        <v>701</v>
      </c>
      <c r="B346" s="94">
        <v>7400</v>
      </c>
      <c r="C346" s="94" t="s">
        <v>708</v>
      </c>
      <c r="D346" s="93" t="s">
        <v>275</v>
      </c>
      <c r="E346" s="93" t="str">
        <f t="shared" si="25"/>
        <v>7400-37.02</v>
      </c>
      <c r="F346" s="107" t="str">
        <f t="shared" si="26"/>
        <v>AG -3--AC -5</v>
      </c>
      <c r="G346" s="94" t="s">
        <v>476</v>
      </c>
      <c r="H346" s="94" t="s">
        <v>612</v>
      </c>
      <c r="I346" s="103" t="str">
        <f t="shared" si="27"/>
        <v xml:space="preserve">- E- - </v>
      </c>
      <c r="J346" s="94"/>
      <c r="K346" s="94" t="s">
        <v>469</v>
      </c>
      <c r="L346" s="94"/>
      <c r="M346" s="94"/>
      <c r="N346" s="103" t="str">
        <f t="shared" si="28"/>
        <v xml:space="preserve">O  </v>
      </c>
      <c r="O346" s="94" t="s">
        <v>472</v>
      </c>
      <c r="P346" s="94"/>
      <c r="Q346" s="103" t="str">
        <f t="shared" si="29"/>
        <v xml:space="preserve">F   </v>
      </c>
      <c r="R346" s="94" t="s">
        <v>375</v>
      </c>
      <c r="S346" s="94"/>
    </row>
    <row r="347" spans="1:19">
      <c r="A347" s="93" t="s">
        <v>701</v>
      </c>
      <c r="B347" s="94">
        <v>7400</v>
      </c>
      <c r="C347" s="94" t="s">
        <v>518</v>
      </c>
      <c r="D347" s="93" t="s">
        <v>519</v>
      </c>
      <c r="E347" s="93" t="str">
        <f t="shared" si="25"/>
        <v>7400-45</v>
      </c>
      <c r="F347" s="107" t="str">
        <f t="shared" si="26"/>
        <v>AG ---AC -</v>
      </c>
      <c r="G347" s="94"/>
      <c r="H347" s="94"/>
      <c r="I347" s="103" t="str">
        <f t="shared" si="27"/>
        <v xml:space="preserve">- - - </v>
      </c>
      <c r="J347" s="94"/>
      <c r="K347" s="94"/>
      <c r="L347" s="94"/>
      <c r="M347" s="94"/>
      <c r="N347" s="103" t="str">
        <f t="shared" si="28"/>
        <v xml:space="preserve">  </v>
      </c>
      <c r="O347" s="94"/>
      <c r="P347" s="94"/>
      <c r="Q347" s="103" t="str">
        <f t="shared" si="29"/>
        <v xml:space="preserve">   </v>
      </c>
      <c r="R347" s="94"/>
      <c r="S347" s="94"/>
    </row>
    <row r="348" spans="1:19">
      <c r="A348" s="93" t="s">
        <v>701</v>
      </c>
      <c r="B348" s="94">
        <v>7400</v>
      </c>
      <c r="C348" s="94" t="s">
        <v>658</v>
      </c>
      <c r="D348" s="93" t="s">
        <v>263</v>
      </c>
      <c r="E348" s="93" t="str">
        <f t="shared" si="25"/>
        <v>7400-45.06</v>
      </c>
      <c r="F348" s="107" t="str">
        <f t="shared" si="26"/>
        <v>AG -3--AC -2</v>
      </c>
      <c r="G348" s="94" t="s">
        <v>476</v>
      </c>
      <c r="H348" s="94" t="s">
        <v>581</v>
      </c>
      <c r="I348" s="103" t="str">
        <f t="shared" si="27"/>
        <v xml:space="preserve">- E- - </v>
      </c>
      <c r="J348" s="94"/>
      <c r="K348" s="94" t="s">
        <v>469</v>
      </c>
      <c r="L348" s="94"/>
      <c r="M348" s="94"/>
      <c r="N348" s="103" t="str">
        <f t="shared" si="28"/>
        <v xml:space="preserve">O  </v>
      </c>
      <c r="O348" s="94" t="s">
        <v>472</v>
      </c>
      <c r="P348" s="94"/>
      <c r="Q348" s="103" t="str">
        <f t="shared" si="29"/>
        <v xml:space="preserve">F   </v>
      </c>
      <c r="R348" s="94" t="s">
        <v>375</v>
      </c>
      <c r="S348" s="94"/>
    </row>
    <row r="349" spans="1:19">
      <c r="A349" s="93" t="s">
        <v>701</v>
      </c>
      <c r="B349" s="94">
        <v>7400</v>
      </c>
      <c r="C349" s="94" t="s">
        <v>535</v>
      </c>
      <c r="D349" s="93" t="s">
        <v>483</v>
      </c>
      <c r="E349" s="93" t="str">
        <f t="shared" si="25"/>
        <v>7400-51</v>
      </c>
      <c r="F349" s="107" t="str">
        <f t="shared" si="26"/>
        <v>AG ---AC -</v>
      </c>
      <c r="G349" s="94"/>
      <c r="H349" s="94"/>
      <c r="I349" s="103" t="str">
        <f t="shared" si="27"/>
        <v xml:space="preserve">- - - </v>
      </c>
      <c r="J349" s="94"/>
      <c r="K349" s="94"/>
      <c r="L349" s="94"/>
      <c r="M349" s="94"/>
      <c r="N349" s="103" t="str">
        <f t="shared" si="28"/>
        <v xml:space="preserve">  </v>
      </c>
      <c r="O349" s="94"/>
      <c r="P349" s="94"/>
      <c r="Q349" s="103" t="str">
        <f t="shared" si="29"/>
        <v xml:space="preserve">   </v>
      </c>
      <c r="R349" s="94"/>
      <c r="S349" s="94"/>
    </row>
    <row r="350" spans="1:19">
      <c r="A350" s="93" t="s">
        <v>701</v>
      </c>
      <c r="B350" s="94">
        <v>7400</v>
      </c>
      <c r="C350" s="94" t="s">
        <v>450</v>
      </c>
      <c r="D350" s="93" t="s">
        <v>276</v>
      </c>
      <c r="E350" s="93" t="str">
        <f t="shared" si="25"/>
        <v>7400-51.13</v>
      </c>
      <c r="F350" s="107" t="str">
        <f t="shared" si="26"/>
        <v>AG -3--AC -18</v>
      </c>
      <c r="G350" s="94">
        <v>3</v>
      </c>
      <c r="H350" s="94">
        <v>18</v>
      </c>
      <c r="I350" s="103" t="str">
        <f t="shared" si="27"/>
        <v xml:space="preserve">CT- - M- </v>
      </c>
      <c r="J350" s="94" t="s">
        <v>468</v>
      </c>
      <c r="K350" s="94"/>
      <c r="L350" s="94" t="s">
        <v>478</v>
      </c>
      <c r="M350" s="94"/>
      <c r="N350" s="103" t="str">
        <f t="shared" si="28"/>
        <v xml:space="preserve">O  </v>
      </c>
      <c r="O350" s="94" t="s">
        <v>472</v>
      </c>
      <c r="P350" s="94"/>
      <c r="Q350" s="103" t="str">
        <f t="shared" si="29"/>
        <v xml:space="preserve">F   </v>
      </c>
      <c r="R350" s="94" t="s">
        <v>375</v>
      </c>
      <c r="S350" s="94"/>
    </row>
    <row r="351" spans="1:19">
      <c r="A351" s="93" t="s">
        <v>701</v>
      </c>
      <c r="B351" s="94">
        <v>7400</v>
      </c>
      <c r="C351" s="94" t="s">
        <v>709</v>
      </c>
      <c r="D351" s="93" t="s">
        <v>710</v>
      </c>
      <c r="E351" s="93" t="str">
        <f t="shared" si="25"/>
        <v>7400-56</v>
      </c>
      <c r="F351" s="107" t="str">
        <f t="shared" si="26"/>
        <v>AG -4--AC -16</v>
      </c>
      <c r="G351" s="94" t="s">
        <v>637</v>
      </c>
      <c r="H351" s="94" t="s">
        <v>384</v>
      </c>
      <c r="I351" s="103" t="str">
        <f t="shared" si="27"/>
        <v xml:space="preserve">CT- - M- </v>
      </c>
      <c r="J351" s="94" t="s">
        <v>468</v>
      </c>
      <c r="K351" s="94"/>
      <c r="L351" s="94" t="s">
        <v>478</v>
      </c>
      <c r="M351" s="94"/>
      <c r="N351" s="103" t="str">
        <f t="shared" si="28"/>
        <v xml:space="preserve">O  </v>
      </c>
      <c r="O351" s="94" t="s">
        <v>472</v>
      </c>
      <c r="P351" s="94"/>
      <c r="Q351" s="103" t="str">
        <f t="shared" si="29"/>
        <v xml:space="preserve">F   </v>
      </c>
      <c r="R351" s="94" t="s">
        <v>375</v>
      </c>
      <c r="S351" s="94"/>
    </row>
    <row r="352" spans="1:19">
      <c r="A352" s="93"/>
      <c r="B352" s="94"/>
      <c r="C352" s="94"/>
      <c r="D352" s="93"/>
      <c r="E352" s="93" t="str">
        <f t="shared" si="25"/>
        <v>-</v>
      </c>
      <c r="F352" s="107" t="str">
        <f t="shared" si="26"/>
        <v>AG ---AC -</v>
      </c>
      <c r="G352" s="94"/>
      <c r="H352" s="94"/>
      <c r="I352" s="103" t="str">
        <f t="shared" si="27"/>
        <v xml:space="preserve">- - - </v>
      </c>
      <c r="J352" s="94"/>
      <c r="K352" s="94"/>
      <c r="L352" s="94"/>
      <c r="M352" s="94"/>
      <c r="N352" s="103" t="str">
        <f t="shared" si="28"/>
        <v xml:space="preserve">  </v>
      </c>
      <c r="O352" s="94"/>
      <c r="P352" s="94"/>
      <c r="Q352" s="103" t="str">
        <f t="shared" si="29"/>
        <v xml:space="preserve">   </v>
      </c>
      <c r="R352" s="94"/>
      <c r="S352" s="94"/>
    </row>
    <row r="353" spans="1:19">
      <c r="A353" s="93" t="s">
        <v>78</v>
      </c>
      <c r="B353" s="94">
        <v>7401</v>
      </c>
      <c r="C353" s="94" t="s">
        <v>489</v>
      </c>
      <c r="D353" s="93" t="s">
        <v>490</v>
      </c>
      <c r="E353" s="93" t="str">
        <f t="shared" si="25"/>
        <v>7401-02</v>
      </c>
      <c r="F353" s="107" t="str">
        <f t="shared" si="26"/>
        <v>AG ---AC -</v>
      </c>
      <c r="G353" s="94"/>
      <c r="H353" s="94"/>
      <c r="I353" s="103" t="str">
        <f t="shared" si="27"/>
        <v xml:space="preserve">- - - </v>
      </c>
      <c r="J353" s="94"/>
      <c r="K353" s="94"/>
      <c r="L353" s="94"/>
      <c r="M353" s="94"/>
      <c r="N353" s="103" t="str">
        <f t="shared" si="28"/>
        <v xml:space="preserve">  </v>
      </c>
      <c r="O353" s="94"/>
      <c r="P353" s="94"/>
      <c r="Q353" s="103" t="str">
        <f t="shared" si="29"/>
        <v xml:space="preserve">   </v>
      </c>
      <c r="R353" s="94"/>
      <c r="S353" s="94"/>
    </row>
    <row r="354" spans="1:19">
      <c r="A354" s="93" t="s">
        <v>78</v>
      </c>
      <c r="B354" s="94">
        <v>7401</v>
      </c>
      <c r="C354" s="94" t="s">
        <v>711</v>
      </c>
      <c r="D354" s="93" t="s">
        <v>297</v>
      </c>
      <c r="E354" s="93" t="str">
        <f t="shared" si="25"/>
        <v>7401-02.01</v>
      </c>
      <c r="F354" s="107" t="str">
        <f t="shared" si="26"/>
        <v>AG -3--AC -20</v>
      </c>
      <c r="G354" s="94" t="s">
        <v>476</v>
      </c>
      <c r="H354" s="94" t="s">
        <v>712</v>
      </c>
      <c r="I354" s="103" t="str">
        <f t="shared" si="27"/>
        <v xml:space="preserve">CT- - M- </v>
      </c>
      <c r="J354" s="94" t="s">
        <v>468</v>
      </c>
      <c r="K354" s="94"/>
      <c r="L354" s="94" t="s">
        <v>478</v>
      </c>
      <c r="M354" s="94"/>
      <c r="N354" s="103" t="str">
        <f t="shared" si="28"/>
        <v xml:space="preserve">O  </v>
      </c>
      <c r="O354" s="94" t="s">
        <v>472</v>
      </c>
      <c r="P354" s="94"/>
      <c r="Q354" s="103" t="str">
        <f t="shared" si="29"/>
        <v xml:space="preserve">F   </v>
      </c>
      <c r="R354" s="94" t="s">
        <v>375</v>
      </c>
      <c r="S354" s="94"/>
    </row>
    <row r="355" spans="1:19">
      <c r="A355" s="93" t="s">
        <v>78</v>
      </c>
      <c r="B355" s="94">
        <v>7401</v>
      </c>
      <c r="C355" s="94" t="s">
        <v>713</v>
      </c>
      <c r="D355" s="93" t="s">
        <v>714</v>
      </c>
      <c r="E355" s="93" t="str">
        <f t="shared" si="25"/>
        <v>7401-02.05</v>
      </c>
      <c r="F355" s="107" t="str">
        <f t="shared" si="26"/>
        <v>AG -3--AC -20</v>
      </c>
      <c r="G355" s="94" t="s">
        <v>476</v>
      </c>
      <c r="H355" s="94" t="s">
        <v>712</v>
      </c>
      <c r="I355" s="103" t="str">
        <f t="shared" si="27"/>
        <v xml:space="preserve">CT- - M- </v>
      </c>
      <c r="J355" s="94" t="s">
        <v>468</v>
      </c>
      <c r="K355" s="94"/>
      <c r="L355" s="94" t="s">
        <v>478</v>
      </c>
      <c r="M355" s="94"/>
      <c r="N355" s="103" t="str">
        <f t="shared" si="28"/>
        <v xml:space="preserve">O  </v>
      </c>
      <c r="O355" s="94" t="s">
        <v>472</v>
      </c>
      <c r="P355" s="94"/>
      <c r="Q355" s="103" t="str">
        <f t="shared" si="29"/>
        <v xml:space="preserve">F   </v>
      </c>
      <c r="R355" s="94" t="s">
        <v>375</v>
      </c>
      <c r="S355" s="94"/>
    </row>
    <row r="356" spans="1:19">
      <c r="A356" s="93" t="s">
        <v>78</v>
      </c>
      <c r="B356" s="94">
        <v>7401</v>
      </c>
      <c r="C356" s="94" t="s">
        <v>715</v>
      </c>
      <c r="D356" s="93" t="s">
        <v>716</v>
      </c>
      <c r="E356" s="93" t="str">
        <f t="shared" si="25"/>
        <v>7401-02.08</v>
      </c>
      <c r="F356" s="107" t="str">
        <f t="shared" si="26"/>
        <v>AG -3--AC -20</v>
      </c>
      <c r="G356" s="94" t="s">
        <v>476</v>
      </c>
      <c r="H356" s="94" t="s">
        <v>712</v>
      </c>
      <c r="I356" s="103" t="str">
        <f t="shared" si="27"/>
        <v xml:space="preserve">CT- - M- </v>
      </c>
      <c r="J356" s="94" t="s">
        <v>468</v>
      </c>
      <c r="K356" s="94"/>
      <c r="L356" s="94" t="s">
        <v>478</v>
      </c>
      <c r="M356" s="94"/>
      <c r="N356" s="103" t="str">
        <f t="shared" si="28"/>
        <v xml:space="preserve">O  </v>
      </c>
      <c r="O356" s="94" t="s">
        <v>472</v>
      </c>
      <c r="P356" s="94"/>
      <c r="Q356" s="103" t="str">
        <f t="shared" si="29"/>
        <v xml:space="preserve">F   </v>
      </c>
      <c r="R356" s="94" t="s">
        <v>375</v>
      </c>
      <c r="S356" s="94"/>
    </row>
    <row r="357" spans="1:19">
      <c r="A357" s="93" t="s">
        <v>78</v>
      </c>
      <c r="B357" s="94">
        <v>7401</v>
      </c>
      <c r="C357" s="94" t="s">
        <v>389</v>
      </c>
      <c r="D357" s="93" t="s">
        <v>717</v>
      </c>
      <c r="E357" s="93" t="str">
        <f t="shared" si="25"/>
        <v>7401-12</v>
      </c>
      <c r="F357" s="107" t="str">
        <f t="shared" si="26"/>
        <v>AG ---AC -</v>
      </c>
      <c r="G357" s="94"/>
      <c r="H357" s="94"/>
      <c r="I357" s="103" t="str">
        <f t="shared" si="27"/>
        <v xml:space="preserve">- - - </v>
      </c>
      <c r="J357" s="94"/>
      <c r="K357" s="94"/>
      <c r="L357" s="94"/>
      <c r="M357" s="94"/>
      <c r="N357" s="103" t="str">
        <f t="shared" si="28"/>
        <v xml:space="preserve">  </v>
      </c>
      <c r="O357" s="94"/>
      <c r="P357" s="94"/>
      <c r="Q357" s="103" t="str">
        <f t="shared" si="29"/>
        <v xml:space="preserve">   </v>
      </c>
      <c r="R357" s="94"/>
      <c r="S357" s="94"/>
    </row>
    <row r="358" spans="1:19">
      <c r="A358" s="93" t="s">
        <v>78</v>
      </c>
      <c r="B358" s="94">
        <v>7401</v>
      </c>
      <c r="C358" s="94" t="s">
        <v>718</v>
      </c>
      <c r="D358" s="93" t="s">
        <v>298</v>
      </c>
      <c r="E358" s="93" t="str">
        <f t="shared" si="25"/>
        <v>7401-12.02</v>
      </c>
      <c r="F358" s="107" t="str">
        <f t="shared" si="26"/>
        <v>AG -5--AC -</v>
      </c>
      <c r="G358" s="94" t="s">
        <v>612</v>
      </c>
      <c r="H358" s="94"/>
      <c r="I358" s="103" t="str">
        <f t="shared" si="27"/>
        <v xml:space="preserve">- E- - </v>
      </c>
      <c r="J358" s="94"/>
      <c r="K358" s="94" t="s">
        <v>469</v>
      </c>
      <c r="L358" s="94"/>
      <c r="M358" s="94"/>
      <c r="N358" s="103" t="str">
        <f t="shared" si="28"/>
        <v xml:space="preserve">O  </v>
      </c>
      <c r="O358" s="94" t="s">
        <v>472</v>
      </c>
      <c r="P358" s="94"/>
      <c r="Q358" s="103" t="str">
        <f t="shared" si="29"/>
        <v xml:space="preserve">F   </v>
      </c>
      <c r="R358" s="94" t="s">
        <v>375</v>
      </c>
      <c r="S358" s="94"/>
    </row>
    <row r="359" spans="1:19">
      <c r="A359" s="93" t="s">
        <v>78</v>
      </c>
      <c r="B359" s="94">
        <v>7401</v>
      </c>
      <c r="C359" s="94" t="s">
        <v>719</v>
      </c>
      <c r="D359" s="93" t="s">
        <v>299</v>
      </c>
      <c r="E359" s="93" t="str">
        <f t="shared" si="25"/>
        <v>7401-12.03</v>
      </c>
      <c r="F359" s="107" t="str">
        <f t="shared" si="26"/>
        <v>AG -3--AC -</v>
      </c>
      <c r="G359" s="94" t="s">
        <v>476</v>
      </c>
      <c r="H359" s="94"/>
      <c r="I359" s="103" t="str">
        <f t="shared" si="27"/>
        <v xml:space="preserve">- E- - </v>
      </c>
      <c r="J359" s="94"/>
      <c r="K359" s="94" t="s">
        <v>469</v>
      </c>
      <c r="L359" s="94"/>
      <c r="M359" s="94"/>
      <c r="N359" s="103" t="str">
        <f t="shared" si="28"/>
        <v xml:space="preserve">O  </v>
      </c>
      <c r="O359" s="94" t="s">
        <v>472</v>
      </c>
      <c r="P359" s="94"/>
      <c r="Q359" s="103" t="str">
        <f t="shared" si="29"/>
        <v xml:space="preserve">F   </v>
      </c>
      <c r="R359" s="94" t="s">
        <v>375</v>
      </c>
      <c r="S359" s="94"/>
    </row>
    <row r="360" spans="1:19">
      <c r="A360" s="93" t="s">
        <v>78</v>
      </c>
      <c r="B360" s="94">
        <v>7401</v>
      </c>
      <c r="C360" s="94" t="s">
        <v>712</v>
      </c>
      <c r="D360" s="93" t="s">
        <v>720</v>
      </c>
      <c r="E360" s="93" t="str">
        <f t="shared" si="25"/>
        <v>7401-20</v>
      </c>
      <c r="F360" s="107" t="str">
        <f t="shared" si="26"/>
        <v>AG ---AC -</v>
      </c>
      <c r="G360" s="94"/>
      <c r="H360" s="94"/>
      <c r="I360" s="103" t="str">
        <f t="shared" si="27"/>
        <v xml:space="preserve">- - - </v>
      </c>
      <c r="J360" s="94"/>
      <c r="K360" s="94"/>
      <c r="L360" s="94"/>
      <c r="M360" s="94"/>
      <c r="N360" s="103" t="str">
        <f t="shared" si="28"/>
        <v xml:space="preserve">  </v>
      </c>
      <c r="O360" s="94"/>
      <c r="P360" s="94"/>
      <c r="Q360" s="103" t="str">
        <f t="shared" si="29"/>
        <v xml:space="preserve">   </v>
      </c>
      <c r="R360" s="94"/>
      <c r="S360" s="94"/>
    </row>
    <row r="361" spans="1:19">
      <c r="A361" s="93" t="s">
        <v>78</v>
      </c>
      <c r="B361" s="94">
        <v>7401</v>
      </c>
      <c r="C361" s="94" t="s">
        <v>721</v>
      </c>
      <c r="D361" s="93" t="s">
        <v>300</v>
      </c>
      <c r="E361" s="93" t="str">
        <f t="shared" si="25"/>
        <v>7401-20.01</v>
      </c>
      <c r="F361" s="107" t="str">
        <f t="shared" si="26"/>
        <v>AG -3--AC -18</v>
      </c>
      <c r="G361" s="94" t="s">
        <v>476</v>
      </c>
      <c r="H361" s="94" t="s">
        <v>495</v>
      </c>
      <c r="I361" s="103" t="str">
        <f t="shared" si="27"/>
        <v xml:space="preserve">- E- - </v>
      </c>
      <c r="J361" s="94"/>
      <c r="K361" s="94" t="s">
        <v>469</v>
      </c>
      <c r="L361" s="94"/>
      <c r="M361" s="94"/>
      <c r="N361" s="103" t="str">
        <f t="shared" si="28"/>
        <v xml:space="preserve">O  </v>
      </c>
      <c r="O361" s="94" t="s">
        <v>472</v>
      </c>
      <c r="P361" s="94"/>
      <c r="Q361" s="103" t="str">
        <f t="shared" si="29"/>
        <v xml:space="preserve">F   </v>
      </c>
      <c r="R361" s="94" t="s">
        <v>375</v>
      </c>
      <c r="S361" s="94"/>
    </row>
    <row r="362" spans="1:19">
      <c r="A362" s="93" t="s">
        <v>78</v>
      </c>
      <c r="B362" s="94">
        <v>7401</v>
      </c>
      <c r="C362" s="94" t="s">
        <v>451</v>
      </c>
      <c r="D362" s="93" t="s">
        <v>496</v>
      </c>
      <c r="E362" s="93" t="str">
        <f t="shared" si="25"/>
        <v>7401-23</v>
      </c>
      <c r="F362" s="107" t="str">
        <f t="shared" si="26"/>
        <v>AG -3--AC -18</v>
      </c>
      <c r="G362" s="94" t="s">
        <v>476</v>
      </c>
      <c r="H362" s="94" t="s">
        <v>495</v>
      </c>
      <c r="I362" s="103" t="str">
        <f t="shared" si="27"/>
        <v>- - M- S</v>
      </c>
      <c r="J362" s="94"/>
      <c r="K362" s="94"/>
      <c r="L362" s="94" t="s">
        <v>478</v>
      </c>
      <c r="M362" s="94" t="s">
        <v>471</v>
      </c>
      <c r="N362" s="103" t="str">
        <f t="shared" si="28"/>
        <v xml:space="preserve">O  </v>
      </c>
      <c r="O362" s="94" t="s">
        <v>472</v>
      </c>
      <c r="P362" s="94"/>
      <c r="Q362" s="103" t="str">
        <f t="shared" si="29"/>
        <v xml:space="preserve">F   </v>
      </c>
      <c r="R362" s="94" t="s">
        <v>375</v>
      </c>
      <c r="S362" s="94"/>
    </row>
    <row r="363" spans="1:19">
      <c r="A363" s="93" t="s">
        <v>78</v>
      </c>
      <c r="B363" s="94">
        <v>7401</v>
      </c>
      <c r="C363" s="94" t="s">
        <v>722</v>
      </c>
      <c r="D363" s="93" t="s">
        <v>723</v>
      </c>
      <c r="E363" s="93" t="str">
        <f t="shared" si="25"/>
        <v>7401-30</v>
      </c>
      <c r="F363" s="107" t="str">
        <f t="shared" si="26"/>
        <v>AG -3--AC -8</v>
      </c>
      <c r="G363" s="94" t="s">
        <v>476</v>
      </c>
      <c r="H363" s="94" t="s">
        <v>477</v>
      </c>
      <c r="I363" s="103" t="str">
        <f t="shared" si="27"/>
        <v xml:space="preserve">- E- - </v>
      </c>
      <c r="J363" s="94"/>
      <c r="K363" s="94" t="s">
        <v>469</v>
      </c>
      <c r="L363" s="94"/>
      <c r="M363" s="94"/>
      <c r="N363" s="103" t="str">
        <f t="shared" si="28"/>
        <v xml:space="preserve">O  </v>
      </c>
      <c r="O363" s="94" t="s">
        <v>472</v>
      </c>
      <c r="P363" s="94"/>
      <c r="Q363" s="103" t="str">
        <f t="shared" si="29"/>
        <v xml:space="preserve">F   </v>
      </c>
      <c r="R363" s="94" t="s">
        <v>375</v>
      </c>
      <c r="S363" s="94"/>
    </row>
    <row r="364" spans="1:19">
      <c r="A364" s="93" t="s">
        <v>78</v>
      </c>
      <c r="B364" s="94">
        <v>7401</v>
      </c>
      <c r="C364" s="94" t="s">
        <v>429</v>
      </c>
      <c r="D364" s="93" t="s">
        <v>724</v>
      </c>
      <c r="E364" s="93" t="str">
        <f t="shared" si="25"/>
        <v>7401-32</v>
      </c>
      <c r="F364" s="107" t="str">
        <f t="shared" si="26"/>
        <v>AG -3--AC -80</v>
      </c>
      <c r="G364" s="94" t="s">
        <v>476</v>
      </c>
      <c r="H364" s="94" t="s">
        <v>725</v>
      </c>
      <c r="I364" s="103" t="str">
        <f t="shared" si="27"/>
        <v>- - M- S</v>
      </c>
      <c r="J364" s="94"/>
      <c r="K364" s="94"/>
      <c r="L364" s="94" t="s">
        <v>478</v>
      </c>
      <c r="M364" s="94" t="s">
        <v>471</v>
      </c>
      <c r="N364" s="103" t="str">
        <f t="shared" si="28"/>
        <v xml:space="preserve">O  </v>
      </c>
      <c r="O364" s="94" t="s">
        <v>472</v>
      </c>
      <c r="P364" s="94"/>
      <c r="Q364" s="103" t="str">
        <f t="shared" si="29"/>
        <v xml:space="preserve">F   </v>
      </c>
      <c r="R364" s="94" t="s">
        <v>375</v>
      </c>
      <c r="S364" s="94"/>
    </row>
    <row r="365" spans="1:19">
      <c r="A365" s="93" t="s">
        <v>78</v>
      </c>
      <c r="B365" s="94">
        <v>7401</v>
      </c>
      <c r="C365" s="94" t="s">
        <v>485</v>
      </c>
      <c r="D365" s="93" t="s">
        <v>482</v>
      </c>
      <c r="E365" s="93" t="str">
        <f t="shared" si="25"/>
        <v>7401-34</v>
      </c>
      <c r="F365" s="107" t="str">
        <f t="shared" si="26"/>
        <v>AG ---AC -</v>
      </c>
      <c r="G365" s="94"/>
      <c r="H365" s="94"/>
      <c r="I365" s="103" t="str">
        <f t="shared" si="27"/>
        <v xml:space="preserve">- - - </v>
      </c>
      <c r="J365" s="94"/>
      <c r="K365" s="94"/>
      <c r="L365" s="94"/>
      <c r="M365" s="94"/>
      <c r="N365" s="103" t="str">
        <f t="shared" si="28"/>
        <v xml:space="preserve">  </v>
      </c>
      <c r="O365" s="94"/>
      <c r="P365" s="94"/>
      <c r="Q365" s="103" t="str">
        <f t="shared" si="29"/>
        <v xml:space="preserve">   </v>
      </c>
      <c r="R365" s="94"/>
      <c r="S365" s="94"/>
    </row>
    <row r="366" spans="1:19">
      <c r="A366" s="93" t="s">
        <v>78</v>
      </c>
      <c r="B366" s="94">
        <v>7401</v>
      </c>
      <c r="C366" s="94" t="s">
        <v>449</v>
      </c>
      <c r="D366" s="93" t="s">
        <v>272</v>
      </c>
      <c r="E366" s="93" t="str">
        <f t="shared" si="25"/>
        <v>7401-34.01</v>
      </c>
      <c r="F366" s="107" t="str">
        <f t="shared" si="26"/>
        <v>AG -3--AC -8</v>
      </c>
      <c r="G366" s="94" t="s">
        <v>476</v>
      </c>
      <c r="H366" s="94" t="s">
        <v>477</v>
      </c>
      <c r="I366" s="103" t="str">
        <f t="shared" si="27"/>
        <v xml:space="preserve">CT- - M- </v>
      </c>
      <c r="J366" s="94" t="s">
        <v>468</v>
      </c>
      <c r="K366" s="94"/>
      <c r="L366" s="94" t="s">
        <v>478</v>
      </c>
      <c r="M366" s="94"/>
      <c r="N366" s="103" t="str">
        <f t="shared" si="28"/>
        <v xml:space="preserve">O  </v>
      </c>
      <c r="O366" s="94" t="s">
        <v>472</v>
      </c>
      <c r="P366" s="94"/>
      <c r="Q366" s="103" t="str">
        <f t="shared" si="29"/>
        <v xml:space="preserve">F   </v>
      </c>
      <c r="R366" s="94" t="s">
        <v>375</v>
      </c>
      <c r="S366" s="94"/>
    </row>
    <row r="367" spans="1:19">
      <c r="A367" s="93" t="s">
        <v>78</v>
      </c>
      <c r="B367" s="94">
        <v>7401</v>
      </c>
      <c r="C367" s="94" t="s">
        <v>428</v>
      </c>
      <c r="D367" s="93" t="s">
        <v>555</v>
      </c>
      <c r="E367" s="93" t="str">
        <f t="shared" si="25"/>
        <v>7401-34.03</v>
      </c>
      <c r="F367" s="107" t="str">
        <f t="shared" si="26"/>
        <v>AG -3--AC -</v>
      </c>
      <c r="G367" s="94" t="s">
        <v>476</v>
      </c>
      <c r="H367" s="94"/>
      <c r="I367" s="103" t="str">
        <f t="shared" si="27"/>
        <v xml:space="preserve">- E- - </v>
      </c>
      <c r="J367" s="94"/>
      <c r="K367" s="94" t="s">
        <v>469</v>
      </c>
      <c r="L367" s="94"/>
      <c r="M367" s="94"/>
      <c r="N367" s="103" t="str">
        <f t="shared" si="28"/>
        <v xml:space="preserve">O  </v>
      </c>
      <c r="O367" s="94" t="s">
        <v>472</v>
      </c>
      <c r="P367" s="94"/>
      <c r="Q367" s="103" t="str">
        <f t="shared" si="29"/>
        <v xml:space="preserve">F   </v>
      </c>
      <c r="R367" s="94" t="s">
        <v>375</v>
      </c>
      <c r="S367" s="94"/>
    </row>
    <row r="368" spans="1:19">
      <c r="A368" s="93" t="s">
        <v>78</v>
      </c>
      <c r="B368" s="94">
        <v>7401</v>
      </c>
      <c r="C368" s="94" t="s">
        <v>706</v>
      </c>
      <c r="D368" s="93" t="s">
        <v>707</v>
      </c>
      <c r="E368" s="93" t="str">
        <f t="shared" si="25"/>
        <v>7401-37</v>
      </c>
      <c r="F368" s="107" t="str">
        <f t="shared" si="26"/>
        <v>AG ---AC -</v>
      </c>
      <c r="G368" s="94"/>
      <c r="H368" s="94"/>
      <c r="I368" s="103" t="str">
        <f t="shared" si="27"/>
        <v xml:space="preserve">- - - </v>
      </c>
      <c r="J368" s="94"/>
      <c r="K368" s="94"/>
      <c r="L368" s="94"/>
      <c r="M368" s="94"/>
      <c r="N368" s="103" t="str">
        <f t="shared" si="28"/>
        <v xml:space="preserve">  </v>
      </c>
      <c r="O368" s="94"/>
      <c r="P368" s="94"/>
      <c r="Q368" s="103" t="str">
        <f t="shared" si="29"/>
        <v xml:space="preserve">   </v>
      </c>
      <c r="R368" s="94"/>
      <c r="S368" s="94"/>
    </row>
    <row r="369" spans="1:19">
      <c r="A369" s="93" t="s">
        <v>78</v>
      </c>
      <c r="B369" s="94">
        <v>7401</v>
      </c>
      <c r="C369" s="94" t="s">
        <v>726</v>
      </c>
      <c r="D369" s="93" t="s">
        <v>727</v>
      </c>
      <c r="E369" s="93" t="str">
        <f t="shared" si="25"/>
        <v>7401-37.01</v>
      </c>
      <c r="F369" s="107" t="str">
        <f t="shared" si="26"/>
        <v>AG -3--AC -5</v>
      </c>
      <c r="G369" s="94" t="s">
        <v>476</v>
      </c>
      <c r="H369" s="94" t="s">
        <v>612</v>
      </c>
      <c r="I369" s="103" t="str">
        <f t="shared" si="27"/>
        <v xml:space="preserve">- E- - </v>
      </c>
      <c r="J369" s="94"/>
      <c r="K369" s="94" t="s">
        <v>469</v>
      </c>
      <c r="L369" s="94"/>
      <c r="M369" s="94"/>
      <c r="N369" s="103" t="str">
        <f t="shared" si="28"/>
        <v xml:space="preserve">O  </v>
      </c>
      <c r="O369" s="94" t="s">
        <v>472</v>
      </c>
      <c r="P369" s="94"/>
      <c r="Q369" s="103" t="str">
        <f t="shared" si="29"/>
        <v xml:space="preserve">F   </v>
      </c>
      <c r="R369" s="94" t="s">
        <v>375</v>
      </c>
      <c r="S369" s="94"/>
    </row>
    <row r="370" spans="1:19">
      <c r="A370" s="93" t="s">
        <v>78</v>
      </c>
      <c r="B370" s="94">
        <v>7401</v>
      </c>
      <c r="C370" s="94" t="s">
        <v>527</v>
      </c>
      <c r="D370" s="93" t="s">
        <v>528</v>
      </c>
      <c r="E370" s="93" t="str">
        <f t="shared" si="25"/>
        <v>7401-40</v>
      </c>
      <c r="F370" s="107" t="str">
        <f t="shared" si="26"/>
        <v>AG ---AC -</v>
      </c>
      <c r="G370" s="94"/>
      <c r="H370" s="94"/>
      <c r="I370" s="103" t="str">
        <f t="shared" si="27"/>
        <v xml:space="preserve">- - - </v>
      </c>
      <c r="J370" s="94"/>
      <c r="K370" s="94"/>
      <c r="L370" s="94"/>
      <c r="M370" s="94"/>
      <c r="N370" s="103" t="str">
        <f t="shared" si="28"/>
        <v xml:space="preserve">  </v>
      </c>
      <c r="O370" s="94"/>
      <c r="P370" s="94"/>
      <c r="Q370" s="103" t="str">
        <f t="shared" si="29"/>
        <v xml:space="preserve">   </v>
      </c>
      <c r="R370" s="94"/>
      <c r="S370" s="94"/>
    </row>
    <row r="371" spans="1:19">
      <c r="A371" s="93" t="s">
        <v>78</v>
      </c>
      <c r="B371" s="94">
        <v>7401</v>
      </c>
      <c r="C371" s="94" t="s">
        <v>728</v>
      </c>
      <c r="D371" s="93" t="s">
        <v>729</v>
      </c>
      <c r="E371" s="93" t="str">
        <f t="shared" si="25"/>
        <v>7401-40.02</v>
      </c>
      <c r="F371" s="107" t="str">
        <f t="shared" si="26"/>
        <v>AG -5--AC -6</v>
      </c>
      <c r="G371" s="94" t="s">
        <v>612</v>
      </c>
      <c r="H371" s="94" t="s">
        <v>690</v>
      </c>
      <c r="I371" s="103" t="str">
        <f t="shared" si="27"/>
        <v xml:space="preserve">CT- - M- </v>
      </c>
      <c r="J371" s="94" t="s">
        <v>468</v>
      </c>
      <c r="K371" s="94"/>
      <c r="L371" s="94" t="s">
        <v>478</v>
      </c>
      <c r="M371" s="94"/>
      <c r="N371" s="103" t="str">
        <f t="shared" si="28"/>
        <v xml:space="preserve">O  </v>
      </c>
      <c r="O371" s="94" t="s">
        <v>472</v>
      </c>
      <c r="P371" s="94"/>
      <c r="Q371" s="103" t="str">
        <f t="shared" si="29"/>
        <v xml:space="preserve">F   </v>
      </c>
      <c r="R371" s="94" t="s">
        <v>375</v>
      </c>
      <c r="S371" s="94"/>
    </row>
    <row r="372" spans="1:19">
      <c r="A372" s="93" t="s">
        <v>78</v>
      </c>
      <c r="B372" s="94">
        <v>7401</v>
      </c>
      <c r="C372" s="94" t="s">
        <v>730</v>
      </c>
      <c r="D372" s="93" t="s">
        <v>731</v>
      </c>
      <c r="E372" s="93" t="str">
        <f t="shared" si="25"/>
        <v>7401-42</v>
      </c>
      <c r="F372" s="107" t="str">
        <f t="shared" si="26"/>
        <v>AG ---AC -</v>
      </c>
      <c r="G372" s="94"/>
      <c r="H372" s="94"/>
      <c r="I372" s="103" t="str">
        <f t="shared" si="27"/>
        <v xml:space="preserve">- - - </v>
      </c>
      <c r="J372" s="94"/>
      <c r="K372" s="94"/>
      <c r="L372" s="94"/>
      <c r="M372" s="94"/>
      <c r="N372" s="103" t="str">
        <f t="shared" si="28"/>
        <v xml:space="preserve">  </v>
      </c>
      <c r="O372" s="94"/>
      <c r="P372" s="94"/>
      <c r="Q372" s="103" t="str">
        <f t="shared" si="29"/>
        <v xml:space="preserve">   </v>
      </c>
      <c r="R372" s="94"/>
      <c r="S372" s="94"/>
    </row>
    <row r="373" spans="1:19">
      <c r="A373" s="93" t="s">
        <v>78</v>
      </c>
      <c r="B373" s="94">
        <v>7401</v>
      </c>
      <c r="C373" s="94" t="s">
        <v>732</v>
      </c>
      <c r="D373" s="93" t="s">
        <v>301</v>
      </c>
      <c r="E373" s="93" t="str">
        <f t="shared" si="25"/>
        <v>7401-42.01</v>
      </c>
      <c r="F373" s="107" t="str">
        <f t="shared" si="26"/>
        <v>AG -3--AC -8</v>
      </c>
      <c r="G373" s="94" t="s">
        <v>476</v>
      </c>
      <c r="H373" s="94" t="s">
        <v>477</v>
      </c>
      <c r="I373" s="103" t="str">
        <f t="shared" si="27"/>
        <v xml:space="preserve">CT- - M- </v>
      </c>
      <c r="J373" s="94" t="s">
        <v>468</v>
      </c>
      <c r="K373" s="94"/>
      <c r="L373" s="94" t="s">
        <v>478</v>
      </c>
      <c r="M373" s="94"/>
      <c r="N373" s="103" t="str">
        <f t="shared" si="28"/>
        <v xml:space="preserve">O  </v>
      </c>
      <c r="O373" s="94" t="s">
        <v>472</v>
      </c>
      <c r="P373" s="94"/>
      <c r="Q373" s="103" t="str">
        <f t="shared" si="29"/>
        <v xml:space="preserve">F   </v>
      </c>
      <c r="R373" s="94" t="s">
        <v>375</v>
      </c>
      <c r="S373" s="94"/>
    </row>
    <row r="374" spans="1:19">
      <c r="A374" s="93" t="s">
        <v>78</v>
      </c>
      <c r="B374" s="94">
        <v>7401</v>
      </c>
      <c r="C374" s="94" t="s">
        <v>733</v>
      </c>
      <c r="D374" s="93" t="s">
        <v>734</v>
      </c>
      <c r="E374" s="93" t="str">
        <f t="shared" si="25"/>
        <v>7401-42.02</v>
      </c>
      <c r="F374" s="107" t="str">
        <f t="shared" si="26"/>
        <v>AG -3--AC -8</v>
      </c>
      <c r="G374" s="94" t="s">
        <v>476</v>
      </c>
      <c r="H374" s="94" t="s">
        <v>477</v>
      </c>
      <c r="I374" s="103" t="str">
        <f t="shared" si="27"/>
        <v xml:space="preserve">CT- - M- </v>
      </c>
      <c r="J374" s="94" t="s">
        <v>468</v>
      </c>
      <c r="K374" s="94"/>
      <c r="L374" s="94" t="s">
        <v>478</v>
      </c>
      <c r="M374" s="94"/>
      <c r="N374" s="103" t="str">
        <f t="shared" si="28"/>
        <v xml:space="preserve">O  </v>
      </c>
      <c r="O374" s="94" t="s">
        <v>472</v>
      </c>
      <c r="P374" s="94"/>
      <c r="Q374" s="103" t="str">
        <f t="shared" si="29"/>
        <v xml:space="preserve">F   </v>
      </c>
      <c r="R374" s="94" t="s">
        <v>375</v>
      </c>
      <c r="S374" s="94"/>
    </row>
    <row r="375" spans="1:19">
      <c r="A375" s="93" t="s">
        <v>78</v>
      </c>
      <c r="B375" s="94">
        <v>7401</v>
      </c>
      <c r="C375" s="94" t="s">
        <v>518</v>
      </c>
      <c r="D375" s="93" t="s">
        <v>558</v>
      </c>
      <c r="E375" s="93" t="str">
        <f t="shared" si="25"/>
        <v>7401-45</v>
      </c>
      <c r="F375" s="107" t="str">
        <f t="shared" si="26"/>
        <v>AG ---AC -</v>
      </c>
      <c r="G375" s="94"/>
      <c r="H375" s="94"/>
      <c r="I375" s="103" t="str">
        <f t="shared" si="27"/>
        <v xml:space="preserve">- - - </v>
      </c>
      <c r="J375" s="94"/>
      <c r="K375" s="94"/>
      <c r="L375" s="94"/>
      <c r="M375" s="94"/>
      <c r="N375" s="103" t="str">
        <f t="shared" si="28"/>
        <v xml:space="preserve">  </v>
      </c>
      <c r="O375" s="94"/>
      <c r="P375" s="94"/>
      <c r="Q375" s="103" t="str">
        <f t="shared" si="29"/>
        <v xml:space="preserve">   </v>
      </c>
      <c r="R375" s="94"/>
      <c r="S375" s="94"/>
    </row>
    <row r="376" spans="1:19">
      <c r="A376" s="93" t="s">
        <v>78</v>
      </c>
      <c r="B376" s="94">
        <v>7401</v>
      </c>
      <c r="C376" s="94" t="s">
        <v>520</v>
      </c>
      <c r="D376" s="93" t="s">
        <v>302</v>
      </c>
      <c r="E376" s="93" t="str">
        <f t="shared" si="25"/>
        <v>7401-45.02</v>
      </c>
      <c r="F376" s="107" t="str">
        <f t="shared" si="26"/>
        <v>AG -3--AC -8</v>
      </c>
      <c r="G376" s="94" t="s">
        <v>476</v>
      </c>
      <c r="H376" s="94" t="s">
        <v>477</v>
      </c>
      <c r="I376" s="103" t="str">
        <f t="shared" si="27"/>
        <v xml:space="preserve">CT- - M- </v>
      </c>
      <c r="J376" s="94" t="s">
        <v>468</v>
      </c>
      <c r="K376" s="94"/>
      <c r="L376" s="94" t="s">
        <v>478</v>
      </c>
      <c r="M376" s="94"/>
      <c r="N376" s="103" t="str">
        <f t="shared" si="28"/>
        <v xml:space="preserve">O  </v>
      </c>
      <c r="O376" s="94" t="s">
        <v>472</v>
      </c>
      <c r="P376" s="94"/>
      <c r="Q376" s="103" t="str">
        <f t="shared" si="29"/>
        <v xml:space="preserve">F   </v>
      </c>
      <c r="R376" s="94" t="s">
        <v>375</v>
      </c>
      <c r="S376" s="94"/>
    </row>
    <row r="377" spans="1:19">
      <c r="A377" s="93" t="s">
        <v>78</v>
      </c>
      <c r="B377" s="94">
        <v>7401</v>
      </c>
      <c r="C377" s="94" t="s">
        <v>735</v>
      </c>
      <c r="D377" s="93" t="s">
        <v>303</v>
      </c>
      <c r="E377" s="93" t="str">
        <f t="shared" si="25"/>
        <v>7401-45.03</v>
      </c>
      <c r="F377" s="107" t="str">
        <f t="shared" si="26"/>
        <v>AG -3--AC -8</v>
      </c>
      <c r="G377" s="94" t="s">
        <v>476</v>
      </c>
      <c r="H377" s="94" t="s">
        <v>477</v>
      </c>
      <c r="I377" s="103" t="str">
        <f t="shared" si="27"/>
        <v xml:space="preserve">CT- - M- </v>
      </c>
      <c r="J377" s="94" t="s">
        <v>468</v>
      </c>
      <c r="K377" s="94"/>
      <c r="L377" s="94" t="s">
        <v>478</v>
      </c>
      <c r="M377" s="94"/>
      <c r="N377" s="103" t="str">
        <f t="shared" si="28"/>
        <v xml:space="preserve">O  </v>
      </c>
      <c r="O377" s="94" t="s">
        <v>472</v>
      </c>
      <c r="P377" s="94"/>
      <c r="Q377" s="103" t="str">
        <f t="shared" si="29"/>
        <v xml:space="preserve">F   </v>
      </c>
      <c r="R377" s="94" t="s">
        <v>375</v>
      </c>
      <c r="S377" s="94"/>
    </row>
    <row r="378" spans="1:19">
      <c r="A378" s="93" t="s">
        <v>78</v>
      </c>
      <c r="B378" s="94">
        <v>7401</v>
      </c>
      <c r="C378" s="94" t="s">
        <v>605</v>
      </c>
      <c r="D378" s="93" t="s">
        <v>736</v>
      </c>
      <c r="E378" s="93" t="str">
        <f t="shared" si="25"/>
        <v>7401-45.12</v>
      </c>
      <c r="F378" s="107" t="str">
        <f t="shared" si="26"/>
        <v>AG -3--AC -8</v>
      </c>
      <c r="G378" s="94" t="s">
        <v>476</v>
      </c>
      <c r="H378" s="94" t="s">
        <v>477</v>
      </c>
      <c r="I378" s="103" t="str">
        <f t="shared" si="27"/>
        <v xml:space="preserve">CT- - M- </v>
      </c>
      <c r="J378" s="94" t="s">
        <v>468</v>
      </c>
      <c r="K378" s="94"/>
      <c r="L378" s="94" t="s">
        <v>478</v>
      </c>
      <c r="M378" s="94"/>
      <c r="N378" s="103" t="str">
        <f t="shared" si="28"/>
        <v xml:space="preserve">O  </v>
      </c>
      <c r="O378" s="94" t="s">
        <v>472</v>
      </c>
      <c r="P378" s="94"/>
      <c r="Q378" s="103" t="str">
        <f t="shared" si="29"/>
        <v xml:space="preserve">F   </v>
      </c>
      <c r="R378" s="94" t="s">
        <v>375</v>
      </c>
      <c r="S378" s="94"/>
    </row>
    <row r="379" spans="1:19">
      <c r="A379" s="93" t="s">
        <v>78</v>
      </c>
      <c r="B379" s="94">
        <v>7401</v>
      </c>
      <c r="C379" s="94" t="s">
        <v>568</v>
      </c>
      <c r="D379" s="93" t="s">
        <v>569</v>
      </c>
      <c r="E379" s="93" t="str">
        <f t="shared" si="25"/>
        <v>7401-49</v>
      </c>
      <c r="F379" s="107" t="str">
        <f t="shared" si="26"/>
        <v>AG ---AC -</v>
      </c>
      <c r="G379" s="94"/>
      <c r="H379" s="94"/>
      <c r="I379" s="103" t="str">
        <f t="shared" si="27"/>
        <v xml:space="preserve">- - - </v>
      </c>
      <c r="J379" s="94"/>
      <c r="K379" s="94"/>
      <c r="L379" s="94"/>
      <c r="M379" s="94"/>
      <c r="N379" s="103" t="str">
        <f t="shared" si="28"/>
        <v xml:space="preserve">  </v>
      </c>
      <c r="O379" s="94"/>
      <c r="P379" s="94"/>
      <c r="Q379" s="103" t="str">
        <f t="shared" si="29"/>
        <v xml:space="preserve">   </v>
      </c>
      <c r="R379" s="94"/>
      <c r="S379" s="94"/>
    </row>
    <row r="380" spans="1:19">
      <c r="A380" s="93" t="s">
        <v>78</v>
      </c>
      <c r="B380" s="94">
        <v>7401</v>
      </c>
      <c r="C380" s="94" t="s">
        <v>737</v>
      </c>
      <c r="D380" s="93" t="s">
        <v>738</v>
      </c>
      <c r="E380" s="93" t="str">
        <f t="shared" si="25"/>
        <v>7401-49.21</v>
      </c>
      <c r="F380" s="107" t="str">
        <f t="shared" si="26"/>
        <v>AG -3--AC -8</v>
      </c>
      <c r="G380" s="94" t="s">
        <v>476</v>
      </c>
      <c r="H380" s="94" t="s">
        <v>477</v>
      </c>
      <c r="I380" s="103" t="str">
        <f t="shared" si="27"/>
        <v xml:space="preserve">CT- - M- </v>
      </c>
      <c r="J380" s="94" t="s">
        <v>468</v>
      </c>
      <c r="K380" s="94"/>
      <c r="L380" s="94" t="s">
        <v>478</v>
      </c>
      <c r="M380" s="94"/>
      <c r="N380" s="103" t="str">
        <f t="shared" si="28"/>
        <v xml:space="preserve">O  </v>
      </c>
      <c r="O380" s="94" t="s">
        <v>472</v>
      </c>
      <c r="P380" s="94"/>
      <c r="Q380" s="103" t="str">
        <f t="shared" si="29"/>
        <v xml:space="preserve">F   </v>
      </c>
      <c r="R380" s="94" t="s">
        <v>375</v>
      </c>
      <c r="S380" s="94"/>
    </row>
    <row r="381" spans="1:19">
      <c r="A381" s="93"/>
      <c r="B381" s="94"/>
      <c r="C381" s="94"/>
      <c r="D381" s="93"/>
      <c r="E381" s="93" t="str">
        <f t="shared" si="25"/>
        <v>-</v>
      </c>
      <c r="F381" s="107" t="str">
        <f t="shared" si="26"/>
        <v>AG ---AC -</v>
      </c>
      <c r="G381" s="94"/>
      <c r="H381" s="94"/>
      <c r="I381" s="103" t="str">
        <f t="shared" si="27"/>
        <v xml:space="preserve">- - - </v>
      </c>
      <c r="J381" s="94"/>
      <c r="K381" s="94"/>
      <c r="L381" s="94"/>
      <c r="M381" s="94"/>
      <c r="N381" s="103" t="str">
        <f t="shared" si="28"/>
        <v xml:space="preserve">  </v>
      </c>
      <c r="O381" s="94"/>
      <c r="P381" s="94"/>
      <c r="Q381" s="103" t="str">
        <f t="shared" si="29"/>
        <v xml:space="preserve">   </v>
      </c>
      <c r="R381" s="94"/>
      <c r="S381" s="94"/>
    </row>
    <row r="382" spans="1:19">
      <c r="A382" s="93" t="s">
        <v>242</v>
      </c>
      <c r="B382" s="94">
        <v>7402</v>
      </c>
      <c r="C382" s="94" t="s">
        <v>489</v>
      </c>
      <c r="D382" s="93" t="s">
        <v>490</v>
      </c>
      <c r="E382" s="93" t="str">
        <f t="shared" si="25"/>
        <v>7402-02</v>
      </c>
      <c r="F382" s="107" t="str">
        <f t="shared" si="26"/>
        <v>AG ---AC -</v>
      </c>
      <c r="G382" s="94"/>
      <c r="H382" s="94"/>
      <c r="I382" s="103" t="str">
        <f t="shared" si="27"/>
        <v xml:space="preserve">- - - </v>
      </c>
      <c r="J382" s="94"/>
      <c r="K382" s="94"/>
      <c r="L382" s="94"/>
      <c r="M382" s="94"/>
      <c r="N382" s="103" t="str">
        <f t="shared" si="28"/>
        <v xml:space="preserve">  </v>
      </c>
      <c r="O382" s="94"/>
      <c r="P382" s="94"/>
      <c r="Q382" s="103" t="str">
        <f t="shared" si="29"/>
        <v xml:space="preserve">   </v>
      </c>
      <c r="R382" s="94"/>
      <c r="S382" s="94"/>
    </row>
    <row r="383" spans="1:19">
      <c r="A383" s="93" t="s">
        <v>242</v>
      </c>
      <c r="B383" s="94">
        <v>7402</v>
      </c>
      <c r="C383" s="94" t="s">
        <v>739</v>
      </c>
      <c r="D383" s="93" t="s">
        <v>314</v>
      </c>
      <c r="E383" s="93" t="str">
        <f t="shared" si="25"/>
        <v>7402-02.12</v>
      </c>
      <c r="F383" s="107" t="str">
        <f t="shared" si="26"/>
        <v>AG -3--AC -20</v>
      </c>
      <c r="G383" s="94" t="s">
        <v>476</v>
      </c>
      <c r="H383" s="94" t="s">
        <v>712</v>
      </c>
      <c r="I383" s="103" t="str">
        <f t="shared" si="27"/>
        <v xml:space="preserve">CT- - M- </v>
      </c>
      <c r="J383" s="94" t="s">
        <v>468</v>
      </c>
      <c r="K383" s="94"/>
      <c r="L383" s="94" t="s">
        <v>478</v>
      </c>
      <c r="M383" s="94"/>
      <c r="N383" s="103" t="str">
        <f t="shared" si="28"/>
        <v xml:space="preserve">O  </v>
      </c>
      <c r="O383" s="94" t="s">
        <v>472</v>
      </c>
      <c r="P383" s="94"/>
      <c r="Q383" s="103" t="str">
        <f t="shared" si="29"/>
        <v xml:space="preserve">F   </v>
      </c>
      <c r="R383" s="94" t="s">
        <v>375</v>
      </c>
      <c r="S383" s="94"/>
    </row>
    <row r="384" spans="1:19">
      <c r="A384" s="93" t="s">
        <v>242</v>
      </c>
      <c r="B384" s="94">
        <v>7402</v>
      </c>
      <c r="C384" s="94" t="s">
        <v>485</v>
      </c>
      <c r="D384" s="93" t="s">
        <v>482</v>
      </c>
      <c r="E384" s="93" t="str">
        <f t="shared" si="25"/>
        <v>7402-34</v>
      </c>
      <c r="F384" s="107" t="str">
        <f t="shared" si="26"/>
        <v>AG ---AC -</v>
      </c>
      <c r="G384" s="94"/>
      <c r="H384" s="94"/>
      <c r="I384" s="103" t="str">
        <f t="shared" si="27"/>
        <v xml:space="preserve">- - - </v>
      </c>
      <c r="J384" s="94"/>
      <c r="K384" s="94"/>
      <c r="L384" s="94"/>
      <c r="M384" s="94"/>
      <c r="N384" s="103" t="str">
        <f t="shared" si="28"/>
        <v xml:space="preserve">  </v>
      </c>
      <c r="O384" s="94"/>
      <c r="P384" s="94"/>
      <c r="Q384" s="103" t="str">
        <f t="shared" si="29"/>
        <v xml:space="preserve">   </v>
      </c>
      <c r="R384" s="94"/>
      <c r="S384" s="94"/>
    </row>
    <row r="385" spans="1:19">
      <c r="A385" s="93" t="s">
        <v>242</v>
      </c>
      <c r="B385" s="94">
        <v>7402</v>
      </c>
      <c r="C385" s="94" t="s">
        <v>449</v>
      </c>
      <c r="D385" s="93" t="s">
        <v>594</v>
      </c>
      <c r="E385" s="93" t="str">
        <f t="shared" si="25"/>
        <v>7402-34.01</v>
      </c>
      <c r="F385" s="107" t="str">
        <f t="shared" si="26"/>
        <v>AG -3--AC -8</v>
      </c>
      <c r="G385" s="94" t="s">
        <v>476</v>
      </c>
      <c r="H385" s="94" t="s">
        <v>477</v>
      </c>
      <c r="I385" s="103" t="str">
        <f t="shared" si="27"/>
        <v xml:space="preserve">CT- - M- </v>
      </c>
      <c r="J385" s="94" t="s">
        <v>468</v>
      </c>
      <c r="K385" s="94"/>
      <c r="L385" s="94" t="s">
        <v>478</v>
      </c>
      <c r="M385" s="94"/>
      <c r="N385" s="103" t="str">
        <f t="shared" si="28"/>
        <v xml:space="preserve">O  </v>
      </c>
      <c r="O385" s="94" t="s">
        <v>472</v>
      </c>
      <c r="P385" s="94"/>
      <c r="Q385" s="103" t="str">
        <f t="shared" si="29"/>
        <v xml:space="preserve">F   </v>
      </c>
      <c r="R385" s="94" t="s">
        <v>375</v>
      </c>
      <c r="S385" s="94"/>
    </row>
    <row r="386" spans="1:19">
      <c r="A386" s="93" t="s">
        <v>242</v>
      </c>
      <c r="B386" s="94">
        <v>7402</v>
      </c>
      <c r="C386" s="94" t="s">
        <v>428</v>
      </c>
      <c r="D386" s="93" t="s">
        <v>555</v>
      </c>
      <c r="E386" s="93" t="str">
        <f t="shared" si="25"/>
        <v>7402-34.03</v>
      </c>
      <c r="F386" s="107" t="str">
        <f t="shared" si="26"/>
        <v>AG -3--AC -</v>
      </c>
      <c r="G386" s="94" t="s">
        <v>476</v>
      </c>
      <c r="H386" s="94"/>
      <c r="I386" s="103" t="str">
        <f t="shared" si="27"/>
        <v xml:space="preserve">- E- - </v>
      </c>
      <c r="J386" s="94"/>
      <c r="K386" s="94" t="s">
        <v>469</v>
      </c>
      <c r="L386" s="94"/>
      <c r="M386" s="94"/>
      <c r="N386" s="103" t="str">
        <f t="shared" si="28"/>
        <v xml:space="preserve">O  </v>
      </c>
      <c r="O386" s="94" t="s">
        <v>472</v>
      </c>
      <c r="P386" s="94"/>
      <c r="Q386" s="103" t="str">
        <f t="shared" si="29"/>
        <v xml:space="preserve">F   </v>
      </c>
      <c r="R386" s="94" t="s">
        <v>375</v>
      </c>
      <c r="S386" s="94"/>
    </row>
    <row r="387" spans="1:19">
      <c r="A387" s="93" t="s">
        <v>242</v>
      </c>
      <c r="B387" s="94">
        <v>7402</v>
      </c>
      <c r="C387" s="94" t="s">
        <v>507</v>
      </c>
      <c r="D387" s="93" t="s">
        <v>740</v>
      </c>
      <c r="E387" s="93" t="str">
        <f t="shared" si="25"/>
        <v>7402-48</v>
      </c>
      <c r="F387" s="107" t="str">
        <f t="shared" si="26"/>
        <v>AG ---AC -</v>
      </c>
      <c r="G387" s="94"/>
      <c r="H387" s="94"/>
      <c r="I387" s="103" t="str">
        <f t="shared" si="27"/>
        <v xml:space="preserve">- - - </v>
      </c>
      <c r="J387" s="94"/>
      <c r="K387" s="94"/>
      <c r="L387" s="94"/>
      <c r="M387" s="94"/>
      <c r="N387" s="103" t="str">
        <f t="shared" si="28"/>
        <v xml:space="preserve">  </v>
      </c>
      <c r="O387" s="94"/>
      <c r="P387" s="94"/>
      <c r="Q387" s="103" t="str">
        <f t="shared" si="29"/>
        <v xml:space="preserve">   </v>
      </c>
      <c r="R387" s="94"/>
      <c r="S387" s="94"/>
    </row>
    <row r="388" spans="1:19">
      <c r="A388" s="93" t="s">
        <v>242</v>
      </c>
      <c r="B388" s="94">
        <v>7402</v>
      </c>
      <c r="C388" s="94" t="s">
        <v>430</v>
      </c>
      <c r="D388" s="93" t="s">
        <v>23</v>
      </c>
      <c r="E388" s="93" t="str">
        <f t="shared" si="25"/>
        <v>7402-48.03</v>
      </c>
      <c r="F388" s="107" t="str">
        <f t="shared" si="26"/>
        <v>AG -3--AC -20</v>
      </c>
      <c r="G388" s="94" t="s">
        <v>476</v>
      </c>
      <c r="H388" s="94" t="s">
        <v>712</v>
      </c>
      <c r="I388" s="103" t="str">
        <f t="shared" si="27"/>
        <v>- - M- S</v>
      </c>
      <c r="J388" s="94"/>
      <c r="K388" s="94"/>
      <c r="L388" s="94" t="s">
        <v>478</v>
      </c>
      <c r="M388" s="94" t="s">
        <v>471</v>
      </c>
      <c r="N388" s="103" t="str">
        <f t="shared" si="28"/>
        <v xml:space="preserve">O  </v>
      </c>
      <c r="O388" s="94" t="s">
        <v>472</v>
      </c>
      <c r="P388" s="94"/>
      <c r="Q388" s="103" t="str">
        <f t="shared" si="29"/>
        <v xml:space="preserve">F   </v>
      </c>
      <c r="R388" s="94" t="s">
        <v>375</v>
      </c>
      <c r="S388" s="94"/>
    </row>
    <row r="389" spans="1:19">
      <c r="A389" s="93"/>
      <c r="B389" s="94"/>
      <c r="C389" s="94"/>
      <c r="D389" s="93"/>
      <c r="E389" s="93" t="str">
        <f t="shared" si="25"/>
        <v>-</v>
      </c>
      <c r="F389" s="107" t="str">
        <f t="shared" si="26"/>
        <v>AG ---AC -</v>
      </c>
      <c r="G389" s="94"/>
      <c r="H389" s="94"/>
      <c r="I389" s="103" t="str">
        <f t="shared" si="27"/>
        <v xml:space="preserve">- - - </v>
      </c>
      <c r="J389" s="94"/>
      <c r="K389" s="94"/>
      <c r="L389" s="94"/>
      <c r="M389" s="94"/>
      <c r="N389" s="103" t="str">
        <f t="shared" si="28"/>
        <v xml:space="preserve">  </v>
      </c>
      <c r="O389" s="94"/>
      <c r="P389" s="94"/>
      <c r="Q389" s="103" t="str">
        <f t="shared" si="29"/>
        <v xml:space="preserve">   </v>
      </c>
      <c r="R389" s="94"/>
      <c r="S389" s="94"/>
    </row>
    <row r="390" spans="1:19">
      <c r="A390" s="93" t="s">
        <v>197</v>
      </c>
      <c r="B390" s="94">
        <v>7410</v>
      </c>
      <c r="C390" s="94" t="s">
        <v>489</v>
      </c>
      <c r="D390" s="93" t="s">
        <v>490</v>
      </c>
      <c r="E390" s="93" t="str">
        <f t="shared" ref="E390:E453" si="30">CONCATENATE(B390,"-",C390)</f>
        <v>7410-02</v>
      </c>
      <c r="F390" s="107" t="str">
        <f t="shared" ref="F390:F453" si="31">CONCATENATE("AG"," -", G390,"--","AC -", H390)</f>
        <v>AG ---AC -</v>
      </c>
      <c r="G390" s="94"/>
      <c r="H390" s="94"/>
      <c r="I390" s="103" t="str">
        <f t="shared" ref="I390:I453" si="32">CONCATENATE(J390,"- ",K390,"- ",L390,"- ",M390,)</f>
        <v xml:space="preserve">- - - </v>
      </c>
      <c r="J390" s="94"/>
      <c r="K390" s="94"/>
      <c r="L390" s="94"/>
      <c r="M390" s="94"/>
      <c r="N390" s="103" t="str">
        <f t="shared" ref="N390:N453" si="33">CONCATENATE(O390,"  ",P390)</f>
        <v xml:space="preserve">  </v>
      </c>
      <c r="O390" s="94"/>
      <c r="P390" s="94"/>
      <c r="Q390" s="103" t="str">
        <f t="shared" ref="Q390:Q453" si="34">CONCATENATE(R390,"   ",S390)</f>
        <v xml:space="preserve">   </v>
      </c>
      <c r="R390" s="94"/>
      <c r="S390" s="94"/>
    </row>
    <row r="391" spans="1:19">
      <c r="A391" s="93" t="s">
        <v>197</v>
      </c>
      <c r="B391" s="94">
        <v>7410</v>
      </c>
      <c r="C391" s="94" t="s">
        <v>741</v>
      </c>
      <c r="D391" s="93" t="s">
        <v>742</v>
      </c>
      <c r="E391" s="93" t="str">
        <f t="shared" si="30"/>
        <v>7410-02.07</v>
      </c>
      <c r="F391" s="107" t="str">
        <f t="shared" si="31"/>
        <v>AG -3--AC -8</v>
      </c>
      <c r="G391" s="94" t="s">
        <v>476</v>
      </c>
      <c r="H391" s="94" t="s">
        <v>477</v>
      </c>
      <c r="I391" s="103" t="str">
        <f t="shared" si="32"/>
        <v xml:space="preserve">CT- - M- </v>
      </c>
      <c r="J391" s="94" t="s">
        <v>468</v>
      </c>
      <c r="K391" s="94"/>
      <c r="L391" s="94" t="s">
        <v>478</v>
      </c>
      <c r="M391" s="94"/>
      <c r="N391" s="103" t="str">
        <f t="shared" si="33"/>
        <v xml:space="preserve">O  </v>
      </c>
      <c r="O391" s="94" t="s">
        <v>472</v>
      </c>
      <c r="P391" s="94"/>
      <c r="Q391" s="103" t="str">
        <f t="shared" si="34"/>
        <v xml:space="preserve">F   </v>
      </c>
      <c r="R391" s="94" t="s">
        <v>375</v>
      </c>
      <c r="S391" s="94"/>
    </row>
    <row r="392" spans="1:19">
      <c r="A392" s="93" t="s">
        <v>197</v>
      </c>
      <c r="B392" s="94">
        <v>7410</v>
      </c>
      <c r="C392" s="94" t="s">
        <v>743</v>
      </c>
      <c r="D392" s="93" t="s">
        <v>604</v>
      </c>
      <c r="E392" s="93" t="str">
        <f t="shared" si="30"/>
        <v>7410-02.14</v>
      </c>
      <c r="F392" s="107" t="str">
        <f t="shared" si="31"/>
        <v>AG -3--AC -8</v>
      </c>
      <c r="G392" s="94" t="s">
        <v>476</v>
      </c>
      <c r="H392" s="94" t="s">
        <v>477</v>
      </c>
      <c r="I392" s="103" t="str">
        <f t="shared" si="32"/>
        <v xml:space="preserve">CT- - M- </v>
      </c>
      <c r="J392" s="94" t="s">
        <v>468</v>
      </c>
      <c r="K392" s="94"/>
      <c r="L392" s="94" t="s">
        <v>478</v>
      </c>
      <c r="M392" s="94"/>
      <c r="N392" s="103" t="str">
        <f t="shared" si="33"/>
        <v xml:space="preserve">O  </v>
      </c>
      <c r="O392" s="94" t="s">
        <v>472</v>
      </c>
      <c r="P392" s="94"/>
      <c r="Q392" s="103" t="str">
        <f t="shared" si="34"/>
        <v xml:space="preserve">F   </v>
      </c>
      <c r="R392" s="94" t="s">
        <v>375</v>
      </c>
      <c r="S392" s="94"/>
    </row>
    <row r="393" spans="1:19">
      <c r="A393" s="93" t="s">
        <v>197</v>
      </c>
      <c r="B393" s="94">
        <v>7410</v>
      </c>
      <c r="C393" s="94" t="s">
        <v>485</v>
      </c>
      <c r="D393" s="93" t="s">
        <v>482</v>
      </c>
      <c r="E393" s="93" t="str">
        <f t="shared" si="30"/>
        <v>7410-34</v>
      </c>
      <c r="F393" s="107" t="str">
        <f t="shared" si="31"/>
        <v>AG ---AC -</v>
      </c>
      <c r="G393" s="94"/>
      <c r="H393" s="94"/>
      <c r="I393" s="103" t="str">
        <f t="shared" si="32"/>
        <v xml:space="preserve">- - - </v>
      </c>
      <c r="J393" s="94"/>
      <c r="K393" s="94"/>
      <c r="L393" s="94"/>
      <c r="M393" s="94"/>
      <c r="N393" s="103" t="str">
        <f t="shared" si="33"/>
        <v xml:space="preserve">  </v>
      </c>
      <c r="O393" s="94"/>
      <c r="P393" s="94"/>
      <c r="Q393" s="103" t="str">
        <f t="shared" si="34"/>
        <v xml:space="preserve">   </v>
      </c>
      <c r="R393" s="94"/>
      <c r="S393" s="94"/>
    </row>
    <row r="394" spans="1:19">
      <c r="A394" s="93" t="s">
        <v>197</v>
      </c>
      <c r="B394" s="94">
        <v>7410</v>
      </c>
      <c r="C394" s="94" t="s">
        <v>556</v>
      </c>
      <c r="D394" s="93" t="s">
        <v>282</v>
      </c>
      <c r="E394" s="93" t="str">
        <f t="shared" si="30"/>
        <v>7410-34.05</v>
      </c>
      <c r="F394" s="107" t="str">
        <f t="shared" si="31"/>
        <v>AG -5--AC -16</v>
      </c>
      <c r="G394" s="94" t="s">
        <v>612</v>
      </c>
      <c r="H394" s="94" t="s">
        <v>384</v>
      </c>
      <c r="I394" s="103" t="str">
        <f t="shared" si="32"/>
        <v xml:space="preserve">CT- - M- </v>
      </c>
      <c r="J394" s="94" t="s">
        <v>468</v>
      </c>
      <c r="K394" s="94"/>
      <c r="L394" s="94" t="s">
        <v>478</v>
      </c>
      <c r="M394" s="94"/>
      <c r="N394" s="103" t="str">
        <f t="shared" si="33"/>
        <v xml:space="preserve">O  </v>
      </c>
      <c r="O394" s="94" t="s">
        <v>472</v>
      </c>
      <c r="P394" s="94"/>
      <c r="Q394" s="103" t="str">
        <f t="shared" si="34"/>
        <v xml:space="preserve">F   </v>
      </c>
      <c r="R394" s="94" t="s">
        <v>375</v>
      </c>
      <c r="S394" s="94"/>
    </row>
    <row r="395" spans="1:19">
      <c r="A395" s="93" t="s">
        <v>197</v>
      </c>
      <c r="B395" s="94">
        <v>7410</v>
      </c>
      <c r="C395" s="94" t="s">
        <v>516</v>
      </c>
      <c r="D395" s="93" t="s">
        <v>744</v>
      </c>
      <c r="E395" s="93" t="str">
        <f t="shared" si="30"/>
        <v>7410-34.07</v>
      </c>
      <c r="F395" s="107" t="str">
        <f t="shared" si="31"/>
        <v>AG -5--AC -8</v>
      </c>
      <c r="G395" s="94">
        <v>5</v>
      </c>
      <c r="H395" s="94">
        <v>8</v>
      </c>
      <c r="I395" s="103" t="str">
        <f t="shared" si="32"/>
        <v xml:space="preserve">CT- - D- </v>
      </c>
      <c r="J395" s="94" t="s">
        <v>468</v>
      </c>
      <c r="K395" s="94"/>
      <c r="L395" s="94" t="s">
        <v>113</v>
      </c>
      <c r="M395" s="94"/>
      <c r="N395" s="103" t="str">
        <f t="shared" si="33"/>
        <v xml:space="preserve">O  </v>
      </c>
      <c r="O395" s="94" t="s">
        <v>472</v>
      </c>
      <c r="P395" s="94"/>
      <c r="Q395" s="103" t="str">
        <f t="shared" si="34"/>
        <v xml:space="preserve">   D</v>
      </c>
      <c r="R395" s="94"/>
      <c r="S395" s="94" t="s">
        <v>113</v>
      </c>
    </row>
    <row r="396" spans="1:19">
      <c r="A396" s="93" t="s">
        <v>197</v>
      </c>
      <c r="B396" s="94">
        <v>7410</v>
      </c>
      <c r="C396" s="94" t="s">
        <v>518</v>
      </c>
      <c r="D396" s="93" t="s">
        <v>558</v>
      </c>
      <c r="E396" s="93" t="str">
        <f t="shared" si="30"/>
        <v>7410-45</v>
      </c>
      <c r="F396" s="107" t="str">
        <f t="shared" si="31"/>
        <v>AG ---AC -</v>
      </c>
      <c r="G396" s="94"/>
      <c r="H396" s="94"/>
      <c r="I396" s="103" t="str">
        <f t="shared" si="32"/>
        <v xml:space="preserve">- - - </v>
      </c>
      <c r="J396" s="94"/>
      <c r="K396" s="94"/>
      <c r="L396" s="94"/>
      <c r="M396" s="94"/>
      <c r="N396" s="103" t="str">
        <f t="shared" si="33"/>
        <v xml:space="preserve">  </v>
      </c>
      <c r="O396" s="94"/>
      <c r="P396" s="94"/>
      <c r="Q396" s="103" t="str">
        <f t="shared" si="34"/>
        <v xml:space="preserve">   </v>
      </c>
      <c r="R396" s="94"/>
      <c r="S396" s="94"/>
    </row>
    <row r="397" spans="1:19">
      <c r="A397" s="93" t="s">
        <v>197</v>
      </c>
      <c r="B397" s="94">
        <v>7410</v>
      </c>
      <c r="C397" s="94" t="s">
        <v>559</v>
      </c>
      <c r="D397" s="93" t="s">
        <v>280</v>
      </c>
      <c r="E397" s="93" t="str">
        <f t="shared" si="30"/>
        <v>7410-45.01</v>
      </c>
      <c r="F397" s="107" t="str">
        <f t="shared" si="31"/>
        <v>AG -3--AC -2</v>
      </c>
      <c r="G397" s="94" t="s">
        <v>476</v>
      </c>
      <c r="H397" s="94" t="s">
        <v>581</v>
      </c>
      <c r="I397" s="103" t="str">
        <f t="shared" si="32"/>
        <v xml:space="preserve">- E- - </v>
      </c>
      <c r="J397" s="94"/>
      <c r="K397" s="94" t="s">
        <v>469</v>
      </c>
      <c r="L397" s="94"/>
      <c r="M397" s="94"/>
      <c r="N397" s="103" t="str">
        <f t="shared" si="33"/>
        <v xml:space="preserve">O  </v>
      </c>
      <c r="O397" s="94" t="s">
        <v>472</v>
      </c>
      <c r="P397" s="94"/>
      <c r="Q397" s="103" t="str">
        <f t="shared" si="34"/>
        <v xml:space="preserve">F   </v>
      </c>
      <c r="R397" s="94" t="s">
        <v>375</v>
      </c>
      <c r="S397" s="94"/>
    </row>
    <row r="398" spans="1:19">
      <c r="A398" s="93" t="s">
        <v>197</v>
      </c>
      <c r="B398" s="94">
        <v>7410</v>
      </c>
      <c r="C398" s="94" t="s">
        <v>658</v>
      </c>
      <c r="D398" s="93" t="s">
        <v>263</v>
      </c>
      <c r="E398" s="93" t="str">
        <f t="shared" si="30"/>
        <v>7410-45.06</v>
      </c>
      <c r="F398" s="107" t="str">
        <f t="shared" si="31"/>
        <v>AG -3--AC -2</v>
      </c>
      <c r="G398" s="94" t="s">
        <v>476</v>
      </c>
      <c r="H398" s="94" t="s">
        <v>581</v>
      </c>
      <c r="I398" s="103" t="str">
        <f t="shared" si="32"/>
        <v xml:space="preserve">- E- - </v>
      </c>
      <c r="J398" s="94"/>
      <c r="K398" s="94" t="s">
        <v>469</v>
      </c>
      <c r="L398" s="94"/>
      <c r="M398" s="94"/>
      <c r="N398" s="103" t="str">
        <f t="shared" si="33"/>
        <v xml:space="preserve">O  </v>
      </c>
      <c r="O398" s="94" t="s">
        <v>472</v>
      </c>
      <c r="P398" s="94"/>
      <c r="Q398" s="103" t="str">
        <f t="shared" si="34"/>
        <v xml:space="preserve">F   </v>
      </c>
      <c r="R398" s="94" t="s">
        <v>375</v>
      </c>
      <c r="S398" s="94"/>
    </row>
    <row r="399" spans="1:19">
      <c r="A399" s="93"/>
      <c r="B399" s="94"/>
      <c r="C399" s="94"/>
      <c r="D399" s="93"/>
      <c r="E399" s="93" t="str">
        <f t="shared" si="30"/>
        <v>-</v>
      </c>
      <c r="F399" s="107" t="str">
        <f t="shared" si="31"/>
        <v>AG ---AC -</v>
      </c>
      <c r="G399" s="94"/>
      <c r="H399" s="94"/>
      <c r="I399" s="103" t="str">
        <f t="shared" si="32"/>
        <v xml:space="preserve">- - - </v>
      </c>
      <c r="J399" s="94"/>
      <c r="K399" s="94"/>
      <c r="L399" s="94"/>
      <c r="M399" s="94"/>
      <c r="N399" s="103" t="str">
        <f t="shared" si="33"/>
        <v xml:space="preserve">  </v>
      </c>
      <c r="O399" s="94"/>
      <c r="P399" s="94"/>
      <c r="Q399" s="103" t="str">
        <f t="shared" si="34"/>
        <v xml:space="preserve">   </v>
      </c>
      <c r="R399" s="94"/>
      <c r="S399" s="94"/>
    </row>
    <row r="400" spans="1:19">
      <c r="A400" s="93" t="s">
        <v>79</v>
      </c>
      <c r="B400" s="94">
        <v>7411</v>
      </c>
      <c r="C400" s="94" t="s">
        <v>386</v>
      </c>
      <c r="D400" s="93" t="s">
        <v>534</v>
      </c>
      <c r="E400" s="93" t="str">
        <f t="shared" si="30"/>
        <v>7411-03</v>
      </c>
      <c r="F400" s="107" t="str">
        <f t="shared" si="31"/>
        <v>AG -3--AC -</v>
      </c>
      <c r="G400" s="94">
        <v>3</v>
      </c>
      <c r="H400" s="94"/>
      <c r="I400" s="103" t="str">
        <f t="shared" si="32"/>
        <v xml:space="preserve">- E- - </v>
      </c>
      <c r="J400" s="94"/>
      <c r="K400" s="94" t="s">
        <v>469</v>
      </c>
      <c r="L400" s="94"/>
      <c r="M400" s="94"/>
      <c r="N400" s="103" t="str">
        <f t="shared" si="33"/>
        <v xml:space="preserve">O  </v>
      </c>
      <c r="O400" s="94" t="s">
        <v>472</v>
      </c>
      <c r="P400" s="94"/>
      <c r="Q400" s="103" t="str">
        <f t="shared" si="34"/>
        <v xml:space="preserve">F   </v>
      </c>
      <c r="R400" s="94" t="s">
        <v>375</v>
      </c>
      <c r="S400" s="94"/>
    </row>
    <row r="401" spans="1:19">
      <c r="A401" s="93" t="s">
        <v>79</v>
      </c>
      <c r="B401" s="94">
        <v>7411</v>
      </c>
      <c r="C401" s="94" t="s">
        <v>745</v>
      </c>
      <c r="D401" s="93" t="s">
        <v>746</v>
      </c>
      <c r="E401" s="93" t="str">
        <f t="shared" si="30"/>
        <v>7411-25</v>
      </c>
      <c r="F401" s="107" t="str">
        <f t="shared" si="31"/>
        <v>AG -3--AC -8</v>
      </c>
      <c r="G401" s="94" t="s">
        <v>476</v>
      </c>
      <c r="H401" s="94" t="s">
        <v>477</v>
      </c>
      <c r="I401" s="103" t="str">
        <f t="shared" si="32"/>
        <v xml:space="preserve">CT- - M- </v>
      </c>
      <c r="J401" s="94" t="s">
        <v>468</v>
      </c>
      <c r="K401" s="94"/>
      <c r="L401" s="94" t="s">
        <v>478</v>
      </c>
      <c r="M401" s="94"/>
      <c r="N401" s="103" t="str">
        <f t="shared" si="33"/>
        <v xml:space="preserve">O  </v>
      </c>
      <c r="O401" s="94" t="s">
        <v>472</v>
      </c>
      <c r="P401" s="94"/>
      <c r="Q401" s="103" t="str">
        <f t="shared" si="34"/>
        <v xml:space="preserve">F   </v>
      </c>
      <c r="R401" s="94" t="s">
        <v>375</v>
      </c>
      <c r="S401" s="94"/>
    </row>
    <row r="402" spans="1:19">
      <c r="A402" s="93" t="s">
        <v>79</v>
      </c>
      <c r="B402" s="94">
        <v>7411</v>
      </c>
      <c r="C402" s="94" t="s">
        <v>485</v>
      </c>
      <c r="D402" s="93" t="s">
        <v>482</v>
      </c>
      <c r="E402" s="93" t="str">
        <f t="shared" si="30"/>
        <v>7411-34</v>
      </c>
      <c r="F402" s="107" t="str">
        <f t="shared" si="31"/>
        <v>AG ---AC -</v>
      </c>
      <c r="G402" s="94"/>
      <c r="H402" s="94"/>
      <c r="I402" s="103" t="str">
        <f t="shared" si="32"/>
        <v xml:space="preserve">- - - </v>
      </c>
      <c r="J402" s="94"/>
      <c r="K402" s="94"/>
      <c r="L402" s="94"/>
      <c r="M402" s="94"/>
      <c r="N402" s="103" t="str">
        <f t="shared" si="33"/>
        <v xml:space="preserve">  </v>
      </c>
      <c r="O402" s="94"/>
      <c r="P402" s="94"/>
      <c r="Q402" s="103" t="str">
        <f t="shared" si="34"/>
        <v xml:space="preserve">   </v>
      </c>
      <c r="R402" s="94"/>
      <c r="S402" s="94"/>
    </row>
    <row r="403" spans="1:19">
      <c r="A403" s="93" t="s">
        <v>79</v>
      </c>
      <c r="B403" s="94">
        <v>7411</v>
      </c>
      <c r="C403" s="94" t="s">
        <v>449</v>
      </c>
      <c r="D403" s="93" t="s">
        <v>272</v>
      </c>
      <c r="E403" s="93" t="str">
        <f t="shared" si="30"/>
        <v>7411-34.01</v>
      </c>
      <c r="F403" s="107" t="str">
        <f t="shared" si="31"/>
        <v>AG -3--AC -8</v>
      </c>
      <c r="G403" s="94" t="s">
        <v>476</v>
      </c>
      <c r="H403" s="94" t="s">
        <v>477</v>
      </c>
      <c r="I403" s="103" t="str">
        <f t="shared" si="32"/>
        <v xml:space="preserve">CT- - M- </v>
      </c>
      <c r="J403" s="94" t="s">
        <v>468</v>
      </c>
      <c r="K403" s="94"/>
      <c r="L403" s="94" t="s">
        <v>478</v>
      </c>
      <c r="M403" s="94"/>
      <c r="N403" s="103" t="str">
        <f t="shared" si="33"/>
        <v xml:space="preserve">O  </v>
      </c>
      <c r="O403" s="94" t="s">
        <v>472</v>
      </c>
      <c r="P403" s="94"/>
      <c r="Q403" s="103" t="str">
        <f t="shared" si="34"/>
        <v xml:space="preserve">F   </v>
      </c>
      <c r="R403" s="94" t="s">
        <v>375</v>
      </c>
      <c r="S403" s="94"/>
    </row>
    <row r="404" spans="1:19">
      <c r="A404" s="93"/>
      <c r="B404" s="94"/>
      <c r="C404" s="94"/>
      <c r="D404" s="93"/>
      <c r="E404" s="93" t="str">
        <f t="shared" si="30"/>
        <v>-</v>
      </c>
      <c r="F404" s="107" t="str">
        <f t="shared" si="31"/>
        <v>AG ---AC -</v>
      </c>
      <c r="G404" s="94"/>
      <c r="H404" s="94"/>
      <c r="I404" s="103" t="str">
        <f t="shared" si="32"/>
        <v xml:space="preserve">- - - </v>
      </c>
      <c r="J404" s="94"/>
      <c r="K404" s="94"/>
      <c r="L404" s="94"/>
      <c r="M404" s="94"/>
      <c r="N404" s="103" t="str">
        <f t="shared" si="33"/>
        <v xml:space="preserve">  </v>
      </c>
      <c r="O404" s="94"/>
      <c r="P404" s="94"/>
      <c r="Q404" s="103" t="str">
        <f t="shared" si="34"/>
        <v xml:space="preserve">   </v>
      </c>
      <c r="R404" s="94"/>
      <c r="S404" s="94"/>
    </row>
    <row r="405" spans="1:19">
      <c r="A405" s="93" t="s">
        <v>80</v>
      </c>
      <c r="B405" s="94">
        <v>7412</v>
      </c>
      <c r="C405" s="94" t="s">
        <v>385</v>
      </c>
      <c r="D405" s="93" t="s">
        <v>747</v>
      </c>
      <c r="E405" s="93" t="str">
        <f t="shared" si="30"/>
        <v>7412-10</v>
      </c>
      <c r="F405" s="107" t="str">
        <f t="shared" si="31"/>
        <v>AG -3--AC -8</v>
      </c>
      <c r="G405" s="94">
        <v>3</v>
      </c>
      <c r="H405" s="94">
        <v>8</v>
      </c>
      <c r="I405" s="103" t="str">
        <f t="shared" si="32"/>
        <v xml:space="preserve">- E- - </v>
      </c>
      <c r="J405" s="94"/>
      <c r="K405" s="94" t="s">
        <v>469</v>
      </c>
      <c r="L405" s="94"/>
      <c r="M405" s="94"/>
      <c r="N405" s="103" t="str">
        <f t="shared" si="33"/>
        <v xml:space="preserve">O  </v>
      </c>
      <c r="O405" s="94" t="s">
        <v>472</v>
      </c>
      <c r="P405" s="94"/>
      <c r="Q405" s="103" t="str">
        <f t="shared" si="34"/>
        <v xml:space="preserve">F   </v>
      </c>
      <c r="R405" s="94" t="s">
        <v>375</v>
      </c>
      <c r="S405" s="94"/>
    </row>
    <row r="406" spans="1:19">
      <c r="A406" s="93" t="s">
        <v>80</v>
      </c>
      <c r="B406" s="94">
        <v>7412</v>
      </c>
      <c r="C406" s="94" t="s">
        <v>389</v>
      </c>
      <c r="D406" s="93" t="s">
        <v>717</v>
      </c>
      <c r="E406" s="93" t="str">
        <f t="shared" si="30"/>
        <v>7412-12</v>
      </c>
      <c r="F406" s="107" t="str">
        <f t="shared" si="31"/>
        <v>AG ---AC -</v>
      </c>
      <c r="G406" s="94"/>
      <c r="H406" s="94"/>
      <c r="I406" s="103" t="str">
        <f t="shared" si="32"/>
        <v xml:space="preserve">- - - </v>
      </c>
      <c r="J406" s="94"/>
      <c r="K406" s="94"/>
      <c r="L406" s="94"/>
      <c r="M406" s="94"/>
      <c r="N406" s="103" t="str">
        <f t="shared" si="33"/>
        <v xml:space="preserve">  </v>
      </c>
      <c r="O406" s="94"/>
      <c r="P406" s="94"/>
      <c r="Q406" s="103" t="str">
        <f t="shared" si="34"/>
        <v xml:space="preserve">   </v>
      </c>
      <c r="R406" s="94"/>
      <c r="S406" s="94"/>
    </row>
    <row r="407" spans="1:19">
      <c r="A407" s="93" t="s">
        <v>80</v>
      </c>
      <c r="B407" s="94">
        <v>7412</v>
      </c>
      <c r="C407" s="94" t="s">
        <v>748</v>
      </c>
      <c r="D407" s="93" t="s">
        <v>749</v>
      </c>
      <c r="E407" s="93" t="str">
        <f t="shared" si="30"/>
        <v>7412-12.01</v>
      </c>
      <c r="F407" s="107" t="str">
        <f t="shared" si="31"/>
        <v>AG -3--AC -8</v>
      </c>
      <c r="G407" s="94" t="s">
        <v>476</v>
      </c>
      <c r="H407" s="94" t="s">
        <v>477</v>
      </c>
      <c r="I407" s="103" t="str">
        <f t="shared" si="32"/>
        <v xml:space="preserve">- E- - </v>
      </c>
      <c r="J407" s="94"/>
      <c r="K407" s="94" t="s">
        <v>469</v>
      </c>
      <c r="L407" s="94"/>
      <c r="M407" s="94"/>
      <c r="N407" s="103" t="str">
        <f t="shared" si="33"/>
        <v xml:space="preserve">O  </v>
      </c>
      <c r="O407" s="94" t="s">
        <v>472</v>
      </c>
      <c r="P407" s="94"/>
      <c r="Q407" s="103" t="str">
        <f t="shared" si="34"/>
        <v xml:space="preserve">F   </v>
      </c>
      <c r="R407" s="94" t="s">
        <v>375</v>
      </c>
      <c r="S407" s="94"/>
    </row>
    <row r="408" spans="1:19">
      <c r="A408" s="93" t="s">
        <v>80</v>
      </c>
      <c r="B408" s="94">
        <v>7412</v>
      </c>
      <c r="C408" s="94" t="s">
        <v>750</v>
      </c>
      <c r="D408" s="93" t="s">
        <v>751</v>
      </c>
      <c r="E408" s="93" t="str">
        <f t="shared" si="30"/>
        <v>7412-22</v>
      </c>
      <c r="F408" s="107" t="str">
        <f t="shared" si="31"/>
        <v>AG -3--AC -8</v>
      </c>
      <c r="G408" s="94" t="s">
        <v>476</v>
      </c>
      <c r="H408" s="94" t="s">
        <v>477</v>
      </c>
      <c r="I408" s="103" t="str">
        <f t="shared" si="32"/>
        <v xml:space="preserve">- E- - </v>
      </c>
      <c r="J408" s="94"/>
      <c r="K408" s="94" t="s">
        <v>469</v>
      </c>
      <c r="L408" s="94"/>
      <c r="M408" s="94"/>
      <c r="N408" s="103" t="str">
        <f t="shared" si="33"/>
        <v xml:space="preserve">O  </v>
      </c>
      <c r="O408" s="94" t="s">
        <v>472</v>
      </c>
      <c r="P408" s="94"/>
      <c r="Q408" s="103" t="str">
        <f t="shared" si="34"/>
        <v xml:space="preserve">F   </v>
      </c>
      <c r="R408" s="94" t="s">
        <v>375</v>
      </c>
      <c r="S408" s="94"/>
    </row>
    <row r="409" spans="1:19">
      <c r="A409" s="93" t="s">
        <v>80</v>
      </c>
      <c r="B409" s="94">
        <v>7412</v>
      </c>
      <c r="C409" s="94" t="s">
        <v>485</v>
      </c>
      <c r="D409" s="93" t="s">
        <v>482</v>
      </c>
      <c r="E409" s="93" t="str">
        <f t="shared" si="30"/>
        <v>7412-34</v>
      </c>
      <c r="F409" s="107" t="str">
        <f t="shared" si="31"/>
        <v>AG ---AC -</v>
      </c>
      <c r="G409" s="94"/>
      <c r="H409" s="94"/>
      <c r="I409" s="103" t="str">
        <f t="shared" si="32"/>
        <v xml:space="preserve">- - - </v>
      </c>
      <c r="J409" s="94"/>
      <c r="K409" s="94"/>
      <c r="L409" s="94"/>
      <c r="M409" s="94"/>
      <c r="N409" s="103" t="str">
        <f t="shared" si="33"/>
        <v xml:space="preserve">  </v>
      </c>
      <c r="O409" s="94"/>
      <c r="P409" s="94"/>
      <c r="Q409" s="103" t="str">
        <f t="shared" si="34"/>
        <v xml:space="preserve">   </v>
      </c>
      <c r="R409" s="94"/>
      <c r="S409" s="94"/>
    </row>
    <row r="410" spans="1:19">
      <c r="A410" s="93" t="s">
        <v>80</v>
      </c>
      <c r="B410" s="94">
        <v>7412</v>
      </c>
      <c r="C410" s="94" t="s">
        <v>428</v>
      </c>
      <c r="D410" s="93" t="s">
        <v>555</v>
      </c>
      <c r="E410" s="93" t="str">
        <f t="shared" si="30"/>
        <v>7412-34.03</v>
      </c>
      <c r="F410" s="107" t="str">
        <f t="shared" si="31"/>
        <v>AG -3--AC -</v>
      </c>
      <c r="G410" s="94" t="s">
        <v>476</v>
      </c>
      <c r="H410" s="94"/>
      <c r="I410" s="103" t="str">
        <f t="shared" si="32"/>
        <v xml:space="preserve">- E- - </v>
      </c>
      <c r="J410" s="94"/>
      <c r="K410" s="94" t="s">
        <v>469</v>
      </c>
      <c r="L410" s="94"/>
      <c r="M410" s="94"/>
      <c r="N410" s="103" t="str">
        <f t="shared" si="33"/>
        <v xml:space="preserve">O  </v>
      </c>
      <c r="O410" s="94" t="s">
        <v>472</v>
      </c>
      <c r="P410" s="94"/>
      <c r="Q410" s="103" t="str">
        <f t="shared" si="34"/>
        <v xml:space="preserve">F   </v>
      </c>
      <c r="R410" s="94" t="s">
        <v>375</v>
      </c>
      <c r="S410" s="94"/>
    </row>
    <row r="411" spans="1:19">
      <c r="A411" s="93" t="s">
        <v>80</v>
      </c>
      <c r="B411" s="94">
        <v>7412</v>
      </c>
      <c r="C411" s="94" t="s">
        <v>752</v>
      </c>
      <c r="D411" s="93" t="s">
        <v>753</v>
      </c>
      <c r="E411" s="93" t="str">
        <f t="shared" si="30"/>
        <v>7412-43</v>
      </c>
      <c r="F411" s="107" t="str">
        <f t="shared" si="31"/>
        <v>AG ---AC -</v>
      </c>
      <c r="G411" s="94"/>
      <c r="H411" s="94"/>
      <c r="I411" s="103" t="str">
        <f t="shared" si="32"/>
        <v xml:space="preserve">- - - </v>
      </c>
      <c r="J411" s="94"/>
      <c r="K411" s="94"/>
      <c r="L411" s="94"/>
      <c r="M411" s="94"/>
      <c r="N411" s="103" t="str">
        <f t="shared" si="33"/>
        <v xml:space="preserve">  </v>
      </c>
      <c r="O411" s="94"/>
      <c r="P411" s="94"/>
      <c r="Q411" s="103" t="str">
        <f t="shared" si="34"/>
        <v xml:space="preserve">   </v>
      </c>
      <c r="R411" s="94"/>
      <c r="S411" s="94"/>
    </row>
    <row r="412" spans="1:19">
      <c r="A412" s="93" t="s">
        <v>80</v>
      </c>
      <c r="B412" s="94">
        <v>7412</v>
      </c>
      <c r="C412" s="94" t="s">
        <v>754</v>
      </c>
      <c r="D412" s="93" t="s">
        <v>755</v>
      </c>
      <c r="E412" s="93" t="str">
        <f t="shared" si="30"/>
        <v>7412-43.01</v>
      </c>
      <c r="F412" s="107" t="str">
        <f t="shared" si="31"/>
        <v>AG -3--AC -8</v>
      </c>
      <c r="G412" s="94" t="s">
        <v>476</v>
      </c>
      <c r="H412" s="94" t="s">
        <v>477</v>
      </c>
      <c r="I412" s="103" t="str">
        <f t="shared" si="32"/>
        <v xml:space="preserve">- E- - </v>
      </c>
      <c r="J412" s="94"/>
      <c r="K412" s="94" t="s">
        <v>469</v>
      </c>
      <c r="L412" s="94"/>
      <c r="M412" s="94"/>
      <c r="N412" s="103" t="str">
        <f t="shared" si="33"/>
        <v xml:space="preserve">O  </v>
      </c>
      <c r="O412" s="94" t="s">
        <v>472</v>
      </c>
      <c r="P412" s="94"/>
      <c r="Q412" s="103" t="str">
        <f t="shared" si="34"/>
        <v xml:space="preserve">F   </v>
      </c>
      <c r="R412" s="94" t="s">
        <v>375</v>
      </c>
      <c r="S412" s="94"/>
    </row>
    <row r="413" spans="1:19">
      <c r="A413" s="93" t="s">
        <v>80</v>
      </c>
      <c r="B413" s="94">
        <v>7412</v>
      </c>
      <c r="C413" s="94" t="s">
        <v>756</v>
      </c>
      <c r="D413" s="93" t="s">
        <v>757</v>
      </c>
      <c r="E413" s="93" t="str">
        <f t="shared" si="30"/>
        <v>7412-43.02</v>
      </c>
      <c r="F413" s="107" t="str">
        <f t="shared" si="31"/>
        <v>AG -3--AC -8</v>
      </c>
      <c r="G413" s="94" t="s">
        <v>476</v>
      </c>
      <c r="H413" s="94" t="s">
        <v>477</v>
      </c>
      <c r="I413" s="103" t="str">
        <f t="shared" si="32"/>
        <v xml:space="preserve">- E- - </v>
      </c>
      <c r="J413" s="94"/>
      <c r="K413" s="94" t="s">
        <v>469</v>
      </c>
      <c r="L413" s="94"/>
      <c r="M413" s="94"/>
      <c r="N413" s="103" t="str">
        <f t="shared" si="33"/>
        <v xml:space="preserve">O  </v>
      </c>
      <c r="O413" s="94" t="s">
        <v>472</v>
      </c>
      <c r="P413" s="94"/>
      <c r="Q413" s="103" t="str">
        <f t="shared" si="34"/>
        <v xml:space="preserve">F   </v>
      </c>
      <c r="R413" s="94" t="s">
        <v>375</v>
      </c>
      <c r="S413" s="94"/>
    </row>
    <row r="414" spans="1:19">
      <c r="A414" s="93" t="s">
        <v>80</v>
      </c>
      <c r="B414" s="94">
        <v>7412</v>
      </c>
      <c r="C414" s="94" t="s">
        <v>758</v>
      </c>
      <c r="D414" s="93" t="s">
        <v>759</v>
      </c>
      <c r="E414" s="93" t="str">
        <f t="shared" si="30"/>
        <v>7412-43.03</v>
      </c>
      <c r="F414" s="107" t="str">
        <f t="shared" si="31"/>
        <v>AG -3--AC -8</v>
      </c>
      <c r="G414" s="94" t="s">
        <v>476</v>
      </c>
      <c r="H414" s="94" t="s">
        <v>477</v>
      </c>
      <c r="I414" s="103" t="str">
        <f t="shared" si="32"/>
        <v xml:space="preserve">- E- - </v>
      </c>
      <c r="J414" s="94"/>
      <c r="K414" s="94" t="s">
        <v>469</v>
      </c>
      <c r="L414" s="94"/>
      <c r="M414" s="94"/>
      <c r="N414" s="103" t="str">
        <f t="shared" si="33"/>
        <v xml:space="preserve">O  </v>
      </c>
      <c r="O414" s="94" t="s">
        <v>472</v>
      </c>
      <c r="P414" s="94"/>
      <c r="Q414" s="103" t="str">
        <f t="shared" si="34"/>
        <v xml:space="preserve">F   </v>
      </c>
      <c r="R414" s="94" t="s">
        <v>375</v>
      </c>
      <c r="S414" s="94"/>
    </row>
    <row r="415" spans="1:19">
      <c r="A415" s="93" t="s">
        <v>80</v>
      </c>
      <c r="B415" s="94">
        <v>7412</v>
      </c>
      <c r="C415" s="94" t="s">
        <v>760</v>
      </c>
      <c r="D415" s="93" t="s">
        <v>761</v>
      </c>
      <c r="E415" s="93" t="str">
        <f t="shared" si="30"/>
        <v>7412-55</v>
      </c>
      <c r="F415" s="107" t="str">
        <f t="shared" si="31"/>
        <v>AG -3--AC -8</v>
      </c>
      <c r="G415" s="94" t="s">
        <v>476</v>
      </c>
      <c r="H415" s="94" t="s">
        <v>477</v>
      </c>
      <c r="I415" s="103" t="str">
        <f t="shared" si="32"/>
        <v xml:space="preserve">- E- - </v>
      </c>
      <c r="J415" s="94"/>
      <c r="K415" s="94" t="s">
        <v>469</v>
      </c>
      <c r="L415" s="94"/>
      <c r="M415" s="94"/>
      <c r="N415" s="103" t="str">
        <f t="shared" si="33"/>
        <v xml:space="preserve">O  </v>
      </c>
      <c r="O415" s="94" t="s">
        <v>472</v>
      </c>
      <c r="P415" s="94"/>
      <c r="Q415" s="103" t="str">
        <f t="shared" si="34"/>
        <v xml:space="preserve">F   </v>
      </c>
      <c r="R415" s="94" t="s">
        <v>375</v>
      </c>
      <c r="S415" s="94"/>
    </row>
    <row r="416" spans="1:19">
      <c r="A416" s="93"/>
      <c r="B416" s="94"/>
      <c r="C416" s="94"/>
      <c r="D416" s="93"/>
      <c r="E416" s="93" t="str">
        <f t="shared" si="30"/>
        <v>-</v>
      </c>
      <c r="F416" s="107" t="str">
        <f t="shared" si="31"/>
        <v>AG ---AC -</v>
      </c>
      <c r="G416" s="94"/>
      <c r="H416" s="94"/>
      <c r="I416" s="103" t="str">
        <f t="shared" si="32"/>
        <v xml:space="preserve">- - - </v>
      </c>
      <c r="J416" s="94"/>
      <c r="K416" s="94"/>
      <c r="L416" s="94"/>
      <c r="M416" s="94"/>
      <c r="N416" s="103" t="str">
        <f t="shared" si="33"/>
        <v xml:space="preserve">  </v>
      </c>
      <c r="O416" s="94"/>
      <c r="P416" s="94"/>
      <c r="Q416" s="103" t="str">
        <f t="shared" si="34"/>
        <v xml:space="preserve">   </v>
      </c>
      <c r="R416" s="94"/>
      <c r="S416" s="94"/>
    </row>
    <row r="417" spans="1:19">
      <c r="A417" s="93" t="s">
        <v>81</v>
      </c>
      <c r="B417" s="94">
        <v>7413</v>
      </c>
      <c r="C417" s="94" t="s">
        <v>762</v>
      </c>
      <c r="D417" s="93" t="s">
        <v>763</v>
      </c>
      <c r="E417" s="93" t="str">
        <f t="shared" si="30"/>
        <v>7413-29</v>
      </c>
      <c r="F417" s="107" t="str">
        <f t="shared" si="31"/>
        <v>AG -3--AC -8</v>
      </c>
      <c r="G417" s="94" t="s">
        <v>476</v>
      </c>
      <c r="H417" s="94" t="s">
        <v>477</v>
      </c>
      <c r="I417" s="103" t="str">
        <f t="shared" si="32"/>
        <v xml:space="preserve">- E- - </v>
      </c>
      <c r="J417" s="94"/>
      <c r="K417" s="94" t="s">
        <v>469</v>
      </c>
      <c r="L417" s="94"/>
      <c r="M417" s="94"/>
      <c r="N417" s="103" t="str">
        <f t="shared" si="33"/>
        <v xml:space="preserve">O  </v>
      </c>
      <c r="O417" s="94" t="s">
        <v>472</v>
      </c>
      <c r="P417" s="94"/>
      <c r="Q417" s="103" t="str">
        <f t="shared" si="34"/>
        <v xml:space="preserve">F   </v>
      </c>
      <c r="R417" s="94" t="s">
        <v>375</v>
      </c>
      <c r="S417" s="94"/>
    </row>
    <row r="418" spans="1:19">
      <c r="A418" s="93" t="s">
        <v>81</v>
      </c>
      <c r="B418" s="94">
        <v>7413</v>
      </c>
      <c r="C418" s="94" t="s">
        <v>485</v>
      </c>
      <c r="D418" s="93" t="s">
        <v>482</v>
      </c>
      <c r="E418" s="93" t="str">
        <f t="shared" si="30"/>
        <v>7413-34</v>
      </c>
      <c r="F418" s="107" t="str">
        <f t="shared" si="31"/>
        <v>AG ---AC -</v>
      </c>
      <c r="G418" s="94"/>
      <c r="H418" s="94"/>
      <c r="I418" s="103" t="str">
        <f t="shared" si="32"/>
        <v xml:space="preserve">- - - </v>
      </c>
      <c r="J418" s="94"/>
      <c r="K418" s="94"/>
      <c r="L418" s="94"/>
      <c r="M418" s="94"/>
      <c r="N418" s="103" t="str">
        <f t="shared" si="33"/>
        <v xml:space="preserve">  </v>
      </c>
      <c r="O418" s="94"/>
      <c r="P418" s="94"/>
      <c r="Q418" s="103" t="str">
        <f t="shared" si="34"/>
        <v xml:space="preserve">   </v>
      </c>
      <c r="R418" s="94"/>
      <c r="S418" s="94"/>
    </row>
    <row r="419" spans="1:19">
      <c r="A419" s="93" t="s">
        <v>81</v>
      </c>
      <c r="B419" s="94">
        <v>7413</v>
      </c>
      <c r="C419" s="94" t="s">
        <v>704</v>
      </c>
      <c r="D419" s="93" t="s">
        <v>305</v>
      </c>
      <c r="E419" s="93" t="str">
        <f t="shared" si="30"/>
        <v>7413-34.06</v>
      </c>
      <c r="F419" s="107" t="str">
        <f t="shared" si="31"/>
        <v>AG -3--AC -8</v>
      </c>
      <c r="G419" s="94" t="s">
        <v>476</v>
      </c>
      <c r="H419" s="94" t="s">
        <v>477</v>
      </c>
      <c r="I419" s="103" t="str">
        <f t="shared" si="32"/>
        <v xml:space="preserve">- E- - </v>
      </c>
      <c r="J419" s="94"/>
      <c r="K419" s="94" t="s">
        <v>469</v>
      </c>
      <c r="L419" s="94"/>
      <c r="M419" s="94"/>
      <c r="N419" s="103" t="str">
        <f t="shared" si="33"/>
        <v xml:space="preserve">O  </v>
      </c>
      <c r="O419" s="94" t="s">
        <v>472</v>
      </c>
      <c r="P419" s="94"/>
      <c r="Q419" s="103" t="str">
        <f t="shared" si="34"/>
        <v xml:space="preserve">F   </v>
      </c>
      <c r="R419" s="94" t="s">
        <v>375</v>
      </c>
      <c r="S419" s="94"/>
    </row>
    <row r="420" spans="1:19">
      <c r="A420" s="93" t="s">
        <v>81</v>
      </c>
      <c r="B420" s="94">
        <v>7413</v>
      </c>
      <c r="C420" s="94" t="s">
        <v>516</v>
      </c>
      <c r="D420" s="93" t="s">
        <v>306</v>
      </c>
      <c r="E420" s="93" t="str">
        <f t="shared" si="30"/>
        <v>7413-34.07</v>
      </c>
      <c r="F420" s="107" t="str">
        <f t="shared" si="31"/>
        <v>AG -5--AC -8</v>
      </c>
      <c r="G420" s="94" t="s">
        <v>612</v>
      </c>
      <c r="H420" s="94" t="s">
        <v>477</v>
      </c>
      <c r="I420" s="103" t="str">
        <f t="shared" si="32"/>
        <v xml:space="preserve">- E- - </v>
      </c>
      <c r="J420" s="94"/>
      <c r="K420" s="94" t="s">
        <v>469</v>
      </c>
      <c r="L420" s="94"/>
      <c r="M420" s="94"/>
      <c r="N420" s="103" t="str">
        <f t="shared" si="33"/>
        <v xml:space="preserve">O  </v>
      </c>
      <c r="O420" s="94" t="s">
        <v>472</v>
      </c>
      <c r="P420" s="94"/>
      <c r="Q420" s="103" t="str">
        <f t="shared" si="34"/>
        <v xml:space="preserve">F   </v>
      </c>
      <c r="R420" s="94" t="s">
        <v>375</v>
      </c>
      <c r="S420" s="94"/>
    </row>
    <row r="421" spans="1:19">
      <c r="A421" s="93" t="s">
        <v>81</v>
      </c>
      <c r="B421" s="94">
        <v>7413</v>
      </c>
      <c r="C421" s="94" t="s">
        <v>764</v>
      </c>
      <c r="D421" s="93" t="s">
        <v>765</v>
      </c>
      <c r="E421" s="93" t="str">
        <f t="shared" si="30"/>
        <v>7413-36</v>
      </c>
      <c r="F421" s="107" t="str">
        <f t="shared" si="31"/>
        <v>AG ---AC -</v>
      </c>
      <c r="G421" s="94"/>
      <c r="H421" s="94"/>
      <c r="I421" s="103" t="str">
        <f t="shared" si="32"/>
        <v xml:space="preserve">- - - </v>
      </c>
      <c r="J421" s="94"/>
      <c r="K421" s="94"/>
      <c r="L421" s="94"/>
      <c r="M421" s="94"/>
      <c r="N421" s="103" t="str">
        <f t="shared" si="33"/>
        <v xml:space="preserve">  </v>
      </c>
      <c r="O421" s="94"/>
      <c r="P421" s="94"/>
      <c r="Q421" s="103" t="str">
        <f t="shared" si="34"/>
        <v xml:space="preserve">   </v>
      </c>
      <c r="R421" s="94"/>
      <c r="S421" s="94"/>
    </row>
    <row r="422" spans="1:19">
      <c r="A422" s="93" t="s">
        <v>81</v>
      </c>
      <c r="B422" s="94">
        <v>7413</v>
      </c>
      <c r="C422" s="94" t="s">
        <v>766</v>
      </c>
      <c r="D422" s="93" t="s">
        <v>307</v>
      </c>
      <c r="E422" s="93" t="str">
        <f t="shared" si="30"/>
        <v>7413-36.01</v>
      </c>
      <c r="F422" s="107" t="str">
        <f t="shared" si="31"/>
        <v>AG -3--AC -8</v>
      </c>
      <c r="G422" s="94" t="s">
        <v>476</v>
      </c>
      <c r="H422" s="94" t="s">
        <v>477</v>
      </c>
      <c r="I422" s="103" t="str">
        <f t="shared" si="32"/>
        <v xml:space="preserve">- E- - </v>
      </c>
      <c r="J422" s="94"/>
      <c r="K422" s="94" t="s">
        <v>469</v>
      </c>
      <c r="L422" s="94"/>
      <c r="M422" s="94"/>
      <c r="N422" s="103" t="str">
        <f t="shared" si="33"/>
        <v xml:space="preserve">O  </v>
      </c>
      <c r="O422" s="94" t="s">
        <v>472</v>
      </c>
      <c r="P422" s="94"/>
      <c r="Q422" s="103" t="str">
        <f t="shared" si="34"/>
        <v xml:space="preserve">F   </v>
      </c>
      <c r="R422" s="94" t="s">
        <v>375</v>
      </c>
      <c r="S422" s="94"/>
    </row>
    <row r="423" spans="1:19">
      <c r="A423" s="93" t="s">
        <v>81</v>
      </c>
      <c r="B423" s="94">
        <v>7413</v>
      </c>
      <c r="C423" s="94" t="s">
        <v>767</v>
      </c>
      <c r="D423" s="93" t="s">
        <v>308</v>
      </c>
      <c r="E423" s="93" t="str">
        <f t="shared" si="30"/>
        <v>7413-36.02</v>
      </c>
      <c r="F423" s="107" t="str">
        <f t="shared" si="31"/>
        <v>AG -3--AC -8</v>
      </c>
      <c r="G423" s="94" t="s">
        <v>476</v>
      </c>
      <c r="H423" s="94" t="s">
        <v>477</v>
      </c>
      <c r="I423" s="103" t="str">
        <f t="shared" si="32"/>
        <v xml:space="preserve">CT- - M- </v>
      </c>
      <c r="J423" s="94" t="s">
        <v>468</v>
      </c>
      <c r="K423" s="94"/>
      <c r="L423" s="94" t="s">
        <v>478</v>
      </c>
      <c r="M423" s="94"/>
      <c r="N423" s="103" t="str">
        <f t="shared" si="33"/>
        <v xml:space="preserve">O  </v>
      </c>
      <c r="O423" s="94" t="s">
        <v>472</v>
      </c>
      <c r="P423" s="94"/>
      <c r="Q423" s="103" t="str">
        <f t="shared" si="34"/>
        <v xml:space="preserve">F   </v>
      </c>
      <c r="R423" s="94" t="s">
        <v>375</v>
      </c>
      <c r="S423" s="94"/>
    </row>
    <row r="424" spans="1:19">
      <c r="A424" s="93" t="s">
        <v>81</v>
      </c>
      <c r="B424" s="94">
        <v>7413</v>
      </c>
      <c r="C424" s="94" t="s">
        <v>768</v>
      </c>
      <c r="D424" s="93" t="s">
        <v>769</v>
      </c>
      <c r="E424" s="93" t="str">
        <f t="shared" si="30"/>
        <v>7413-36.03</v>
      </c>
      <c r="F424" s="107" t="str">
        <f t="shared" si="31"/>
        <v>AG -3--AC -8</v>
      </c>
      <c r="G424" s="94" t="s">
        <v>476</v>
      </c>
      <c r="H424" s="94" t="s">
        <v>477</v>
      </c>
      <c r="I424" s="103" t="str">
        <f t="shared" si="32"/>
        <v xml:space="preserve">- E- - </v>
      </c>
      <c r="J424" s="94"/>
      <c r="K424" s="94" t="s">
        <v>469</v>
      </c>
      <c r="L424" s="94"/>
      <c r="M424" s="94"/>
      <c r="N424" s="103" t="str">
        <f t="shared" si="33"/>
        <v xml:space="preserve">O  </v>
      </c>
      <c r="O424" s="94" t="s">
        <v>472</v>
      </c>
      <c r="P424" s="94"/>
      <c r="Q424" s="103" t="str">
        <f t="shared" si="34"/>
        <v xml:space="preserve">F   </v>
      </c>
      <c r="R424" s="94" t="s">
        <v>375</v>
      </c>
      <c r="S424" s="94"/>
    </row>
    <row r="425" spans="1:19">
      <c r="A425" s="93"/>
      <c r="B425" s="94"/>
      <c r="C425" s="94"/>
      <c r="D425" s="93"/>
      <c r="E425" s="93" t="str">
        <f t="shared" si="30"/>
        <v>-</v>
      </c>
      <c r="F425" s="107" t="str">
        <f t="shared" si="31"/>
        <v>AG ---AC -</v>
      </c>
      <c r="G425" s="94"/>
      <c r="H425" s="94"/>
      <c r="I425" s="103" t="str">
        <f t="shared" si="32"/>
        <v xml:space="preserve">- - - </v>
      </c>
      <c r="J425" s="94"/>
      <c r="K425" s="94"/>
      <c r="L425" s="94"/>
      <c r="M425" s="94"/>
      <c r="N425" s="103" t="str">
        <f t="shared" si="33"/>
        <v xml:space="preserve">  </v>
      </c>
      <c r="O425" s="94"/>
      <c r="P425" s="94"/>
      <c r="Q425" s="103" t="str">
        <f t="shared" si="34"/>
        <v xml:space="preserve">   </v>
      </c>
      <c r="R425" s="94"/>
      <c r="S425" s="94"/>
    </row>
    <row r="426" spans="1:19">
      <c r="A426" s="93" t="s">
        <v>210</v>
      </c>
      <c r="B426" s="94">
        <v>7420</v>
      </c>
      <c r="C426" s="94" t="s">
        <v>485</v>
      </c>
      <c r="D426" s="93" t="s">
        <v>482</v>
      </c>
      <c r="E426" s="93" t="str">
        <f t="shared" si="30"/>
        <v>7420-34</v>
      </c>
      <c r="F426" s="107" t="str">
        <f t="shared" si="31"/>
        <v>AG ---AC -</v>
      </c>
      <c r="G426" s="94"/>
      <c r="H426" s="94"/>
      <c r="I426" s="103" t="str">
        <f t="shared" si="32"/>
        <v xml:space="preserve">- - - </v>
      </c>
      <c r="J426" s="94"/>
      <c r="K426" s="94"/>
      <c r="L426" s="94"/>
      <c r="M426" s="94"/>
      <c r="N426" s="103" t="str">
        <f t="shared" si="33"/>
        <v xml:space="preserve">  </v>
      </c>
      <c r="O426" s="94"/>
      <c r="P426" s="94"/>
      <c r="Q426" s="103" t="str">
        <f t="shared" si="34"/>
        <v xml:space="preserve">   </v>
      </c>
      <c r="R426" s="94"/>
      <c r="S426" s="94"/>
    </row>
    <row r="427" spans="1:19">
      <c r="A427" s="93" t="s">
        <v>210</v>
      </c>
      <c r="B427" s="94">
        <v>7420</v>
      </c>
      <c r="C427" s="94" t="s">
        <v>428</v>
      </c>
      <c r="D427" s="93" t="s">
        <v>218</v>
      </c>
      <c r="E427" s="93" t="str">
        <f t="shared" si="30"/>
        <v>7420-34.03</v>
      </c>
      <c r="F427" s="107" t="str">
        <f t="shared" si="31"/>
        <v>AG -3--AC -</v>
      </c>
      <c r="G427" s="94" t="s">
        <v>476</v>
      </c>
      <c r="H427" s="94"/>
      <c r="I427" s="103" t="str">
        <f t="shared" si="32"/>
        <v xml:space="preserve">- E- - </v>
      </c>
      <c r="J427" s="94"/>
      <c r="K427" s="94" t="s">
        <v>469</v>
      </c>
      <c r="L427" s="94"/>
      <c r="M427" s="94"/>
      <c r="N427" s="103" t="str">
        <f t="shared" si="33"/>
        <v xml:space="preserve">O  </v>
      </c>
      <c r="O427" s="94" t="s">
        <v>472</v>
      </c>
      <c r="P427" s="94"/>
      <c r="Q427" s="103" t="str">
        <f t="shared" si="34"/>
        <v xml:space="preserve">F   </v>
      </c>
      <c r="R427" s="94" t="s">
        <v>375</v>
      </c>
      <c r="S427" s="94"/>
    </row>
    <row r="428" spans="1:19">
      <c r="A428" s="93"/>
      <c r="B428" s="94"/>
      <c r="C428" s="94"/>
      <c r="D428" s="93"/>
      <c r="E428" s="93" t="str">
        <f t="shared" si="30"/>
        <v>-</v>
      </c>
      <c r="F428" s="107" t="str">
        <f t="shared" si="31"/>
        <v>AG ---AC -</v>
      </c>
      <c r="G428" s="94"/>
      <c r="H428" s="94"/>
      <c r="I428" s="103" t="str">
        <f t="shared" si="32"/>
        <v xml:space="preserve">- - - </v>
      </c>
      <c r="J428" s="94"/>
      <c r="K428" s="94"/>
      <c r="L428" s="94"/>
      <c r="M428" s="94"/>
      <c r="N428" s="103" t="str">
        <f t="shared" si="33"/>
        <v xml:space="preserve">  </v>
      </c>
      <c r="O428" s="94"/>
      <c r="P428" s="94"/>
      <c r="Q428" s="103" t="str">
        <f t="shared" si="34"/>
        <v xml:space="preserve">   </v>
      </c>
      <c r="R428" s="94"/>
      <c r="S428" s="94"/>
    </row>
    <row r="429" spans="1:19">
      <c r="A429" s="93" t="s">
        <v>770</v>
      </c>
      <c r="B429" s="94" t="s">
        <v>446</v>
      </c>
      <c r="C429" s="94" t="s">
        <v>489</v>
      </c>
      <c r="D429" s="93" t="s">
        <v>490</v>
      </c>
      <c r="E429" s="93" t="str">
        <f t="shared" si="30"/>
        <v>7421-02</v>
      </c>
      <c r="F429" s="107" t="str">
        <f t="shared" si="31"/>
        <v>AG ---AC -</v>
      </c>
      <c r="G429" s="94"/>
      <c r="H429" s="94"/>
      <c r="I429" s="103" t="str">
        <f t="shared" si="32"/>
        <v xml:space="preserve">- - - </v>
      </c>
      <c r="J429" s="94"/>
      <c r="K429" s="94"/>
      <c r="L429" s="94"/>
      <c r="M429" s="94"/>
      <c r="N429" s="103" t="str">
        <f t="shared" si="33"/>
        <v xml:space="preserve">  </v>
      </c>
      <c r="O429" s="94"/>
      <c r="P429" s="94"/>
      <c r="Q429" s="103" t="str">
        <f t="shared" si="34"/>
        <v xml:space="preserve">   </v>
      </c>
      <c r="R429" s="94"/>
      <c r="S429" s="94"/>
    </row>
    <row r="430" spans="1:19">
      <c r="A430" s="93" t="s">
        <v>770</v>
      </c>
      <c r="B430" s="94" t="s">
        <v>446</v>
      </c>
      <c r="C430" s="94" t="s">
        <v>771</v>
      </c>
      <c r="D430" s="93" t="s">
        <v>288</v>
      </c>
      <c r="E430" s="93" t="str">
        <f t="shared" si="30"/>
        <v>7421-02.06</v>
      </c>
      <c r="F430" s="107" t="str">
        <f t="shared" si="31"/>
        <v>AG -3--AC -18</v>
      </c>
      <c r="G430" s="94" t="s">
        <v>476</v>
      </c>
      <c r="H430" s="94" t="s">
        <v>495</v>
      </c>
      <c r="I430" s="103" t="str">
        <f t="shared" si="32"/>
        <v xml:space="preserve">CT- - M- </v>
      </c>
      <c r="J430" s="94" t="s">
        <v>468</v>
      </c>
      <c r="K430" s="94"/>
      <c r="L430" s="94" t="s">
        <v>478</v>
      </c>
      <c r="M430" s="94"/>
      <c r="N430" s="103" t="str">
        <f t="shared" si="33"/>
        <v xml:space="preserve">O  </v>
      </c>
      <c r="O430" s="94" t="s">
        <v>472</v>
      </c>
      <c r="P430" s="94"/>
      <c r="Q430" s="103" t="str">
        <f t="shared" si="34"/>
        <v xml:space="preserve">F   </v>
      </c>
      <c r="R430" s="94" t="s">
        <v>375</v>
      </c>
      <c r="S430" s="94"/>
    </row>
    <row r="431" spans="1:19">
      <c r="A431" s="93" t="s">
        <v>770</v>
      </c>
      <c r="B431" s="94" t="s">
        <v>446</v>
      </c>
      <c r="C431" s="94" t="s">
        <v>772</v>
      </c>
      <c r="D431" s="93" t="s">
        <v>773</v>
      </c>
      <c r="E431" s="93" t="str">
        <f t="shared" si="30"/>
        <v>7421-02.18</v>
      </c>
      <c r="F431" s="107" t="str">
        <f t="shared" si="31"/>
        <v>AG -3--AC -18</v>
      </c>
      <c r="G431" s="94" t="s">
        <v>476</v>
      </c>
      <c r="H431" s="94" t="s">
        <v>495</v>
      </c>
      <c r="I431" s="103" t="str">
        <f t="shared" si="32"/>
        <v xml:space="preserve">CT- - M- </v>
      </c>
      <c r="J431" s="94" t="s">
        <v>468</v>
      </c>
      <c r="K431" s="94"/>
      <c r="L431" s="94" t="s">
        <v>478</v>
      </c>
      <c r="M431" s="94"/>
      <c r="N431" s="103" t="str">
        <f t="shared" si="33"/>
        <v xml:space="preserve">O  </v>
      </c>
      <c r="O431" s="94" t="s">
        <v>472</v>
      </c>
      <c r="P431" s="94"/>
      <c r="Q431" s="103" t="str">
        <f t="shared" si="34"/>
        <v xml:space="preserve">F   </v>
      </c>
      <c r="R431" s="94" t="s">
        <v>375</v>
      </c>
      <c r="S431" s="94"/>
    </row>
    <row r="432" spans="1:19">
      <c r="A432" s="93" t="s">
        <v>770</v>
      </c>
      <c r="B432" s="94" t="s">
        <v>446</v>
      </c>
      <c r="C432" s="94" t="s">
        <v>774</v>
      </c>
      <c r="D432" s="93" t="s">
        <v>775</v>
      </c>
      <c r="E432" s="93" t="str">
        <f t="shared" si="30"/>
        <v>7421-17</v>
      </c>
      <c r="F432" s="107" t="str">
        <f t="shared" si="31"/>
        <v>AG ---AC -</v>
      </c>
      <c r="G432" s="94"/>
      <c r="H432" s="94"/>
      <c r="I432" s="103" t="str">
        <f t="shared" si="32"/>
        <v xml:space="preserve">- - - </v>
      </c>
      <c r="J432" s="94"/>
      <c r="K432" s="94"/>
      <c r="L432" s="94"/>
      <c r="M432" s="94"/>
      <c r="N432" s="103" t="str">
        <f t="shared" si="33"/>
        <v xml:space="preserve">  </v>
      </c>
      <c r="O432" s="94"/>
      <c r="P432" s="94"/>
      <c r="Q432" s="103" t="str">
        <f t="shared" si="34"/>
        <v xml:space="preserve">   </v>
      </c>
      <c r="R432" s="94"/>
      <c r="S432" s="94"/>
    </row>
    <row r="433" spans="1:19">
      <c r="A433" s="93" t="s">
        <v>770</v>
      </c>
      <c r="B433" s="94" t="s">
        <v>446</v>
      </c>
      <c r="C433" s="94" t="s">
        <v>776</v>
      </c>
      <c r="D433" s="93" t="s">
        <v>289</v>
      </c>
      <c r="E433" s="93" t="str">
        <f t="shared" si="30"/>
        <v>7421-17.01</v>
      </c>
      <c r="F433" s="107" t="str">
        <f t="shared" si="31"/>
        <v>AG -3--AC -8</v>
      </c>
      <c r="G433" s="94" t="s">
        <v>476</v>
      </c>
      <c r="H433" s="94" t="s">
        <v>477</v>
      </c>
      <c r="I433" s="103" t="str">
        <f t="shared" si="32"/>
        <v xml:space="preserve">- E- - </v>
      </c>
      <c r="J433" s="94"/>
      <c r="K433" s="94" t="s">
        <v>469</v>
      </c>
      <c r="L433" s="94"/>
      <c r="M433" s="94"/>
      <c r="N433" s="103" t="str">
        <f t="shared" si="33"/>
        <v xml:space="preserve">O  </v>
      </c>
      <c r="O433" s="94" t="s">
        <v>472</v>
      </c>
      <c r="P433" s="94"/>
      <c r="Q433" s="103" t="str">
        <f t="shared" si="34"/>
        <v>F   D</v>
      </c>
      <c r="R433" s="94" t="s">
        <v>375</v>
      </c>
      <c r="S433" s="94" t="s">
        <v>113</v>
      </c>
    </row>
    <row r="434" spans="1:19">
      <c r="A434" s="93" t="s">
        <v>770</v>
      </c>
      <c r="B434" s="94" t="s">
        <v>446</v>
      </c>
      <c r="C434" s="94" t="s">
        <v>777</v>
      </c>
      <c r="D434" s="93" t="s">
        <v>290</v>
      </c>
      <c r="E434" s="93" t="str">
        <f t="shared" si="30"/>
        <v>7421-17.02</v>
      </c>
      <c r="F434" s="107" t="str">
        <f t="shared" si="31"/>
        <v>AG -3--AC -8</v>
      </c>
      <c r="G434" s="94" t="s">
        <v>476</v>
      </c>
      <c r="H434" s="94" t="s">
        <v>477</v>
      </c>
      <c r="I434" s="103" t="str">
        <f t="shared" si="32"/>
        <v xml:space="preserve">- E- - </v>
      </c>
      <c r="J434" s="94"/>
      <c r="K434" s="94" t="s">
        <v>469</v>
      </c>
      <c r="L434" s="94"/>
      <c r="M434" s="94"/>
      <c r="N434" s="103" t="str">
        <f t="shared" si="33"/>
        <v xml:space="preserve">O  </v>
      </c>
      <c r="O434" s="94" t="s">
        <v>472</v>
      </c>
      <c r="P434" s="94"/>
      <c r="Q434" s="103" t="str">
        <f t="shared" si="34"/>
        <v>F   D</v>
      </c>
      <c r="R434" s="94" t="s">
        <v>375</v>
      </c>
      <c r="S434" s="94" t="s">
        <v>113</v>
      </c>
    </row>
    <row r="435" spans="1:19">
      <c r="A435" s="93" t="s">
        <v>770</v>
      </c>
      <c r="B435" s="94" t="s">
        <v>446</v>
      </c>
      <c r="C435" s="94" t="s">
        <v>451</v>
      </c>
      <c r="D435" s="93" t="s">
        <v>496</v>
      </c>
      <c r="E435" s="93" t="str">
        <f t="shared" si="30"/>
        <v>7421-23</v>
      </c>
      <c r="F435" s="107" t="str">
        <f t="shared" si="31"/>
        <v>AG -3--AC -18</v>
      </c>
      <c r="G435" s="94" t="s">
        <v>476</v>
      </c>
      <c r="H435" s="94" t="s">
        <v>495</v>
      </c>
      <c r="I435" s="103" t="str">
        <f t="shared" si="32"/>
        <v>- - M- S</v>
      </c>
      <c r="J435" s="94"/>
      <c r="K435" s="94"/>
      <c r="L435" s="94" t="s">
        <v>478</v>
      </c>
      <c r="M435" s="94" t="s">
        <v>471</v>
      </c>
      <c r="N435" s="103" t="str">
        <f t="shared" si="33"/>
        <v xml:space="preserve">O  </v>
      </c>
      <c r="O435" s="94" t="s">
        <v>472</v>
      </c>
      <c r="P435" s="94"/>
      <c r="Q435" s="103" t="str">
        <f t="shared" si="34"/>
        <v xml:space="preserve">F   </v>
      </c>
      <c r="R435" s="94" t="s">
        <v>375</v>
      </c>
      <c r="S435" s="94"/>
    </row>
    <row r="436" spans="1:19">
      <c r="A436" s="93" t="s">
        <v>770</v>
      </c>
      <c r="B436" s="94" t="s">
        <v>446</v>
      </c>
      <c r="C436" s="94" t="s">
        <v>778</v>
      </c>
      <c r="D436" s="93" t="s">
        <v>779</v>
      </c>
      <c r="E436" s="93" t="str">
        <f t="shared" si="30"/>
        <v>7421-27</v>
      </c>
      <c r="F436" s="107" t="str">
        <f t="shared" si="31"/>
        <v>AG -3--AC -</v>
      </c>
      <c r="G436" s="94" t="s">
        <v>476</v>
      </c>
      <c r="H436" s="94"/>
      <c r="I436" s="103" t="str">
        <f t="shared" si="32"/>
        <v xml:space="preserve">- E- - </v>
      </c>
      <c r="J436" s="94"/>
      <c r="K436" s="94" t="s">
        <v>469</v>
      </c>
      <c r="L436" s="94"/>
      <c r="M436" s="94"/>
      <c r="N436" s="103" t="str">
        <f t="shared" si="33"/>
        <v xml:space="preserve">O  </v>
      </c>
      <c r="O436" s="94" t="s">
        <v>472</v>
      </c>
      <c r="P436" s="94"/>
      <c r="Q436" s="103" t="str">
        <f t="shared" si="34"/>
        <v xml:space="preserve">F   </v>
      </c>
      <c r="R436" s="94" t="s">
        <v>375</v>
      </c>
      <c r="S436" s="94"/>
    </row>
    <row r="437" spans="1:19">
      <c r="A437" s="93" t="s">
        <v>770</v>
      </c>
      <c r="B437" s="94" t="s">
        <v>446</v>
      </c>
      <c r="C437" s="94" t="s">
        <v>485</v>
      </c>
      <c r="D437" s="93" t="s">
        <v>482</v>
      </c>
      <c r="E437" s="93" t="str">
        <f t="shared" si="30"/>
        <v>7421-34</v>
      </c>
      <c r="F437" s="107" t="str">
        <f t="shared" si="31"/>
        <v>AG ---AC -</v>
      </c>
      <c r="G437" s="94"/>
      <c r="H437" s="94"/>
      <c r="I437" s="103" t="str">
        <f t="shared" si="32"/>
        <v xml:space="preserve">- - - </v>
      </c>
      <c r="J437" s="94"/>
      <c r="K437" s="94"/>
      <c r="L437" s="94"/>
      <c r="M437" s="94"/>
      <c r="N437" s="103" t="str">
        <f t="shared" si="33"/>
        <v xml:space="preserve">  </v>
      </c>
      <c r="O437" s="94"/>
      <c r="P437" s="94"/>
      <c r="Q437" s="103" t="str">
        <f t="shared" si="34"/>
        <v xml:space="preserve">   </v>
      </c>
      <c r="R437" s="94"/>
      <c r="S437" s="94"/>
    </row>
    <row r="438" spans="1:19">
      <c r="A438" s="93" t="s">
        <v>770</v>
      </c>
      <c r="B438" s="94" t="s">
        <v>446</v>
      </c>
      <c r="C438" s="94" t="s">
        <v>428</v>
      </c>
      <c r="D438" s="93" t="s">
        <v>555</v>
      </c>
      <c r="E438" s="93" t="str">
        <f t="shared" si="30"/>
        <v>7421-34.03</v>
      </c>
      <c r="F438" s="107" t="str">
        <f t="shared" si="31"/>
        <v>AG -3--AC -</v>
      </c>
      <c r="G438" s="94" t="s">
        <v>476</v>
      </c>
      <c r="H438" s="94"/>
      <c r="I438" s="103" t="str">
        <f t="shared" si="32"/>
        <v xml:space="preserve">- E- - </v>
      </c>
      <c r="J438" s="94"/>
      <c r="K438" s="94" t="s">
        <v>469</v>
      </c>
      <c r="L438" s="94"/>
      <c r="M438" s="94"/>
      <c r="N438" s="103" t="str">
        <f t="shared" si="33"/>
        <v xml:space="preserve">O  </v>
      </c>
      <c r="O438" s="94" t="s">
        <v>472</v>
      </c>
      <c r="P438" s="94"/>
      <c r="Q438" s="103" t="str">
        <f t="shared" si="34"/>
        <v xml:space="preserve">F   </v>
      </c>
      <c r="R438" s="94" t="s">
        <v>375</v>
      </c>
      <c r="S438" s="94"/>
    </row>
    <row r="439" spans="1:19">
      <c r="A439" s="93" t="s">
        <v>770</v>
      </c>
      <c r="B439" s="94" t="s">
        <v>446</v>
      </c>
      <c r="C439" s="94" t="s">
        <v>556</v>
      </c>
      <c r="D439" s="93" t="s">
        <v>557</v>
      </c>
      <c r="E439" s="93" t="str">
        <f t="shared" si="30"/>
        <v>7421-34.05</v>
      </c>
      <c r="F439" s="107" t="str">
        <f t="shared" si="31"/>
        <v>AG -3--AC -4</v>
      </c>
      <c r="G439" s="94" t="s">
        <v>476</v>
      </c>
      <c r="H439" s="94" t="s">
        <v>637</v>
      </c>
      <c r="I439" s="103" t="str">
        <f t="shared" si="32"/>
        <v xml:space="preserve">- E- - </v>
      </c>
      <c r="J439" s="94"/>
      <c r="K439" s="94" t="s">
        <v>469</v>
      </c>
      <c r="L439" s="94"/>
      <c r="M439" s="94"/>
      <c r="N439" s="103" t="str">
        <f t="shared" si="33"/>
        <v xml:space="preserve">O  </v>
      </c>
      <c r="O439" s="94" t="s">
        <v>472</v>
      </c>
      <c r="P439" s="94"/>
      <c r="Q439" s="103" t="str">
        <f t="shared" si="34"/>
        <v xml:space="preserve">F   </v>
      </c>
      <c r="R439" s="94" t="s">
        <v>375</v>
      </c>
      <c r="S439" s="94"/>
    </row>
    <row r="440" spans="1:19">
      <c r="A440" s="93" t="s">
        <v>770</v>
      </c>
      <c r="B440" s="94" t="s">
        <v>446</v>
      </c>
      <c r="C440" s="94" t="s">
        <v>780</v>
      </c>
      <c r="D440" s="93" t="s">
        <v>781</v>
      </c>
      <c r="E440" s="93" t="str">
        <f t="shared" si="30"/>
        <v>7421-35</v>
      </c>
      <c r="F440" s="107" t="str">
        <f t="shared" si="31"/>
        <v>AG ---AC -</v>
      </c>
      <c r="G440" s="94"/>
      <c r="H440" s="94"/>
      <c r="I440" s="103" t="str">
        <f t="shared" si="32"/>
        <v xml:space="preserve">- - - </v>
      </c>
      <c r="J440" s="94"/>
      <c r="K440" s="94"/>
      <c r="L440" s="94"/>
      <c r="M440" s="94"/>
      <c r="N440" s="103" t="str">
        <f t="shared" si="33"/>
        <v xml:space="preserve">  </v>
      </c>
      <c r="O440" s="94"/>
      <c r="P440" s="94"/>
      <c r="Q440" s="103" t="str">
        <f t="shared" si="34"/>
        <v xml:space="preserve">   </v>
      </c>
      <c r="R440" s="94"/>
      <c r="S440" s="94"/>
    </row>
    <row r="441" spans="1:19">
      <c r="A441" s="93" t="s">
        <v>770</v>
      </c>
      <c r="B441" s="94" t="s">
        <v>446</v>
      </c>
      <c r="C441" s="94" t="s">
        <v>782</v>
      </c>
      <c r="D441" s="93" t="s">
        <v>291</v>
      </c>
      <c r="E441" s="93" t="str">
        <f t="shared" si="30"/>
        <v>7421-35.01</v>
      </c>
      <c r="F441" s="107" t="str">
        <f t="shared" si="31"/>
        <v>AG -3--AC -10</v>
      </c>
      <c r="G441" s="94" t="s">
        <v>476</v>
      </c>
      <c r="H441" s="94" t="s">
        <v>385</v>
      </c>
      <c r="I441" s="103" t="str">
        <f t="shared" si="32"/>
        <v xml:space="preserve">CT- - M- </v>
      </c>
      <c r="J441" s="94" t="s">
        <v>468</v>
      </c>
      <c r="K441" s="94"/>
      <c r="L441" s="94" t="s">
        <v>478</v>
      </c>
      <c r="M441" s="94"/>
      <c r="N441" s="103" t="str">
        <f t="shared" si="33"/>
        <v xml:space="preserve">O  </v>
      </c>
      <c r="O441" s="94" t="s">
        <v>472</v>
      </c>
      <c r="P441" s="94"/>
      <c r="Q441" s="103" t="str">
        <f t="shared" si="34"/>
        <v xml:space="preserve">F   </v>
      </c>
      <c r="R441" s="94" t="s">
        <v>375</v>
      </c>
      <c r="S441" s="94"/>
    </row>
    <row r="442" spans="1:19">
      <c r="A442" s="93" t="s">
        <v>770</v>
      </c>
      <c r="B442" s="94" t="s">
        <v>446</v>
      </c>
      <c r="C442" s="94" t="s">
        <v>627</v>
      </c>
      <c r="D442" s="93" t="s">
        <v>628</v>
      </c>
      <c r="E442" s="93" t="str">
        <f t="shared" si="30"/>
        <v>7421-41</v>
      </c>
      <c r="F442" s="107" t="str">
        <f t="shared" si="31"/>
        <v>AG ---AC -</v>
      </c>
      <c r="G442" s="94"/>
      <c r="H442" s="94"/>
      <c r="I442" s="103" t="str">
        <f t="shared" si="32"/>
        <v xml:space="preserve">- - - </v>
      </c>
      <c r="J442" s="94"/>
      <c r="K442" s="94"/>
      <c r="L442" s="94"/>
      <c r="M442" s="94"/>
      <c r="N442" s="103" t="str">
        <f t="shared" si="33"/>
        <v xml:space="preserve">  </v>
      </c>
      <c r="O442" s="94"/>
      <c r="P442" s="94"/>
      <c r="Q442" s="103" t="str">
        <f t="shared" si="34"/>
        <v xml:space="preserve">   </v>
      </c>
      <c r="R442" s="94"/>
      <c r="S442" s="94"/>
    </row>
    <row r="443" spans="1:19">
      <c r="A443" s="93" t="s">
        <v>770</v>
      </c>
      <c r="B443" s="94" t="s">
        <v>446</v>
      </c>
      <c r="C443" s="94" t="s">
        <v>629</v>
      </c>
      <c r="D443" s="93" t="s">
        <v>630</v>
      </c>
      <c r="E443" s="93" t="str">
        <f t="shared" si="30"/>
        <v>7421-41.01</v>
      </c>
      <c r="F443" s="107" t="str">
        <f t="shared" si="31"/>
        <v>AG -5--AC -10</v>
      </c>
      <c r="G443" s="94" t="s">
        <v>612</v>
      </c>
      <c r="H443" s="94" t="s">
        <v>385</v>
      </c>
      <c r="I443" s="103" t="str">
        <f t="shared" si="32"/>
        <v xml:space="preserve">CT- - M- </v>
      </c>
      <c r="J443" s="94" t="s">
        <v>468</v>
      </c>
      <c r="K443" s="94"/>
      <c r="L443" s="94" t="s">
        <v>478</v>
      </c>
      <c r="M443" s="94"/>
      <c r="N443" s="103" t="str">
        <f t="shared" si="33"/>
        <v xml:space="preserve">O  </v>
      </c>
      <c r="O443" s="94" t="s">
        <v>472</v>
      </c>
      <c r="P443" s="94"/>
      <c r="Q443" s="103" t="str">
        <f t="shared" si="34"/>
        <v xml:space="preserve">F   </v>
      </c>
      <c r="R443" s="94" t="s">
        <v>375</v>
      </c>
      <c r="S443" s="94"/>
    </row>
    <row r="444" spans="1:19">
      <c r="A444" s="93" t="s">
        <v>770</v>
      </c>
      <c r="B444" s="94" t="s">
        <v>446</v>
      </c>
      <c r="C444" s="94" t="s">
        <v>447</v>
      </c>
      <c r="D444" s="93" t="s">
        <v>783</v>
      </c>
      <c r="E444" s="93" t="str">
        <f t="shared" si="30"/>
        <v>7421-44</v>
      </c>
      <c r="F444" s="107" t="str">
        <f t="shared" si="31"/>
        <v>AG -3--AC -8</v>
      </c>
      <c r="G444" s="94" t="s">
        <v>476</v>
      </c>
      <c r="H444" s="94" t="s">
        <v>477</v>
      </c>
      <c r="I444" s="103" t="str">
        <f t="shared" si="32"/>
        <v xml:space="preserve">CT- - M- </v>
      </c>
      <c r="J444" s="94" t="s">
        <v>468</v>
      </c>
      <c r="K444" s="94"/>
      <c r="L444" s="94" t="s">
        <v>478</v>
      </c>
      <c r="M444" s="94"/>
      <c r="N444" s="103" t="str">
        <f t="shared" si="33"/>
        <v xml:space="preserve">O  </v>
      </c>
      <c r="O444" s="94" t="s">
        <v>472</v>
      </c>
      <c r="P444" s="94"/>
      <c r="Q444" s="103" t="str">
        <f t="shared" si="34"/>
        <v xml:space="preserve">F   </v>
      </c>
      <c r="R444" s="94" t="s">
        <v>375</v>
      </c>
      <c r="S444" s="94"/>
    </row>
    <row r="445" spans="1:19">
      <c r="A445" s="93" t="s">
        <v>770</v>
      </c>
      <c r="B445" s="94" t="s">
        <v>446</v>
      </c>
      <c r="C445" s="94" t="s">
        <v>518</v>
      </c>
      <c r="D445" s="93" t="s">
        <v>558</v>
      </c>
      <c r="E445" s="93" t="str">
        <f t="shared" si="30"/>
        <v>7421-45</v>
      </c>
      <c r="F445" s="107" t="str">
        <f t="shared" si="31"/>
        <v>AG ---AC -</v>
      </c>
      <c r="G445" s="94"/>
      <c r="H445" s="94"/>
      <c r="I445" s="103" t="str">
        <f t="shared" si="32"/>
        <v xml:space="preserve">- - - </v>
      </c>
      <c r="J445" s="94"/>
      <c r="K445" s="94"/>
      <c r="L445" s="94"/>
      <c r="M445" s="94"/>
      <c r="N445" s="103" t="str">
        <f t="shared" si="33"/>
        <v xml:space="preserve">  </v>
      </c>
      <c r="O445" s="94"/>
      <c r="P445" s="94"/>
      <c r="Q445" s="103" t="str">
        <f t="shared" si="34"/>
        <v xml:space="preserve">   </v>
      </c>
      <c r="R445" s="94"/>
      <c r="S445" s="94"/>
    </row>
    <row r="446" spans="1:19">
      <c r="A446" s="93" t="s">
        <v>770</v>
      </c>
      <c r="B446" s="94" t="s">
        <v>446</v>
      </c>
      <c r="C446" s="94" t="s">
        <v>559</v>
      </c>
      <c r="D446" s="93" t="s">
        <v>280</v>
      </c>
      <c r="E446" s="93" t="str">
        <f t="shared" si="30"/>
        <v>7421-45.01</v>
      </c>
      <c r="F446" s="107" t="str">
        <f t="shared" si="31"/>
        <v>AG -3--AC -2</v>
      </c>
      <c r="G446" s="94" t="s">
        <v>476</v>
      </c>
      <c r="H446" s="94" t="s">
        <v>581</v>
      </c>
      <c r="I446" s="103" t="str">
        <f t="shared" si="32"/>
        <v xml:space="preserve">- E- - </v>
      </c>
      <c r="J446" s="94"/>
      <c r="K446" s="94" t="s">
        <v>469</v>
      </c>
      <c r="L446" s="94"/>
      <c r="M446" s="94"/>
      <c r="N446" s="103" t="str">
        <f t="shared" si="33"/>
        <v xml:space="preserve">O  </v>
      </c>
      <c r="O446" s="94" t="s">
        <v>472</v>
      </c>
      <c r="P446" s="94"/>
      <c r="Q446" s="103" t="str">
        <f t="shared" si="34"/>
        <v xml:space="preserve">F   </v>
      </c>
      <c r="R446" s="94" t="s">
        <v>375</v>
      </c>
      <c r="S446" s="94"/>
    </row>
    <row r="447" spans="1:19">
      <c r="A447" s="93" t="s">
        <v>770</v>
      </c>
      <c r="B447" s="94" t="s">
        <v>446</v>
      </c>
      <c r="C447" s="94" t="s">
        <v>784</v>
      </c>
      <c r="D447" s="93" t="s">
        <v>785</v>
      </c>
      <c r="E447" s="93" t="str">
        <f t="shared" si="30"/>
        <v>7421-50</v>
      </c>
      <c r="F447" s="107" t="str">
        <f t="shared" si="31"/>
        <v>AG -3--AC -8</v>
      </c>
      <c r="G447" s="94" t="s">
        <v>476</v>
      </c>
      <c r="H447" s="94" t="s">
        <v>477</v>
      </c>
      <c r="I447" s="103" t="str">
        <f t="shared" si="32"/>
        <v xml:space="preserve">CT- - M- </v>
      </c>
      <c r="J447" s="94" t="s">
        <v>468</v>
      </c>
      <c r="K447" s="94"/>
      <c r="L447" s="94" t="s">
        <v>478</v>
      </c>
      <c r="M447" s="94"/>
      <c r="N447" s="103" t="str">
        <f t="shared" si="33"/>
        <v xml:space="preserve">O  </v>
      </c>
      <c r="O447" s="94" t="s">
        <v>472</v>
      </c>
      <c r="P447" s="94"/>
      <c r="Q447" s="103" t="str">
        <f t="shared" si="34"/>
        <v xml:space="preserve">F   </v>
      </c>
      <c r="R447" s="94" t="s">
        <v>375</v>
      </c>
      <c r="S447" s="94"/>
    </row>
    <row r="448" spans="1:19">
      <c r="A448" s="93" t="s">
        <v>770</v>
      </c>
      <c r="B448" s="94" t="s">
        <v>446</v>
      </c>
      <c r="C448" s="94" t="s">
        <v>786</v>
      </c>
      <c r="D448" s="93" t="s">
        <v>787</v>
      </c>
      <c r="E448" s="93" t="str">
        <f t="shared" si="30"/>
        <v>7421-62</v>
      </c>
      <c r="F448" s="107" t="str">
        <f t="shared" si="31"/>
        <v>AG -5--AC -10</v>
      </c>
      <c r="G448" s="94" t="s">
        <v>612</v>
      </c>
      <c r="H448" s="94" t="s">
        <v>385</v>
      </c>
      <c r="I448" s="103" t="str">
        <f t="shared" si="32"/>
        <v xml:space="preserve">CT- - M- </v>
      </c>
      <c r="J448" s="94" t="s">
        <v>468</v>
      </c>
      <c r="K448" s="94"/>
      <c r="L448" s="94" t="s">
        <v>478</v>
      </c>
      <c r="M448" s="94"/>
      <c r="N448" s="103" t="str">
        <f t="shared" si="33"/>
        <v xml:space="preserve">O  </v>
      </c>
      <c r="O448" s="94" t="s">
        <v>472</v>
      </c>
      <c r="P448" s="94"/>
      <c r="Q448" s="103" t="str">
        <f t="shared" si="34"/>
        <v xml:space="preserve">F   </v>
      </c>
      <c r="R448" s="94" t="s">
        <v>375</v>
      </c>
      <c r="S448" s="94"/>
    </row>
    <row r="449" spans="1:19">
      <c r="A449" s="93" t="s">
        <v>770</v>
      </c>
      <c r="B449" s="94" t="s">
        <v>446</v>
      </c>
      <c r="C449" s="94" t="s">
        <v>788</v>
      </c>
      <c r="D449" s="93" t="s">
        <v>789</v>
      </c>
      <c r="E449" s="93" t="str">
        <f t="shared" si="30"/>
        <v>7421-64</v>
      </c>
      <c r="F449" s="107" t="str">
        <f t="shared" si="31"/>
        <v>AG ---AC -</v>
      </c>
      <c r="G449" s="94"/>
      <c r="H449" s="94"/>
      <c r="I449" s="103" t="str">
        <f t="shared" si="32"/>
        <v xml:space="preserve">- - - </v>
      </c>
      <c r="J449" s="94"/>
      <c r="K449" s="94"/>
      <c r="L449" s="94"/>
      <c r="M449" s="94"/>
      <c r="N449" s="103" t="str">
        <f t="shared" si="33"/>
        <v xml:space="preserve">  </v>
      </c>
      <c r="O449" s="94"/>
      <c r="P449" s="94"/>
      <c r="Q449" s="103" t="str">
        <f t="shared" si="34"/>
        <v xml:space="preserve">   </v>
      </c>
      <c r="R449" s="94"/>
      <c r="S449" s="94"/>
    </row>
    <row r="450" spans="1:19">
      <c r="A450" s="93" t="s">
        <v>770</v>
      </c>
      <c r="B450" s="94" t="s">
        <v>446</v>
      </c>
      <c r="C450" s="94" t="s">
        <v>790</v>
      </c>
      <c r="D450" s="93" t="s">
        <v>292</v>
      </c>
      <c r="E450" s="93" t="str">
        <f t="shared" si="30"/>
        <v>7421-64.01</v>
      </c>
      <c r="F450" s="107" t="str">
        <f t="shared" si="31"/>
        <v>AG -3--AC -8</v>
      </c>
      <c r="G450" s="94" t="s">
        <v>476</v>
      </c>
      <c r="H450" s="94" t="s">
        <v>477</v>
      </c>
      <c r="I450" s="103" t="str">
        <f t="shared" si="32"/>
        <v xml:space="preserve">CT- - M- </v>
      </c>
      <c r="J450" s="94" t="s">
        <v>468</v>
      </c>
      <c r="K450" s="94"/>
      <c r="L450" s="94" t="s">
        <v>478</v>
      </c>
      <c r="M450" s="94"/>
      <c r="N450" s="103" t="str">
        <f t="shared" si="33"/>
        <v xml:space="preserve">O  </v>
      </c>
      <c r="O450" s="94" t="s">
        <v>472</v>
      </c>
      <c r="P450" s="94"/>
      <c r="Q450" s="103" t="str">
        <f t="shared" si="34"/>
        <v xml:space="preserve">F   </v>
      </c>
      <c r="R450" s="94" t="s">
        <v>375</v>
      </c>
      <c r="S450" s="94"/>
    </row>
    <row r="451" spans="1:19">
      <c r="A451" s="93" t="s">
        <v>770</v>
      </c>
      <c r="B451" s="94" t="s">
        <v>446</v>
      </c>
      <c r="C451" s="94" t="s">
        <v>791</v>
      </c>
      <c r="D451" s="93" t="s">
        <v>293</v>
      </c>
      <c r="E451" s="93" t="str">
        <f t="shared" si="30"/>
        <v>7421-64.02</v>
      </c>
      <c r="F451" s="107" t="str">
        <f t="shared" si="31"/>
        <v>AG -3--AC -8</v>
      </c>
      <c r="G451" s="94" t="s">
        <v>476</v>
      </c>
      <c r="H451" s="94" t="s">
        <v>477</v>
      </c>
      <c r="I451" s="103" t="str">
        <f t="shared" si="32"/>
        <v xml:space="preserve">CT- - M- </v>
      </c>
      <c r="J451" s="94" t="s">
        <v>468</v>
      </c>
      <c r="K451" s="94"/>
      <c r="L451" s="94" t="s">
        <v>478</v>
      </c>
      <c r="M451" s="94"/>
      <c r="N451" s="103" t="str">
        <f t="shared" si="33"/>
        <v xml:space="preserve">O  </v>
      </c>
      <c r="O451" s="94" t="s">
        <v>472</v>
      </c>
      <c r="P451" s="94"/>
      <c r="Q451" s="103" t="str">
        <f t="shared" si="34"/>
        <v xml:space="preserve">F   </v>
      </c>
      <c r="R451" s="94" t="s">
        <v>375</v>
      </c>
      <c r="S451" s="94"/>
    </row>
    <row r="452" spans="1:19">
      <c r="A452" s="93"/>
      <c r="B452" s="94"/>
      <c r="C452" s="94"/>
      <c r="D452" s="93"/>
      <c r="E452" s="93" t="str">
        <f t="shared" si="30"/>
        <v>-</v>
      </c>
      <c r="F452" s="107" t="str">
        <f t="shared" si="31"/>
        <v>AG ---AC -</v>
      </c>
      <c r="G452" s="94"/>
      <c r="H452" s="94"/>
      <c r="I452" s="103" t="str">
        <f t="shared" si="32"/>
        <v xml:space="preserve">- - - </v>
      </c>
      <c r="J452" s="94"/>
      <c r="K452" s="94"/>
      <c r="L452" s="94"/>
      <c r="M452" s="94"/>
      <c r="N452" s="103" t="str">
        <f t="shared" si="33"/>
        <v xml:space="preserve">  </v>
      </c>
      <c r="O452" s="94"/>
      <c r="P452" s="94"/>
      <c r="Q452" s="103" t="str">
        <f t="shared" si="34"/>
        <v xml:space="preserve">   </v>
      </c>
      <c r="R452" s="94"/>
      <c r="S452" s="94"/>
    </row>
    <row r="453" spans="1:19">
      <c r="A453" s="93" t="s">
        <v>83</v>
      </c>
      <c r="B453" s="94">
        <v>7422</v>
      </c>
      <c r="C453" s="94" t="s">
        <v>489</v>
      </c>
      <c r="D453" s="93" t="s">
        <v>490</v>
      </c>
      <c r="E453" s="93" t="str">
        <f t="shared" si="30"/>
        <v>7422-02</v>
      </c>
      <c r="F453" s="107" t="str">
        <f t="shared" si="31"/>
        <v>AG ---AC -</v>
      </c>
      <c r="G453" s="94"/>
      <c r="H453" s="94"/>
      <c r="I453" s="103" t="str">
        <f t="shared" si="32"/>
        <v xml:space="preserve">- - - </v>
      </c>
      <c r="J453" s="94"/>
      <c r="K453" s="94"/>
      <c r="L453" s="94"/>
      <c r="M453" s="94"/>
      <c r="N453" s="103" t="str">
        <f t="shared" si="33"/>
        <v xml:space="preserve">  </v>
      </c>
      <c r="O453" s="94"/>
      <c r="P453" s="94"/>
      <c r="Q453" s="103" t="str">
        <f t="shared" si="34"/>
        <v xml:space="preserve">   </v>
      </c>
      <c r="R453" s="94"/>
      <c r="S453" s="94"/>
    </row>
    <row r="454" spans="1:19">
      <c r="A454" s="93" t="s">
        <v>83</v>
      </c>
      <c r="B454" s="94">
        <v>7422</v>
      </c>
      <c r="C454" s="94" t="s">
        <v>792</v>
      </c>
      <c r="D454" s="93" t="s">
        <v>268</v>
      </c>
      <c r="E454" s="93" t="str">
        <f t="shared" ref="E454:E517" si="35">CONCATENATE(B454,"-",C454)</f>
        <v>7422-02.04</v>
      </c>
      <c r="F454" s="107" t="str">
        <f t="shared" ref="F454:F517" si="36">CONCATENATE("AG"," -", G454,"--","AC -", H454)</f>
        <v>AG -3--AC -18</v>
      </c>
      <c r="G454" s="94" t="s">
        <v>476</v>
      </c>
      <c r="H454" s="94" t="s">
        <v>495</v>
      </c>
      <c r="I454" s="103" t="str">
        <f t="shared" ref="I454:I517" si="37">CONCATENATE(J454,"- ",K454,"- ",L454,"- ",M454,)</f>
        <v xml:space="preserve">CT- - M- </v>
      </c>
      <c r="J454" s="94" t="s">
        <v>468</v>
      </c>
      <c r="K454" s="94"/>
      <c r="L454" s="94" t="s">
        <v>478</v>
      </c>
      <c r="M454" s="94"/>
      <c r="N454" s="103" t="str">
        <f t="shared" ref="N454:N517" si="38">CONCATENATE(O454,"  ",P454)</f>
        <v xml:space="preserve">O  </v>
      </c>
      <c r="O454" s="94" t="s">
        <v>472</v>
      </c>
      <c r="P454" s="94"/>
      <c r="Q454" s="103" t="str">
        <f t="shared" ref="Q454:Q517" si="39">CONCATENATE(R454,"   ",S454)</f>
        <v xml:space="preserve">F   </v>
      </c>
      <c r="R454" s="94" t="s">
        <v>375</v>
      </c>
      <c r="S454" s="94"/>
    </row>
    <row r="455" spans="1:19">
      <c r="A455" s="93" t="s">
        <v>83</v>
      </c>
      <c r="B455" s="94">
        <v>7422</v>
      </c>
      <c r="C455" s="94" t="s">
        <v>383</v>
      </c>
      <c r="D455" s="93" t="s">
        <v>590</v>
      </c>
      <c r="E455" s="93" t="str">
        <f t="shared" si="35"/>
        <v>7422-14</v>
      </c>
      <c r="F455" s="107" t="str">
        <f t="shared" si="36"/>
        <v>AG ---AC -</v>
      </c>
      <c r="G455" s="94"/>
      <c r="H455" s="94"/>
      <c r="I455" s="103" t="str">
        <f t="shared" si="37"/>
        <v xml:space="preserve">- - - </v>
      </c>
      <c r="J455" s="94"/>
      <c r="K455" s="94"/>
      <c r="L455" s="94"/>
      <c r="M455" s="94"/>
      <c r="N455" s="103" t="str">
        <f t="shared" si="38"/>
        <v xml:space="preserve">  </v>
      </c>
      <c r="O455" s="94"/>
      <c r="P455" s="94"/>
      <c r="Q455" s="103" t="str">
        <f t="shared" si="39"/>
        <v xml:space="preserve">   </v>
      </c>
      <c r="R455" s="94"/>
      <c r="S455" s="94"/>
    </row>
    <row r="456" spans="1:19">
      <c r="A456" s="93" t="s">
        <v>83</v>
      </c>
      <c r="B456" s="94">
        <v>7422</v>
      </c>
      <c r="C456" s="94" t="s">
        <v>591</v>
      </c>
      <c r="D456" s="93" t="s">
        <v>22</v>
      </c>
      <c r="E456" s="93" t="str">
        <f t="shared" si="35"/>
        <v>7422-14.01</v>
      </c>
      <c r="F456" s="107" t="str">
        <f t="shared" si="36"/>
        <v>AG -3--AC -8</v>
      </c>
      <c r="G456" s="94" t="s">
        <v>476</v>
      </c>
      <c r="H456" s="94" t="s">
        <v>477</v>
      </c>
      <c r="I456" s="103" t="str">
        <f t="shared" si="37"/>
        <v xml:space="preserve">CT- - M- </v>
      </c>
      <c r="J456" s="94" t="s">
        <v>468</v>
      </c>
      <c r="K456" s="94"/>
      <c r="L456" s="94" t="s">
        <v>478</v>
      </c>
      <c r="M456" s="94"/>
      <c r="N456" s="103" t="str">
        <f t="shared" si="38"/>
        <v xml:space="preserve">O  </v>
      </c>
      <c r="O456" s="94" t="s">
        <v>472</v>
      </c>
      <c r="P456" s="94"/>
      <c r="Q456" s="103" t="str">
        <f t="shared" si="39"/>
        <v xml:space="preserve">F   </v>
      </c>
      <c r="R456" s="94" t="s">
        <v>375</v>
      </c>
      <c r="S456" s="94"/>
    </row>
    <row r="457" spans="1:19">
      <c r="A457" s="93" t="s">
        <v>83</v>
      </c>
      <c r="B457" s="94">
        <v>7422</v>
      </c>
      <c r="C457" s="94" t="s">
        <v>384</v>
      </c>
      <c r="D457" s="93" t="s">
        <v>793</v>
      </c>
      <c r="E457" s="93" t="str">
        <f t="shared" si="35"/>
        <v>7422-16</v>
      </c>
      <c r="F457" s="107" t="str">
        <f t="shared" si="36"/>
        <v>AG ---AC -</v>
      </c>
      <c r="G457" s="94"/>
      <c r="H457" s="94"/>
      <c r="I457" s="103" t="str">
        <f t="shared" si="37"/>
        <v xml:space="preserve">- - - </v>
      </c>
      <c r="J457" s="94"/>
      <c r="K457" s="94"/>
      <c r="L457" s="94"/>
      <c r="M457" s="94"/>
      <c r="N457" s="103" t="str">
        <f t="shared" si="38"/>
        <v xml:space="preserve">  </v>
      </c>
      <c r="O457" s="94"/>
      <c r="P457" s="94"/>
      <c r="Q457" s="103" t="str">
        <f t="shared" si="39"/>
        <v xml:space="preserve">   </v>
      </c>
      <c r="R457" s="94"/>
      <c r="S457" s="94"/>
    </row>
    <row r="458" spans="1:19">
      <c r="A458" s="93" t="s">
        <v>83</v>
      </c>
      <c r="B458" s="94">
        <v>7422</v>
      </c>
      <c r="C458" s="94" t="s">
        <v>794</v>
      </c>
      <c r="D458" s="93" t="s">
        <v>795</v>
      </c>
      <c r="E458" s="93" t="str">
        <f t="shared" si="35"/>
        <v>7422-16.01</v>
      </c>
      <c r="F458" s="107" t="str">
        <f t="shared" si="36"/>
        <v>AG -3--AC -18</v>
      </c>
      <c r="G458" s="94" t="s">
        <v>476</v>
      </c>
      <c r="H458" s="94" t="s">
        <v>495</v>
      </c>
      <c r="I458" s="103" t="str">
        <f t="shared" si="37"/>
        <v>- - M- S</v>
      </c>
      <c r="J458" s="94"/>
      <c r="K458" s="94"/>
      <c r="L458" s="94" t="s">
        <v>478</v>
      </c>
      <c r="M458" s="94" t="s">
        <v>471</v>
      </c>
      <c r="N458" s="103" t="str">
        <f t="shared" si="38"/>
        <v xml:space="preserve">O  </v>
      </c>
      <c r="O458" s="94" t="s">
        <v>472</v>
      </c>
      <c r="P458" s="94"/>
      <c r="Q458" s="103" t="str">
        <f t="shared" si="39"/>
        <v xml:space="preserve">F   </v>
      </c>
      <c r="R458" s="94" t="s">
        <v>375</v>
      </c>
      <c r="S458" s="94"/>
    </row>
    <row r="459" spans="1:19">
      <c r="A459" s="93" t="s">
        <v>83</v>
      </c>
      <c r="B459" s="94">
        <v>7422</v>
      </c>
      <c r="C459" s="94" t="s">
        <v>796</v>
      </c>
      <c r="D459" s="93" t="s">
        <v>797</v>
      </c>
      <c r="E459" s="93" t="str">
        <f t="shared" si="35"/>
        <v>7422-16.02</v>
      </c>
      <c r="F459" s="107" t="str">
        <f t="shared" si="36"/>
        <v>AG -3--AC -18</v>
      </c>
      <c r="G459" s="94" t="s">
        <v>476</v>
      </c>
      <c r="H459" s="94" t="s">
        <v>495</v>
      </c>
      <c r="I459" s="103" t="str">
        <f t="shared" si="37"/>
        <v>- - M- S</v>
      </c>
      <c r="J459" s="94"/>
      <c r="K459" s="94"/>
      <c r="L459" s="94" t="s">
        <v>478</v>
      </c>
      <c r="M459" s="94" t="s">
        <v>471</v>
      </c>
      <c r="N459" s="103" t="str">
        <f t="shared" si="38"/>
        <v xml:space="preserve">O  </v>
      </c>
      <c r="O459" s="94" t="s">
        <v>472</v>
      </c>
      <c r="P459" s="94"/>
      <c r="Q459" s="103" t="str">
        <f t="shared" si="39"/>
        <v xml:space="preserve">F   </v>
      </c>
      <c r="R459" s="94" t="s">
        <v>375</v>
      </c>
      <c r="S459" s="94"/>
    </row>
    <row r="460" spans="1:19">
      <c r="A460" s="93" t="s">
        <v>83</v>
      </c>
      <c r="B460" s="94">
        <v>7422</v>
      </c>
      <c r="C460" s="94" t="s">
        <v>798</v>
      </c>
      <c r="D460" s="93" t="s">
        <v>799</v>
      </c>
      <c r="E460" s="93" t="str">
        <f t="shared" si="35"/>
        <v>7422-16.03</v>
      </c>
      <c r="F460" s="107" t="str">
        <f t="shared" si="36"/>
        <v>AG -3--AC -18</v>
      </c>
      <c r="G460" s="94" t="s">
        <v>476</v>
      </c>
      <c r="H460" s="94" t="s">
        <v>495</v>
      </c>
      <c r="I460" s="103" t="str">
        <f t="shared" si="37"/>
        <v>- - M- S</v>
      </c>
      <c r="J460" s="94"/>
      <c r="K460" s="94"/>
      <c r="L460" s="94" t="s">
        <v>478</v>
      </c>
      <c r="M460" s="94" t="s">
        <v>471</v>
      </c>
      <c r="N460" s="103" t="str">
        <f t="shared" si="38"/>
        <v xml:space="preserve">O  </v>
      </c>
      <c r="O460" s="94" t="s">
        <v>472</v>
      </c>
      <c r="P460" s="94"/>
      <c r="Q460" s="103" t="str">
        <f t="shared" si="39"/>
        <v xml:space="preserve">F   </v>
      </c>
      <c r="R460" s="94" t="s">
        <v>375</v>
      </c>
      <c r="S460" s="94"/>
    </row>
    <row r="461" spans="1:19">
      <c r="A461" s="93" t="s">
        <v>83</v>
      </c>
      <c r="B461" s="94">
        <v>7422</v>
      </c>
      <c r="C461" s="94" t="s">
        <v>800</v>
      </c>
      <c r="D461" s="93" t="s">
        <v>801</v>
      </c>
      <c r="E461" s="93" t="str">
        <f t="shared" si="35"/>
        <v>7422-16.04</v>
      </c>
      <c r="F461" s="107" t="str">
        <f t="shared" si="36"/>
        <v>AG -3--AC -18</v>
      </c>
      <c r="G461" s="94" t="s">
        <v>476</v>
      </c>
      <c r="H461" s="94" t="s">
        <v>495</v>
      </c>
      <c r="I461" s="103" t="str">
        <f t="shared" si="37"/>
        <v>- - M- S</v>
      </c>
      <c r="J461" s="94"/>
      <c r="K461" s="94"/>
      <c r="L461" s="94" t="s">
        <v>478</v>
      </c>
      <c r="M461" s="94" t="s">
        <v>471</v>
      </c>
      <c r="N461" s="103" t="str">
        <f t="shared" si="38"/>
        <v xml:space="preserve">O  </v>
      </c>
      <c r="O461" s="94" t="s">
        <v>472</v>
      </c>
      <c r="P461" s="94"/>
      <c r="Q461" s="103" t="str">
        <f t="shared" si="39"/>
        <v xml:space="preserve">F   </v>
      </c>
      <c r="R461" s="94" t="s">
        <v>375</v>
      </c>
      <c r="S461" s="94"/>
    </row>
    <row r="462" spans="1:19">
      <c r="A462" s="93" t="s">
        <v>83</v>
      </c>
      <c r="B462" s="94">
        <v>7422</v>
      </c>
      <c r="C462" s="94" t="s">
        <v>802</v>
      </c>
      <c r="D462" s="93" t="s">
        <v>803</v>
      </c>
      <c r="E462" s="93" t="str">
        <f t="shared" si="35"/>
        <v>7422-16.05</v>
      </c>
      <c r="F462" s="107" t="str">
        <f t="shared" si="36"/>
        <v>AG -3--AC -18</v>
      </c>
      <c r="G462" s="94" t="s">
        <v>476</v>
      </c>
      <c r="H462" s="94" t="s">
        <v>495</v>
      </c>
      <c r="I462" s="103" t="str">
        <f t="shared" si="37"/>
        <v>- - M- S</v>
      </c>
      <c r="J462" s="94"/>
      <c r="K462" s="94"/>
      <c r="L462" s="94" t="s">
        <v>478</v>
      </c>
      <c r="M462" s="94" t="s">
        <v>471</v>
      </c>
      <c r="N462" s="103" t="str">
        <f t="shared" si="38"/>
        <v xml:space="preserve">O  </v>
      </c>
      <c r="O462" s="94" t="s">
        <v>472</v>
      </c>
      <c r="P462" s="94"/>
      <c r="Q462" s="103" t="str">
        <f t="shared" si="39"/>
        <v xml:space="preserve">F   </v>
      </c>
      <c r="R462" s="94" t="s">
        <v>375</v>
      </c>
      <c r="S462" s="94"/>
    </row>
    <row r="463" spans="1:19">
      <c r="A463" s="93" t="s">
        <v>83</v>
      </c>
      <c r="B463" s="94">
        <v>7422</v>
      </c>
      <c r="C463" s="94" t="s">
        <v>804</v>
      </c>
      <c r="D463" s="93" t="s">
        <v>805</v>
      </c>
      <c r="E463" s="93" t="str">
        <f t="shared" si="35"/>
        <v>7422-16.06</v>
      </c>
      <c r="F463" s="107" t="str">
        <f t="shared" si="36"/>
        <v>AG -3--AC -18</v>
      </c>
      <c r="G463" s="94" t="s">
        <v>476</v>
      </c>
      <c r="H463" s="94" t="s">
        <v>495</v>
      </c>
      <c r="I463" s="103" t="str">
        <f t="shared" si="37"/>
        <v>- - M- S</v>
      </c>
      <c r="J463" s="94"/>
      <c r="K463" s="94"/>
      <c r="L463" s="94" t="s">
        <v>478</v>
      </c>
      <c r="M463" s="94" t="s">
        <v>471</v>
      </c>
      <c r="N463" s="103" t="str">
        <f t="shared" si="38"/>
        <v xml:space="preserve">O  </v>
      </c>
      <c r="O463" s="94" t="s">
        <v>472</v>
      </c>
      <c r="P463" s="94"/>
      <c r="Q463" s="103" t="str">
        <f t="shared" si="39"/>
        <v xml:space="preserve">S   </v>
      </c>
      <c r="R463" s="94" t="s">
        <v>471</v>
      </c>
      <c r="S463" s="94"/>
    </row>
    <row r="464" spans="1:19">
      <c r="A464" s="93" t="s">
        <v>83</v>
      </c>
      <c r="B464" s="94">
        <v>7422</v>
      </c>
      <c r="C464" s="94" t="s">
        <v>806</v>
      </c>
      <c r="D464" s="93" t="s">
        <v>807</v>
      </c>
      <c r="E464" s="93" t="str">
        <f t="shared" si="35"/>
        <v>7422-16.07</v>
      </c>
      <c r="F464" s="107" t="str">
        <f t="shared" si="36"/>
        <v>AG -3--AC -18</v>
      </c>
      <c r="G464" s="94" t="s">
        <v>476</v>
      </c>
      <c r="H464" s="94" t="s">
        <v>495</v>
      </c>
      <c r="I464" s="103" t="str">
        <f t="shared" si="37"/>
        <v>- - M- S</v>
      </c>
      <c r="J464" s="94"/>
      <c r="K464" s="94"/>
      <c r="L464" s="94" t="s">
        <v>478</v>
      </c>
      <c r="M464" s="94" t="s">
        <v>471</v>
      </c>
      <c r="N464" s="103" t="str">
        <f t="shared" si="38"/>
        <v xml:space="preserve">O  </v>
      </c>
      <c r="O464" s="94" t="s">
        <v>472</v>
      </c>
      <c r="P464" s="94"/>
      <c r="Q464" s="103" t="str">
        <f t="shared" si="39"/>
        <v xml:space="preserve">F   </v>
      </c>
      <c r="R464" s="94" t="s">
        <v>375</v>
      </c>
      <c r="S464" s="94"/>
    </row>
    <row r="465" spans="1:19">
      <c r="A465" s="93" t="s">
        <v>83</v>
      </c>
      <c r="B465" s="94">
        <v>7422</v>
      </c>
      <c r="C465" s="94" t="s">
        <v>808</v>
      </c>
      <c r="D465" s="93" t="s">
        <v>809</v>
      </c>
      <c r="E465" s="93" t="str">
        <f t="shared" si="35"/>
        <v>7422-16.08</v>
      </c>
      <c r="F465" s="107" t="str">
        <f t="shared" si="36"/>
        <v>AG -3--AC -18</v>
      </c>
      <c r="G465" s="94" t="s">
        <v>476</v>
      </c>
      <c r="H465" s="94" t="s">
        <v>495</v>
      </c>
      <c r="I465" s="103" t="str">
        <f t="shared" si="37"/>
        <v>- - M- S</v>
      </c>
      <c r="J465" s="94"/>
      <c r="K465" s="94"/>
      <c r="L465" s="94" t="s">
        <v>478</v>
      </c>
      <c r="M465" s="94" t="s">
        <v>471</v>
      </c>
      <c r="N465" s="103" t="str">
        <f t="shared" si="38"/>
        <v xml:space="preserve">O  </v>
      </c>
      <c r="O465" s="94" t="s">
        <v>472</v>
      </c>
      <c r="P465" s="94"/>
      <c r="Q465" s="103" t="str">
        <f t="shared" si="39"/>
        <v xml:space="preserve">F   </v>
      </c>
      <c r="R465" s="94" t="s">
        <v>375</v>
      </c>
      <c r="S465" s="94"/>
    </row>
    <row r="466" spans="1:19">
      <c r="A466" s="93" t="s">
        <v>83</v>
      </c>
      <c r="B466" s="94">
        <v>7422</v>
      </c>
      <c r="C466" s="94" t="s">
        <v>810</v>
      </c>
      <c r="D466" s="93" t="s">
        <v>811</v>
      </c>
      <c r="E466" s="93" t="str">
        <f t="shared" si="35"/>
        <v>7422-21</v>
      </c>
      <c r="F466" s="107" t="str">
        <f t="shared" si="36"/>
        <v>AG ---AC -</v>
      </c>
      <c r="G466" s="94"/>
      <c r="H466" s="94"/>
      <c r="I466" s="103" t="str">
        <f t="shared" si="37"/>
        <v xml:space="preserve">- - - </v>
      </c>
      <c r="J466" s="94"/>
      <c r="K466" s="94"/>
      <c r="L466" s="94"/>
      <c r="M466" s="94"/>
      <c r="N466" s="103" t="str">
        <f t="shared" si="38"/>
        <v xml:space="preserve">  </v>
      </c>
      <c r="O466" s="94"/>
      <c r="P466" s="94"/>
      <c r="Q466" s="103" t="str">
        <f t="shared" si="39"/>
        <v xml:space="preserve">   </v>
      </c>
      <c r="R466" s="94"/>
      <c r="S466" s="94"/>
    </row>
    <row r="467" spans="1:19">
      <c r="A467" s="93" t="s">
        <v>83</v>
      </c>
      <c r="B467" s="94">
        <v>7422</v>
      </c>
      <c r="C467" s="94" t="s">
        <v>812</v>
      </c>
      <c r="D467" s="93" t="s">
        <v>269</v>
      </c>
      <c r="E467" s="93" t="str">
        <f t="shared" si="35"/>
        <v>7422-21.01</v>
      </c>
      <c r="F467" s="107" t="str">
        <f t="shared" si="36"/>
        <v>AG -3--AC -18</v>
      </c>
      <c r="G467" s="94" t="s">
        <v>476</v>
      </c>
      <c r="H467" s="94" t="s">
        <v>495</v>
      </c>
      <c r="I467" s="103" t="str">
        <f t="shared" si="37"/>
        <v xml:space="preserve">CT- - M- </v>
      </c>
      <c r="J467" s="94" t="s">
        <v>468</v>
      </c>
      <c r="K467" s="94"/>
      <c r="L467" s="94" t="s">
        <v>478</v>
      </c>
      <c r="M467" s="94"/>
      <c r="N467" s="103" t="str">
        <f t="shared" si="38"/>
        <v xml:space="preserve">O  </v>
      </c>
      <c r="O467" s="94" t="s">
        <v>472</v>
      </c>
      <c r="P467" s="94"/>
      <c r="Q467" s="103" t="str">
        <f t="shared" si="39"/>
        <v xml:space="preserve">F   </v>
      </c>
      <c r="R467" s="94" t="s">
        <v>375</v>
      </c>
      <c r="S467" s="94"/>
    </row>
    <row r="468" spans="1:19">
      <c r="A468" s="93" t="s">
        <v>83</v>
      </c>
      <c r="B468" s="94">
        <v>7422</v>
      </c>
      <c r="C468" s="94" t="s">
        <v>813</v>
      </c>
      <c r="D468" s="93" t="s">
        <v>270</v>
      </c>
      <c r="E468" s="93" t="str">
        <f t="shared" si="35"/>
        <v>7422-21.02</v>
      </c>
      <c r="F468" s="107" t="str">
        <f t="shared" si="36"/>
        <v>AG -3--AC -18</v>
      </c>
      <c r="G468" s="94" t="s">
        <v>476</v>
      </c>
      <c r="H468" s="94" t="s">
        <v>495</v>
      </c>
      <c r="I468" s="103" t="str">
        <f t="shared" si="37"/>
        <v xml:space="preserve">CT- - M- </v>
      </c>
      <c r="J468" s="94" t="s">
        <v>468</v>
      </c>
      <c r="K468" s="94"/>
      <c r="L468" s="94" t="s">
        <v>478</v>
      </c>
      <c r="M468" s="94"/>
      <c r="N468" s="103" t="str">
        <f t="shared" si="38"/>
        <v xml:space="preserve">O  </v>
      </c>
      <c r="O468" s="94" t="s">
        <v>472</v>
      </c>
      <c r="P468" s="94"/>
      <c r="Q468" s="103" t="str">
        <f t="shared" si="39"/>
        <v xml:space="preserve">F   </v>
      </c>
      <c r="R468" s="94" t="s">
        <v>375</v>
      </c>
      <c r="S468" s="94"/>
    </row>
    <row r="469" spans="1:19">
      <c r="A469" s="93" t="s">
        <v>83</v>
      </c>
      <c r="B469" s="94">
        <v>7422</v>
      </c>
      <c r="C469" s="94" t="s">
        <v>451</v>
      </c>
      <c r="D469" s="93" t="s">
        <v>496</v>
      </c>
      <c r="E469" s="93" t="str">
        <f t="shared" si="35"/>
        <v>7422-23</v>
      </c>
      <c r="F469" s="107" t="str">
        <f t="shared" si="36"/>
        <v>AG -3--AC -18</v>
      </c>
      <c r="G469" s="94" t="s">
        <v>476</v>
      </c>
      <c r="H469" s="94" t="s">
        <v>495</v>
      </c>
      <c r="I469" s="103" t="str">
        <f t="shared" si="37"/>
        <v>- - M- S</v>
      </c>
      <c r="J469" s="94"/>
      <c r="K469" s="94"/>
      <c r="L469" s="94" t="s">
        <v>478</v>
      </c>
      <c r="M469" s="94" t="s">
        <v>471</v>
      </c>
      <c r="N469" s="103" t="str">
        <f t="shared" si="38"/>
        <v xml:space="preserve">O  </v>
      </c>
      <c r="O469" s="94" t="s">
        <v>472</v>
      </c>
      <c r="P469" s="94"/>
      <c r="Q469" s="103" t="str">
        <f t="shared" si="39"/>
        <v xml:space="preserve">F   </v>
      </c>
      <c r="R469" s="94" t="s">
        <v>375</v>
      </c>
      <c r="S469" s="94"/>
    </row>
    <row r="470" spans="1:19">
      <c r="A470" s="93"/>
      <c r="B470" s="94"/>
      <c r="C470" s="94"/>
      <c r="D470" s="93"/>
      <c r="E470" s="93" t="str">
        <f t="shared" si="35"/>
        <v>-</v>
      </c>
      <c r="F470" s="107" t="str">
        <f t="shared" si="36"/>
        <v>AG ---AC -</v>
      </c>
      <c r="G470" s="94"/>
      <c r="H470" s="94"/>
      <c r="I470" s="103" t="str">
        <f t="shared" si="37"/>
        <v xml:space="preserve">- - - </v>
      </c>
      <c r="J470" s="94"/>
      <c r="K470" s="94"/>
      <c r="L470" s="94"/>
      <c r="M470" s="94"/>
      <c r="N470" s="103" t="str">
        <f t="shared" si="38"/>
        <v xml:space="preserve">  </v>
      </c>
      <c r="O470" s="94"/>
      <c r="P470" s="94"/>
      <c r="Q470" s="103" t="str">
        <f t="shared" si="39"/>
        <v xml:space="preserve">   </v>
      </c>
      <c r="R470" s="94"/>
      <c r="S470" s="94"/>
    </row>
    <row r="471" spans="1:19">
      <c r="A471" s="93" t="s">
        <v>82</v>
      </c>
      <c r="B471" s="94">
        <v>7423</v>
      </c>
      <c r="C471" s="94" t="s">
        <v>485</v>
      </c>
      <c r="D471" s="93" t="s">
        <v>482</v>
      </c>
      <c r="E471" s="93" t="str">
        <f t="shared" si="35"/>
        <v>7423-34</v>
      </c>
      <c r="F471" s="107" t="str">
        <f t="shared" si="36"/>
        <v>AG ---AC -</v>
      </c>
      <c r="G471" s="94"/>
      <c r="H471" s="94"/>
      <c r="I471" s="103" t="str">
        <f t="shared" si="37"/>
        <v xml:space="preserve">- - - </v>
      </c>
      <c r="J471" s="94"/>
      <c r="K471" s="94"/>
      <c r="L471" s="94"/>
      <c r="M471" s="94"/>
      <c r="N471" s="103" t="str">
        <f t="shared" si="38"/>
        <v xml:space="preserve">  </v>
      </c>
      <c r="O471" s="94"/>
      <c r="P471" s="94"/>
      <c r="Q471" s="103" t="str">
        <f t="shared" si="39"/>
        <v xml:space="preserve">   </v>
      </c>
      <c r="R471" s="94"/>
      <c r="S471" s="94"/>
    </row>
    <row r="472" spans="1:19">
      <c r="A472" s="93" t="s">
        <v>82</v>
      </c>
      <c r="B472" s="94">
        <v>7423</v>
      </c>
      <c r="C472" s="94" t="s">
        <v>449</v>
      </c>
      <c r="D472" s="93" t="s">
        <v>272</v>
      </c>
      <c r="E472" s="93" t="str">
        <f t="shared" si="35"/>
        <v>7423-34.01</v>
      </c>
      <c r="F472" s="107" t="str">
        <f t="shared" si="36"/>
        <v>AG -3--AC -8</v>
      </c>
      <c r="G472" s="94" t="s">
        <v>476</v>
      </c>
      <c r="H472" s="94" t="s">
        <v>477</v>
      </c>
      <c r="I472" s="103" t="str">
        <f t="shared" si="37"/>
        <v xml:space="preserve">CT- - M- </v>
      </c>
      <c r="J472" s="94" t="s">
        <v>468</v>
      </c>
      <c r="K472" s="94"/>
      <c r="L472" s="94" t="s">
        <v>478</v>
      </c>
      <c r="M472" s="94"/>
      <c r="N472" s="103" t="str">
        <f t="shared" si="38"/>
        <v xml:space="preserve">O  </v>
      </c>
      <c r="O472" s="94" t="s">
        <v>472</v>
      </c>
      <c r="P472" s="94"/>
      <c r="Q472" s="103" t="str">
        <f t="shared" si="39"/>
        <v xml:space="preserve">F   </v>
      </c>
      <c r="R472" s="94" t="s">
        <v>375</v>
      </c>
      <c r="S472" s="94"/>
    </row>
    <row r="473" spans="1:19">
      <c r="A473" s="93" t="s">
        <v>82</v>
      </c>
      <c r="B473" s="94">
        <v>7423</v>
      </c>
      <c r="C473" s="94" t="s">
        <v>428</v>
      </c>
      <c r="D473" s="93" t="s">
        <v>555</v>
      </c>
      <c r="E473" s="93" t="str">
        <f t="shared" si="35"/>
        <v>7423-34.03</v>
      </c>
      <c r="F473" s="107" t="str">
        <f t="shared" si="36"/>
        <v>AG -3--AC -</v>
      </c>
      <c r="G473" s="94" t="s">
        <v>476</v>
      </c>
      <c r="H473" s="94"/>
      <c r="I473" s="103" t="str">
        <f t="shared" si="37"/>
        <v xml:space="preserve">- E- - </v>
      </c>
      <c r="J473" s="94"/>
      <c r="K473" s="94" t="s">
        <v>469</v>
      </c>
      <c r="L473" s="94"/>
      <c r="M473" s="94"/>
      <c r="N473" s="103" t="str">
        <f t="shared" si="38"/>
        <v xml:space="preserve">O  </v>
      </c>
      <c r="O473" s="94" t="s">
        <v>472</v>
      </c>
      <c r="P473" s="94"/>
      <c r="Q473" s="103" t="str">
        <f t="shared" si="39"/>
        <v xml:space="preserve">F   </v>
      </c>
      <c r="R473" s="94" t="s">
        <v>375</v>
      </c>
      <c r="S473" s="94"/>
    </row>
    <row r="474" spans="1:19">
      <c r="A474" s="93" t="s">
        <v>82</v>
      </c>
      <c r="B474" s="94">
        <v>7423</v>
      </c>
      <c r="C474" s="94" t="s">
        <v>556</v>
      </c>
      <c r="D474" s="93" t="s">
        <v>557</v>
      </c>
      <c r="E474" s="93" t="str">
        <f t="shared" si="35"/>
        <v>7423-34.05</v>
      </c>
      <c r="F474" s="107" t="str">
        <f t="shared" si="36"/>
        <v>AG -3--AC -4</v>
      </c>
      <c r="G474" s="94" t="s">
        <v>476</v>
      </c>
      <c r="H474" s="94" t="s">
        <v>637</v>
      </c>
      <c r="I474" s="103" t="str">
        <f t="shared" si="37"/>
        <v xml:space="preserve">- E- - </v>
      </c>
      <c r="J474" s="94"/>
      <c r="K474" s="94" t="s">
        <v>469</v>
      </c>
      <c r="L474" s="94"/>
      <c r="M474" s="94"/>
      <c r="N474" s="103" t="str">
        <f t="shared" si="38"/>
        <v xml:space="preserve">O  </v>
      </c>
      <c r="O474" s="94" t="s">
        <v>472</v>
      </c>
      <c r="P474" s="94"/>
      <c r="Q474" s="103" t="str">
        <f t="shared" si="39"/>
        <v xml:space="preserve">F   </v>
      </c>
      <c r="R474" s="94" t="s">
        <v>375</v>
      </c>
      <c r="S474" s="94"/>
    </row>
    <row r="475" spans="1:19">
      <c r="A475" s="93" t="s">
        <v>82</v>
      </c>
      <c r="B475" s="94">
        <v>7423</v>
      </c>
      <c r="C475" s="94" t="s">
        <v>814</v>
      </c>
      <c r="D475" s="93" t="s">
        <v>815</v>
      </c>
      <c r="E475" s="93" t="str">
        <f t="shared" si="35"/>
        <v>7423-38</v>
      </c>
      <c r="F475" s="107" t="str">
        <f t="shared" si="36"/>
        <v>AG -3--AC -8</v>
      </c>
      <c r="G475" s="94" t="s">
        <v>476</v>
      </c>
      <c r="H475" s="94" t="s">
        <v>477</v>
      </c>
      <c r="I475" s="103" t="str">
        <f t="shared" si="37"/>
        <v>- - M- S</v>
      </c>
      <c r="J475" s="94"/>
      <c r="K475" s="94"/>
      <c r="L475" s="94" t="s">
        <v>478</v>
      </c>
      <c r="M475" s="94" t="s">
        <v>471</v>
      </c>
      <c r="N475" s="103" t="str">
        <f t="shared" si="38"/>
        <v xml:space="preserve">O  </v>
      </c>
      <c r="O475" s="94" t="s">
        <v>472</v>
      </c>
      <c r="P475" s="94"/>
      <c r="Q475" s="103" t="str">
        <f t="shared" si="39"/>
        <v xml:space="preserve">F   </v>
      </c>
      <c r="R475" s="94" t="s">
        <v>375</v>
      </c>
      <c r="S475" s="94"/>
    </row>
    <row r="476" spans="1:19">
      <c r="A476" s="93" t="s">
        <v>82</v>
      </c>
      <c r="B476" s="94">
        <v>7423</v>
      </c>
      <c r="C476" s="94" t="s">
        <v>816</v>
      </c>
      <c r="D476" s="93" t="s">
        <v>817</v>
      </c>
      <c r="E476" s="93" t="str">
        <f t="shared" si="35"/>
        <v>7423-39</v>
      </c>
      <c r="F476" s="107" t="str">
        <f t="shared" si="36"/>
        <v>AG -3--AC -</v>
      </c>
      <c r="G476" s="94" t="s">
        <v>476</v>
      </c>
      <c r="H476" s="94"/>
      <c r="I476" s="103" t="str">
        <f t="shared" si="37"/>
        <v xml:space="preserve">- E- - </v>
      </c>
      <c r="J476" s="94"/>
      <c r="K476" s="94" t="s">
        <v>469</v>
      </c>
      <c r="L476" s="94"/>
      <c r="M476" s="94"/>
      <c r="N476" s="103" t="str">
        <f t="shared" si="38"/>
        <v xml:space="preserve">O  </v>
      </c>
      <c r="O476" s="94" t="s">
        <v>472</v>
      </c>
      <c r="P476" s="94"/>
      <c r="Q476" s="103" t="str">
        <f t="shared" si="39"/>
        <v xml:space="preserve">F   </v>
      </c>
      <c r="R476" s="94" t="s">
        <v>375</v>
      </c>
      <c r="S476" s="94"/>
    </row>
    <row r="477" spans="1:19">
      <c r="A477" s="93" t="s">
        <v>82</v>
      </c>
      <c r="B477" s="94">
        <v>7423</v>
      </c>
      <c r="C477" s="94" t="s">
        <v>518</v>
      </c>
      <c r="D477" s="93" t="s">
        <v>558</v>
      </c>
      <c r="E477" s="93" t="str">
        <f t="shared" si="35"/>
        <v>7423-45</v>
      </c>
      <c r="F477" s="107" t="str">
        <f t="shared" si="36"/>
        <v>AG ---AC -</v>
      </c>
      <c r="G477" s="94"/>
      <c r="H477" s="94"/>
      <c r="I477" s="103" t="str">
        <f t="shared" si="37"/>
        <v xml:space="preserve">- - - </v>
      </c>
      <c r="J477" s="94"/>
      <c r="K477" s="94"/>
      <c r="L477" s="94"/>
      <c r="M477" s="94"/>
      <c r="N477" s="103" t="str">
        <f t="shared" si="38"/>
        <v xml:space="preserve">  </v>
      </c>
      <c r="O477" s="94"/>
      <c r="P477" s="94"/>
      <c r="Q477" s="103" t="str">
        <f t="shared" si="39"/>
        <v xml:space="preserve">   </v>
      </c>
      <c r="R477" s="94"/>
      <c r="S477" s="94"/>
    </row>
    <row r="478" spans="1:19">
      <c r="A478" s="93" t="s">
        <v>82</v>
      </c>
      <c r="B478" s="94">
        <v>7423</v>
      </c>
      <c r="C478" s="94" t="s">
        <v>559</v>
      </c>
      <c r="D478" s="93" t="s">
        <v>280</v>
      </c>
      <c r="E478" s="93" t="str">
        <f t="shared" si="35"/>
        <v>7423-45.01</v>
      </c>
      <c r="F478" s="107" t="str">
        <f t="shared" si="36"/>
        <v>AG -3--AC -2</v>
      </c>
      <c r="G478" s="94" t="s">
        <v>476</v>
      </c>
      <c r="H478" s="94" t="s">
        <v>581</v>
      </c>
      <c r="I478" s="103" t="str">
        <f t="shared" si="37"/>
        <v xml:space="preserve">- E- - </v>
      </c>
      <c r="J478" s="94"/>
      <c r="K478" s="94" t="s">
        <v>469</v>
      </c>
      <c r="L478" s="94"/>
      <c r="M478" s="94"/>
      <c r="N478" s="103" t="str">
        <f t="shared" si="38"/>
        <v xml:space="preserve">O  </v>
      </c>
      <c r="O478" s="94" t="s">
        <v>472</v>
      </c>
      <c r="P478" s="94"/>
      <c r="Q478" s="103" t="str">
        <f t="shared" si="39"/>
        <v xml:space="preserve">F   </v>
      </c>
      <c r="R478" s="94" t="s">
        <v>375</v>
      </c>
      <c r="S478" s="94"/>
    </row>
    <row r="479" spans="1:19">
      <c r="A479" s="93" t="s">
        <v>82</v>
      </c>
      <c r="B479" s="94">
        <v>7423</v>
      </c>
      <c r="C479" s="94" t="s">
        <v>564</v>
      </c>
      <c r="D479" s="93" t="s">
        <v>818</v>
      </c>
      <c r="E479" s="93" t="str">
        <f t="shared" si="35"/>
        <v>7423-46</v>
      </c>
      <c r="F479" s="107" t="str">
        <f t="shared" si="36"/>
        <v>AG ---AC -</v>
      </c>
      <c r="G479" s="94"/>
      <c r="H479" s="94"/>
      <c r="I479" s="103" t="str">
        <f t="shared" si="37"/>
        <v xml:space="preserve">- - - </v>
      </c>
      <c r="J479" s="94"/>
      <c r="K479" s="94"/>
      <c r="L479" s="94"/>
      <c r="M479" s="94"/>
      <c r="N479" s="103" t="str">
        <f t="shared" si="38"/>
        <v xml:space="preserve">  </v>
      </c>
      <c r="O479" s="94"/>
      <c r="P479" s="94"/>
      <c r="Q479" s="103" t="str">
        <f t="shared" si="39"/>
        <v xml:space="preserve">   </v>
      </c>
      <c r="R479" s="94"/>
      <c r="S479" s="94"/>
    </row>
    <row r="480" spans="1:19">
      <c r="A480" s="93" t="s">
        <v>82</v>
      </c>
      <c r="B480" s="94">
        <v>7423</v>
      </c>
      <c r="C480" s="94" t="s">
        <v>819</v>
      </c>
      <c r="D480" s="93" t="s">
        <v>283</v>
      </c>
      <c r="E480" s="93" t="str">
        <f t="shared" si="35"/>
        <v>7423-46.01</v>
      </c>
      <c r="F480" s="107" t="str">
        <f t="shared" si="36"/>
        <v>AG -3--AC -8</v>
      </c>
      <c r="G480" s="94" t="s">
        <v>476</v>
      </c>
      <c r="H480" s="94" t="s">
        <v>477</v>
      </c>
      <c r="I480" s="103" t="str">
        <f t="shared" si="37"/>
        <v xml:space="preserve">CT- - M- </v>
      </c>
      <c r="J480" s="94" t="s">
        <v>468</v>
      </c>
      <c r="K480" s="94"/>
      <c r="L480" s="94" t="s">
        <v>478</v>
      </c>
      <c r="M480" s="94"/>
      <c r="N480" s="103" t="str">
        <f t="shared" si="38"/>
        <v xml:space="preserve">O  </v>
      </c>
      <c r="O480" s="94" t="s">
        <v>472</v>
      </c>
      <c r="P480" s="94"/>
      <c r="Q480" s="103" t="str">
        <f t="shared" si="39"/>
        <v xml:space="preserve">F   </v>
      </c>
      <c r="R480" s="94" t="s">
        <v>375</v>
      </c>
      <c r="S480" s="94"/>
    </row>
    <row r="481" spans="1:19">
      <c r="A481" s="93" t="s">
        <v>82</v>
      </c>
      <c r="B481" s="94">
        <v>7423</v>
      </c>
      <c r="C481" s="94" t="s">
        <v>587</v>
      </c>
      <c r="D481" s="93" t="s">
        <v>284</v>
      </c>
      <c r="E481" s="93" t="str">
        <f t="shared" si="35"/>
        <v>7423-46.04</v>
      </c>
      <c r="F481" s="107" t="str">
        <f t="shared" si="36"/>
        <v>AG -3--AC -8</v>
      </c>
      <c r="G481" s="94" t="s">
        <v>476</v>
      </c>
      <c r="H481" s="94" t="s">
        <v>477</v>
      </c>
      <c r="I481" s="103" t="str">
        <f t="shared" si="37"/>
        <v xml:space="preserve">CT- - M- </v>
      </c>
      <c r="J481" s="94" t="s">
        <v>468</v>
      </c>
      <c r="K481" s="94"/>
      <c r="L481" s="94" t="s">
        <v>478</v>
      </c>
      <c r="M481" s="94"/>
      <c r="N481" s="103" t="str">
        <f t="shared" si="38"/>
        <v xml:space="preserve">O  </v>
      </c>
      <c r="O481" s="94" t="s">
        <v>472</v>
      </c>
      <c r="P481" s="94"/>
      <c r="Q481" s="103" t="str">
        <f t="shared" si="39"/>
        <v xml:space="preserve">F   </v>
      </c>
      <c r="R481" s="94" t="s">
        <v>375</v>
      </c>
      <c r="S481" s="94"/>
    </row>
    <row r="482" spans="1:19">
      <c r="A482" s="93" t="s">
        <v>82</v>
      </c>
      <c r="B482" s="94">
        <v>7423</v>
      </c>
      <c r="C482" s="94" t="s">
        <v>535</v>
      </c>
      <c r="D482" s="93" t="s">
        <v>483</v>
      </c>
      <c r="E482" s="93" t="str">
        <f t="shared" si="35"/>
        <v>7423-51</v>
      </c>
      <c r="F482" s="107" t="str">
        <f t="shared" si="36"/>
        <v>AG ---AC -</v>
      </c>
      <c r="G482" s="94"/>
      <c r="H482" s="94"/>
      <c r="I482" s="103" t="str">
        <f t="shared" si="37"/>
        <v xml:space="preserve">- - - </v>
      </c>
      <c r="J482" s="94"/>
      <c r="K482" s="94"/>
      <c r="L482" s="94"/>
      <c r="M482" s="94"/>
      <c r="N482" s="103" t="str">
        <f t="shared" si="38"/>
        <v xml:space="preserve">  </v>
      </c>
      <c r="O482" s="94"/>
      <c r="P482" s="94"/>
      <c r="Q482" s="103" t="str">
        <f t="shared" si="39"/>
        <v xml:space="preserve">   </v>
      </c>
      <c r="R482" s="94"/>
      <c r="S482" s="94"/>
    </row>
    <row r="483" spans="1:19">
      <c r="A483" s="93" t="s">
        <v>82</v>
      </c>
      <c r="B483" s="94">
        <v>7423</v>
      </c>
      <c r="C483" s="94" t="s">
        <v>820</v>
      </c>
      <c r="D483" s="93" t="s">
        <v>285</v>
      </c>
      <c r="E483" s="93" t="str">
        <f t="shared" si="35"/>
        <v>7423-51.21</v>
      </c>
      <c r="F483" s="107" t="str">
        <f t="shared" si="36"/>
        <v>AG -3--AC -8</v>
      </c>
      <c r="G483" s="94" t="s">
        <v>476</v>
      </c>
      <c r="H483" s="94" t="s">
        <v>477</v>
      </c>
      <c r="I483" s="103" t="str">
        <f t="shared" si="37"/>
        <v xml:space="preserve">CT- - M- </v>
      </c>
      <c r="J483" s="94" t="s">
        <v>468</v>
      </c>
      <c r="K483" s="94"/>
      <c r="L483" s="94" t="s">
        <v>478</v>
      </c>
      <c r="M483" s="94"/>
      <c r="N483" s="103" t="str">
        <f t="shared" si="38"/>
        <v xml:space="preserve">O  </v>
      </c>
      <c r="O483" s="94" t="s">
        <v>472</v>
      </c>
      <c r="P483" s="94"/>
      <c r="Q483" s="103" t="str">
        <f t="shared" si="39"/>
        <v xml:space="preserve">F   </v>
      </c>
      <c r="R483" s="94" t="s">
        <v>375</v>
      </c>
      <c r="S483" s="94"/>
    </row>
    <row r="484" spans="1:19">
      <c r="A484" s="93"/>
      <c r="B484" s="94"/>
      <c r="C484" s="94"/>
      <c r="D484" s="93"/>
      <c r="E484" s="93" t="str">
        <f t="shared" si="35"/>
        <v>-</v>
      </c>
      <c r="F484" s="107" t="str">
        <f t="shared" si="36"/>
        <v>AG ---AC -</v>
      </c>
      <c r="G484" s="94"/>
      <c r="H484" s="94"/>
      <c r="I484" s="103" t="str">
        <f t="shared" si="37"/>
        <v xml:space="preserve">- - - </v>
      </c>
      <c r="J484" s="94"/>
      <c r="K484" s="94"/>
      <c r="L484" s="94"/>
      <c r="M484" s="94"/>
      <c r="N484" s="103" t="str">
        <f t="shared" si="38"/>
        <v xml:space="preserve">  </v>
      </c>
      <c r="O484" s="94"/>
      <c r="P484" s="94"/>
      <c r="Q484" s="103" t="str">
        <f t="shared" si="39"/>
        <v xml:space="preserve">   </v>
      </c>
      <c r="R484" s="94"/>
      <c r="S484" s="94"/>
    </row>
    <row r="485" spans="1:19">
      <c r="A485" s="93" t="s">
        <v>84</v>
      </c>
      <c r="B485" s="94">
        <v>7424</v>
      </c>
      <c r="C485" s="94" t="s">
        <v>504</v>
      </c>
      <c r="D485" s="93" t="s">
        <v>821</v>
      </c>
      <c r="E485" s="93" t="str">
        <f t="shared" si="35"/>
        <v>7424-08</v>
      </c>
      <c r="F485" s="107" t="str">
        <f t="shared" si="36"/>
        <v>AG -3--AC -8</v>
      </c>
      <c r="G485" s="94" t="s">
        <v>476</v>
      </c>
      <c r="H485" s="94" t="s">
        <v>477</v>
      </c>
      <c r="I485" s="103" t="str">
        <f t="shared" si="37"/>
        <v xml:space="preserve">CT- - M- </v>
      </c>
      <c r="J485" s="94" t="s">
        <v>468</v>
      </c>
      <c r="K485" s="94"/>
      <c r="L485" s="94" t="s">
        <v>478</v>
      </c>
      <c r="M485" s="94"/>
      <c r="N485" s="103" t="str">
        <f t="shared" si="38"/>
        <v xml:space="preserve">O  </v>
      </c>
      <c r="O485" s="94" t="s">
        <v>472</v>
      </c>
      <c r="P485" s="94"/>
      <c r="Q485" s="103" t="str">
        <f t="shared" si="39"/>
        <v xml:space="preserve">F   </v>
      </c>
      <c r="R485" s="94" t="s">
        <v>375</v>
      </c>
      <c r="S485" s="94"/>
    </row>
    <row r="486" spans="1:19">
      <c r="A486" s="93" t="s">
        <v>84</v>
      </c>
      <c r="B486" s="94">
        <v>7424</v>
      </c>
      <c r="C486" s="94" t="s">
        <v>495</v>
      </c>
      <c r="D486" s="93" t="s">
        <v>822</v>
      </c>
      <c r="E486" s="93" t="str">
        <f t="shared" si="35"/>
        <v>7424-18</v>
      </c>
      <c r="F486" s="107" t="str">
        <f t="shared" si="36"/>
        <v>AG ---AC -</v>
      </c>
      <c r="G486" s="94"/>
      <c r="H486" s="94"/>
      <c r="I486" s="103" t="str">
        <f t="shared" si="37"/>
        <v xml:space="preserve">- - - </v>
      </c>
      <c r="J486" s="94"/>
      <c r="K486" s="94"/>
      <c r="L486" s="94"/>
      <c r="M486" s="94"/>
      <c r="N486" s="103" t="str">
        <f t="shared" si="38"/>
        <v xml:space="preserve">  </v>
      </c>
      <c r="O486" s="94"/>
      <c r="P486" s="94"/>
      <c r="Q486" s="103" t="str">
        <f t="shared" si="39"/>
        <v xml:space="preserve">   </v>
      </c>
      <c r="R486" s="94"/>
      <c r="S486" s="94"/>
    </row>
    <row r="487" spans="1:19">
      <c r="A487" s="93" t="s">
        <v>84</v>
      </c>
      <c r="B487" s="94">
        <v>7424</v>
      </c>
      <c r="C487" s="94" t="s">
        <v>823</v>
      </c>
      <c r="D487" s="93" t="s">
        <v>277</v>
      </c>
      <c r="E487" s="93" t="str">
        <f t="shared" si="35"/>
        <v>7424-18.01</v>
      </c>
      <c r="F487" s="107" t="str">
        <f t="shared" si="36"/>
        <v>AG -3--AC -8</v>
      </c>
      <c r="G487" s="94" t="s">
        <v>476</v>
      </c>
      <c r="H487" s="94" t="s">
        <v>477</v>
      </c>
      <c r="I487" s="103" t="str">
        <f t="shared" si="37"/>
        <v xml:space="preserve">CT- - M- </v>
      </c>
      <c r="J487" s="94" t="s">
        <v>468</v>
      </c>
      <c r="K487" s="94"/>
      <c r="L487" s="94" t="s">
        <v>478</v>
      </c>
      <c r="M487" s="94"/>
      <c r="N487" s="103" t="str">
        <f t="shared" si="38"/>
        <v xml:space="preserve">O  </v>
      </c>
      <c r="O487" s="94" t="s">
        <v>472</v>
      </c>
      <c r="P487" s="94"/>
      <c r="Q487" s="103" t="str">
        <f t="shared" si="39"/>
        <v xml:space="preserve">F   </v>
      </c>
      <c r="R487" s="94" t="s">
        <v>375</v>
      </c>
      <c r="S487" s="94"/>
    </row>
    <row r="488" spans="1:19">
      <c r="A488" s="93" t="s">
        <v>84</v>
      </c>
      <c r="B488" s="94">
        <v>7424</v>
      </c>
      <c r="C488" s="94" t="s">
        <v>824</v>
      </c>
      <c r="D488" s="93" t="s">
        <v>278</v>
      </c>
      <c r="E488" s="93" t="str">
        <f t="shared" si="35"/>
        <v>7424-18.02</v>
      </c>
      <c r="F488" s="107" t="str">
        <f t="shared" si="36"/>
        <v>AG -3--AC -8</v>
      </c>
      <c r="G488" s="94" t="s">
        <v>476</v>
      </c>
      <c r="H488" s="94" t="s">
        <v>477</v>
      </c>
      <c r="I488" s="103" t="str">
        <f t="shared" si="37"/>
        <v xml:space="preserve">CT- - M- </v>
      </c>
      <c r="J488" s="94" t="s">
        <v>468</v>
      </c>
      <c r="K488" s="94"/>
      <c r="L488" s="94" t="s">
        <v>478</v>
      </c>
      <c r="M488" s="94"/>
      <c r="N488" s="103" t="str">
        <f t="shared" si="38"/>
        <v xml:space="preserve">O  </v>
      </c>
      <c r="O488" s="94" t="s">
        <v>472</v>
      </c>
      <c r="P488" s="94"/>
      <c r="Q488" s="103" t="str">
        <f t="shared" si="39"/>
        <v xml:space="preserve">F   </v>
      </c>
      <c r="R488" s="94" t="s">
        <v>375</v>
      </c>
      <c r="S488" s="94"/>
    </row>
    <row r="489" spans="1:19">
      <c r="A489" s="93" t="s">
        <v>84</v>
      </c>
      <c r="B489" s="94">
        <v>7424</v>
      </c>
      <c r="C489" s="94" t="s">
        <v>825</v>
      </c>
      <c r="D489" s="93" t="s">
        <v>826</v>
      </c>
      <c r="E489" s="93" t="str">
        <f t="shared" si="35"/>
        <v>7424-33</v>
      </c>
      <c r="F489" s="107" t="str">
        <f t="shared" si="36"/>
        <v>AG -3--AC -18</v>
      </c>
      <c r="G489" s="94" t="s">
        <v>476</v>
      </c>
      <c r="H489" s="94" t="s">
        <v>495</v>
      </c>
      <c r="I489" s="103" t="str">
        <f t="shared" si="37"/>
        <v xml:space="preserve">- E- - </v>
      </c>
      <c r="J489" s="94"/>
      <c r="K489" s="94" t="s">
        <v>469</v>
      </c>
      <c r="L489" s="94"/>
      <c r="M489" s="94"/>
      <c r="N489" s="103" t="str">
        <f t="shared" si="38"/>
        <v xml:space="preserve">O  </v>
      </c>
      <c r="O489" s="94" t="s">
        <v>472</v>
      </c>
      <c r="P489" s="94"/>
      <c r="Q489" s="103" t="str">
        <f t="shared" si="39"/>
        <v xml:space="preserve">F   </v>
      </c>
      <c r="R489" s="94" t="s">
        <v>375</v>
      </c>
      <c r="S489" s="94"/>
    </row>
    <row r="490" spans="1:19">
      <c r="A490" s="93" t="s">
        <v>84</v>
      </c>
      <c r="B490" s="94">
        <v>7424</v>
      </c>
      <c r="C490" s="94" t="s">
        <v>485</v>
      </c>
      <c r="D490" s="93" t="s">
        <v>482</v>
      </c>
      <c r="E490" s="93" t="str">
        <f t="shared" si="35"/>
        <v>7424-34</v>
      </c>
      <c r="F490" s="107" t="str">
        <f t="shared" si="36"/>
        <v>AG ---AC -</v>
      </c>
      <c r="G490" s="94"/>
      <c r="H490" s="94"/>
      <c r="I490" s="103" t="str">
        <f t="shared" si="37"/>
        <v xml:space="preserve">- - - </v>
      </c>
      <c r="J490" s="94"/>
      <c r="K490" s="94"/>
      <c r="L490" s="94"/>
      <c r="M490" s="94"/>
      <c r="N490" s="103" t="str">
        <f t="shared" si="38"/>
        <v xml:space="preserve">  </v>
      </c>
      <c r="O490" s="94"/>
      <c r="P490" s="94"/>
      <c r="Q490" s="103" t="str">
        <f t="shared" si="39"/>
        <v xml:space="preserve">   </v>
      </c>
      <c r="R490" s="94"/>
      <c r="S490" s="94"/>
    </row>
    <row r="491" spans="1:19">
      <c r="A491" s="93" t="s">
        <v>84</v>
      </c>
      <c r="B491" s="94">
        <v>7424</v>
      </c>
      <c r="C491" s="94" t="s">
        <v>827</v>
      </c>
      <c r="D491" s="93" t="s">
        <v>828</v>
      </c>
      <c r="E491" s="93" t="str">
        <f t="shared" si="35"/>
        <v>7424-34.02</v>
      </c>
      <c r="F491" s="107" t="str">
        <f t="shared" si="36"/>
        <v>AG -3--AC -</v>
      </c>
      <c r="G491" s="94" t="s">
        <v>476</v>
      </c>
      <c r="H491" s="94"/>
      <c r="I491" s="103" t="str">
        <f t="shared" si="37"/>
        <v xml:space="preserve">- E- - </v>
      </c>
      <c r="J491" s="94"/>
      <c r="K491" s="94" t="s">
        <v>469</v>
      </c>
      <c r="L491" s="94"/>
      <c r="M491" s="94"/>
      <c r="N491" s="103" t="str">
        <f t="shared" si="38"/>
        <v xml:space="preserve">O  </v>
      </c>
      <c r="O491" s="94" t="s">
        <v>472</v>
      </c>
      <c r="P491" s="94"/>
      <c r="Q491" s="103" t="str">
        <f t="shared" si="39"/>
        <v xml:space="preserve">F   </v>
      </c>
      <c r="R491" s="94" t="s">
        <v>375</v>
      </c>
      <c r="S491" s="94"/>
    </row>
    <row r="492" spans="1:19">
      <c r="A492" s="93" t="s">
        <v>84</v>
      </c>
      <c r="B492" s="94">
        <v>7424</v>
      </c>
      <c r="C492" s="94" t="s">
        <v>428</v>
      </c>
      <c r="D492" s="93" t="s">
        <v>555</v>
      </c>
      <c r="E492" s="93" t="str">
        <f t="shared" si="35"/>
        <v>7424-34.03</v>
      </c>
      <c r="F492" s="107" t="str">
        <f t="shared" si="36"/>
        <v>AG -3--AC -</v>
      </c>
      <c r="G492" s="94" t="s">
        <v>476</v>
      </c>
      <c r="H492" s="94"/>
      <c r="I492" s="103" t="str">
        <f t="shared" si="37"/>
        <v xml:space="preserve">- E- - </v>
      </c>
      <c r="J492" s="94"/>
      <c r="K492" s="94" t="s">
        <v>469</v>
      </c>
      <c r="L492" s="94"/>
      <c r="M492" s="94"/>
      <c r="N492" s="103" t="str">
        <f t="shared" si="38"/>
        <v xml:space="preserve">O  </v>
      </c>
      <c r="O492" s="94" t="s">
        <v>472</v>
      </c>
      <c r="P492" s="94"/>
      <c r="Q492" s="103" t="str">
        <f t="shared" si="39"/>
        <v xml:space="preserve">F   </v>
      </c>
      <c r="R492" s="94" t="s">
        <v>375</v>
      </c>
      <c r="S492" s="94"/>
    </row>
    <row r="493" spans="1:19">
      <c r="A493" s="93" t="s">
        <v>84</v>
      </c>
      <c r="B493" s="94">
        <v>7424</v>
      </c>
      <c r="C493" s="94" t="s">
        <v>780</v>
      </c>
      <c r="D493" s="93" t="s">
        <v>781</v>
      </c>
      <c r="E493" s="93" t="str">
        <f t="shared" si="35"/>
        <v>7424-35</v>
      </c>
      <c r="F493" s="107" t="str">
        <f t="shared" si="36"/>
        <v>AG ---AC -</v>
      </c>
      <c r="G493" s="94"/>
      <c r="H493" s="94"/>
      <c r="I493" s="103" t="str">
        <f t="shared" si="37"/>
        <v xml:space="preserve">- - - </v>
      </c>
      <c r="J493" s="94"/>
      <c r="K493" s="94"/>
      <c r="L493" s="94"/>
      <c r="M493" s="94"/>
      <c r="N493" s="103" t="str">
        <f t="shared" si="38"/>
        <v xml:space="preserve">  </v>
      </c>
      <c r="O493" s="94"/>
      <c r="P493" s="94"/>
      <c r="Q493" s="103" t="str">
        <f t="shared" si="39"/>
        <v xml:space="preserve">   </v>
      </c>
      <c r="R493" s="94"/>
      <c r="S493" s="94"/>
    </row>
    <row r="494" spans="1:19">
      <c r="A494" s="93" t="s">
        <v>84</v>
      </c>
      <c r="B494" s="94">
        <v>7424</v>
      </c>
      <c r="C494" s="94" t="s">
        <v>829</v>
      </c>
      <c r="D494" s="93" t="s">
        <v>279</v>
      </c>
      <c r="E494" s="93" t="str">
        <f t="shared" si="35"/>
        <v>7424-35.02</v>
      </c>
      <c r="F494" s="107" t="str">
        <f t="shared" si="36"/>
        <v>AG -3--AC -</v>
      </c>
      <c r="G494" s="94" t="s">
        <v>476</v>
      </c>
      <c r="H494" s="94"/>
      <c r="I494" s="103" t="str">
        <f t="shared" si="37"/>
        <v xml:space="preserve">- E- - </v>
      </c>
      <c r="J494" s="94"/>
      <c r="K494" s="94" t="s">
        <v>469</v>
      </c>
      <c r="L494" s="94"/>
      <c r="M494" s="94"/>
      <c r="N494" s="103" t="str">
        <f t="shared" si="38"/>
        <v xml:space="preserve">O  </v>
      </c>
      <c r="O494" s="94" t="s">
        <v>472</v>
      </c>
      <c r="P494" s="94"/>
      <c r="Q494" s="103" t="str">
        <f t="shared" si="39"/>
        <v xml:space="preserve">F   </v>
      </c>
      <c r="R494" s="94" t="s">
        <v>375</v>
      </c>
      <c r="S494" s="94"/>
    </row>
    <row r="495" spans="1:19">
      <c r="A495" s="93" t="s">
        <v>84</v>
      </c>
      <c r="B495" s="94">
        <v>7424</v>
      </c>
      <c r="C495" s="94" t="s">
        <v>830</v>
      </c>
      <c r="D495" s="93" t="s">
        <v>831</v>
      </c>
      <c r="E495" s="93" t="str">
        <f t="shared" si="35"/>
        <v>7424-35.03</v>
      </c>
      <c r="F495" s="107" t="str">
        <f t="shared" si="36"/>
        <v>AG -3--AC -8</v>
      </c>
      <c r="G495" s="94" t="s">
        <v>476</v>
      </c>
      <c r="H495" s="94" t="s">
        <v>477</v>
      </c>
      <c r="I495" s="103" t="str">
        <f t="shared" si="37"/>
        <v xml:space="preserve">CT- - M- </v>
      </c>
      <c r="J495" s="94" t="s">
        <v>468</v>
      </c>
      <c r="K495" s="94"/>
      <c r="L495" s="94" t="s">
        <v>478</v>
      </c>
      <c r="M495" s="94"/>
      <c r="N495" s="103" t="str">
        <f t="shared" si="38"/>
        <v xml:space="preserve">O  </v>
      </c>
      <c r="O495" s="94" t="s">
        <v>472</v>
      </c>
      <c r="P495" s="94"/>
      <c r="Q495" s="103" t="str">
        <f t="shared" si="39"/>
        <v xml:space="preserve">F   </v>
      </c>
      <c r="R495" s="94" t="s">
        <v>375</v>
      </c>
      <c r="S495" s="94"/>
    </row>
    <row r="496" spans="1:19">
      <c r="A496" s="93" t="s">
        <v>84</v>
      </c>
      <c r="B496" s="94">
        <v>7424</v>
      </c>
      <c r="C496" s="94" t="s">
        <v>518</v>
      </c>
      <c r="D496" s="93" t="s">
        <v>558</v>
      </c>
      <c r="E496" s="93" t="str">
        <f t="shared" si="35"/>
        <v>7424-45</v>
      </c>
      <c r="F496" s="107" t="str">
        <f t="shared" si="36"/>
        <v>AG ---AC -</v>
      </c>
      <c r="G496" s="94"/>
      <c r="H496" s="94"/>
      <c r="I496" s="103" t="str">
        <f t="shared" si="37"/>
        <v xml:space="preserve">- - - </v>
      </c>
      <c r="J496" s="94"/>
      <c r="K496" s="94"/>
      <c r="L496" s="94"/>
      <c r="M496" s="94"/>
      <c r="N496" s="103" t="str">
        <f t="shared" si="38"/>
        <v xml:space="preserve">  </v>
      </c>
      <c r="O496" s="94"/>
      <c r="P496" s="94"/>
      <c r="Q496" s="103" t="str">
        <f t="shared" si="39"/>
        <v xml:space="preserve">   </v>
      </c>
      <c r="R496" s="94"/>
      <c r="S496" s="94"/>
    </row>
    <row r="497" spans="1:19">
      <c r="A497" s="93" t="s">
        <v>84</v>
      </c>
      <c r="B497" s="94">
        <v>7424</v>
      </c>
      <c r="C497" s="94" t="s">
        <v>559</v>
      </c>
      <c r="D497" s="93" t="s">
        <v>280</v>
      </c>
      <c r="E497" s="93" t="str">
        <f t="shared" si="35"/>
        <v>7424-45.01</v>
      </c>
      <c r="F497" s="107" t="str">
        <f t="shared" si="36"/>
        <v>AG -3--AC -2</v>
      </c>
      <c r="G497" s="94" t="s">
        <v>476</v>
      </c>
      <c r="H497" s="94" t="s">
        <v>581</v>
      </c>
      <c r="I497" s="103" t="str">
        <f t="shared" si="37"/>
        <v xml:space="preserve">- E- - </v>
      </c>
      <c r="J497" s="94"/>
      <c r="K497" s="94" t="s">
        <v>469</v>
      </c>
      <c r="L497" s="94"/>
      <c r="M497" s="94"/>
      <c r="N497" s="103" t="str">
        <f t="shared" si="38"/>
        <v xml:space="preserve">O  </v>
      </c>
      <c r="O497" s="94" t="s">
        <v>472</v>
      </c>
      <c r="P497" s="94"/>
      <c r="Q497" s="103" t="str">
        <f t="shared" si="39"/>
        <v xml:space="preserve">F   </v>
      </c>
      <c r="R497" s="94" t="s">
        <v>375</v>
      </c>
      <c r="S497" s="94"/>
    </row>
    <row r="498" spans="1:19">
      <c r="A498" s="93" t="s">
        <v>84</v>
      </c>
      <c r="B498" s="94">
        <v>7424</v>
      </c>
      <c r="C498" s="94" t="s">
        <v>832</v>
      </c>
      <c r="D498" s="93" t="s">
        <v>281</v>
      </c>
      <c r="E498" s="93" t="str">
        <f t="shared" si="35"/>
        <v>7424-45.04</v>
      </c>
      <c r="F498" s="107" t="str">
        <f t="shared" si="36"/>
        <v>AG -3--AC -4</v>
      </c>
      <c r="G498" s="94" t="s">
        <v>476</v>
      </c>
      <c r="H498" s="94" t="s">
        <v>637</v>
      </c>
      <c r="I498" s="103" t="str">
        <f t="shared" si="37"/>
        <v xml:space="preserve">- E- - </v>
      </c>
      <c r="J498" s="94"/>
      <c r="K498" s="94" t="s">
        <v>469</v>
      </c>
      <c r="L498" s="94"/>
      <c r="M498" s="94"/>
      <c r="N498" s="103" t="str">
        <f t="shared" si="38"/>
        <v xml:space="preserve">O  </v>
      </c>
      <c r="O498" s="94" t="s">
        <v>472</v>
      </c>
      <c r="P498" s="94"/>
      <c r="Q498" s="103" t="str">
        <f t="shared" si="39"/>
        <v xml:space="preserve">F   </v>
      </c>
      <c r="R498" s="94" t="s">
        <v>375</v>
      </c>
      <c r="S498" s="94"/>
    </row>
    <row r="499" spans="1:19">
      <c r="A499" s="93" t="s">
        <v>84</v>
      </c>
      <c r="B499" s="94">
        <v>7424</v>
      </c>
      <c r="C499" s="94" t="s">
        <v>833</v>
      </c>
      <c r="D499" s="93" t="s">
        <v>834</v>
      </c>
      <c r="E499" s="93" t="str">
        <f t="shared" si="35"/>
        <v>7424-47</v>
      </c>
      <c r="F499" s="107" t="str">
        <f t="shared" si="36"/>
        <v>AG ---AC -</v>
      </c>
      <c r="G499" s="94"/>
      <c r="H499" s="94"/>
      <c r="I499" s="103" t="str">
        <f t="shared" si="37"/>
        <v xml:space="preserve">- - - </v>
      </c>
      <c r="J499" s="94"/>
      <c r="K499" s="94"/>
      <c r="L499" s="94"/>
      <c r="M499" s="94"/>
      <c r="N499" s="103" t="str">
        <f t="shared" si="38"/>
        <v xml:space="preserve">  </v>
      </c>
      <c r="O499" s="94"/>
      <c r="P499" s="94"/>
      <c r="Q499" s="103" t="str">
        <f t="shared" si="39"/>
        <v xml:space="preserve">   </v>
      </c>
      <c r="R499" s="94"/>
      <c r="S499" s="94"/>
    </row>
    <row r="500" spans="1:19">
      <c r="A500" s="93" t="s">
        <v>84</v>
      </c>
      <c r="B500" s="94">
        <v>7424</v>
      </c>
      <c r="C500" s="94" t="s">
        <v>835</v>
      </c>
      <c r="D500" s="93" t="s">
        <v>836</v>
      </c>
      <c r="E500" s="93" t="str">
        <f t="shared" si="35"/>
        <v>7424-47.01</v>
      </c>
      <c r="F500" s="107" t="str">
        <f t="shared" si="36"/>
        <v>AG -3--AC -</v>
      </c>
      <c r="G500" s="94" t="s">
        <v>476</v>
      </c>
      <c r="H500" s="94"/>
      <c r="I500" s="103" t="str">
        <f t="shared" si="37"/>
        <v xml:space="preserve">- E- - </v>
      </c>
      <c r="J500" s="94"/>
      <c r="K500" s="94" t="s">
        <v>469</v>
      </c>
      <c r="L500" s="94"/>
      <c r="M500" s="94"/>
      <c r="N500" s="103" t="str">
        <f t="shared" si="38"/>
        <v xml:space="preserve">O  </v>
      </c>
      <c r="O500" s="94" t="s">
        <v>472</v>
      </c>
      <c r="P500" s="94"/>
      <c r="Q500" s="103" t="str">
        <f t="shared" si="39"/>
        <v xml:space="preserve">F   </v>
      </c>
      <c r="R500" s="94" t="s">
        <v>375</v>
      </c>
      <c r="S500" s="94"/>
    </row>
    <row r="501" spans="1:19">
      <c r="A501" s="93" t="s">
        <v>84</v>
      </c>
      <c r="B501" s="94">
        <v>7424</v>
      </c>
      <c r="C501" s="94" t="s">
        <v>837</v>
      </c>
      <c r="D501" s="93" t="s">
        <v>838</v>
      </c>
      <c r="E501" s="93" t="str">
        <f t="shared" si="35"/>
        <v>7424-47.02</v>
      </c>
      <c r="F501" s="107" t="str">
        <f t="shared" si="36"/>
        <v>AG -3--AC -2</v>
      </c>
      <c r="G501" s="94" t="s">
        <v>476</v>
      </c>
      <c r="H501" s="94" t="s">
        <v>581</v>
      </c>
      <c r="I501" s="103" t="str">
        <f t="shared" si="37"/>
        <v xml:space="preserve">- E- - </v>
      </c>
      <c r="J501" s="94"/>
      <c r="K501" s="94" t="s">
        <v>469</v>
      </c>
      <c r="L501" s="94"/>
      <c r="M501" s="94"/>
      <c r="N501" s="103" t="str">
        <f t="shared" si="38"/>
        <v xml:space="preserve">O  </v>
      </c>
      <c r="O501" s="94" t="s">
        <v>472</v>
      </c>
      <c r="P501" s="94"/>
      <c r="Q501" s="103" t="str">
        <f t="shared" si="39"/>
        <v xml:space="preserve">F   </v>
      </c>
      <c r="R501" s="94" t="s">
        <v>375</v>
      </c>
      <c r="S501" s="94"/>
    </row>
    <row r="502" spans="1:19">
      <c r="A502" s="93" t="s">
        <v>84</v>
      </c>
      <c r="B502" s="94">
        <v>7424</v>
      </c>
      <c r="C502" s="94" t="s">
        <v>839</v>
      </c>
      <c r="D502" s="93" t="s">
        <v>840</v>
      </c>
      <c r="E502" s="93" t="str">
        <f t="shared" si="35"/>
        <v>7424-47.03</v>
      </c>
      <c r="F502" s="107" t="str">
        <f t="shared" si="36"/>
        <v>AG -3--AC -</v>
      </c>
      <c r="G502" s="94" t="s">
        <v>476</v>
      </c>
      <c r="H502" s="94"/>
      <c r="I502" s="103" t="str">
        <f t="shared" si="37"/>
        <v xml:space="preserve">- E- - </v>
      </c>
      <c r="J502" s="94"/>
      <c r="K502" s="94" t="s">
        <v>469</v>
      </c>
      <c r="L502" s="94"/>
      <c r="M502" s="94"/>
      <c r="N502" s="103" t="str">
        <f t="shared" si="38"/>
        <v xml:space="preserve">O  </v>
      </c>
      <c r="O502" s="94" t="s">
        <v>472</v>
      </c>
      <c r="P502" s="94"/>
      <c r="Q502" s="103" t="str">
        <f t="shared" si="39"/>
        <v xml:space="preserve">F   </v>
      </c>
      <c r="R502" s="94" t="s">
        <v>375</v>
      </c>
      <c r="S502" s="94"/>
    </row>
    <row r="503" spans="1:19">
      <c r="A503" s="93" t="s">
        <v>84</v>
      </c>
      <c r="B503" s="94">
        <v>7424</v>
      </c>
      <c r="C503" s="94" t="s">
        <v>841</v>
      </c>
      <c r="D503" s="93" t="s">
        <v>842</v>
      </c>
      <c r="E503" s="93" t="str">
        <f t="shared" si="35"/>
        <v>7424-47.04</v>
      </c>
      <c r="F503" s="107" t="str">
        <f t="shared" si="36"/>
        <v>AG -3--AC -</v>
      </c>
      <c r="G503" s="94" t="s">
        <v>476</v>
      </c>
      <c r="H503" s="94"/>
      <c r="I503" s="103" t="str">
        <f t="shared" si="37"/>
        <v xml:space="preserve">- E- - </v>
      </c>
      <c r="J503" s="94"/>
      <c r="K503" s="94" t="s">
        <v>469</v>
      </c>
      <c r="L503" s="94"/>
      <c r="M503" s="94"/>
      <c r="N503" s="103" t="str">
        <f t="shared" si="38"/>
        <v xml:space="preserve">O  </v>
      </c>
      <c r="O503" s="94" t="s">
        <v>472</v>
      </c>
      <c r="P503" s="94"/>
      <c r="Q503" s="103" t="str">
        <f t="shared" si="39"/>
        <v xml:space="preserve">F   </v>
      </c>
      <c r="R503" s="94" t="s">
        <v>375</v>
      </c>
      <c r="S503" s="94"/>
    </row>
    <row r="504" spans="1:19">
      <c r="A504" s="93" t="s">
        <v>84</v>
      </c>
      <c r="B504" s="94">
        <v>7424</v>
      </c>
      <c r="C504" s="94" t="s">
        <v>843</v>
      </c>
      <c r="D504" s="93" t="s">
        <v>844</v>
      </c>
      <c r="E504" s="93" t="str">
        <f t="shared" si="35"/>
        <v>7424-47.05</v>
      </c>
      <c r="F504" s="107" t="str">
        <f t="shared" si="36"/>
        <v>AG -3--AC -2</v>
      </c>
      <c r="G504" s="94" t="s">
        <v>476</v>
      </c>
      <c r="H504" s="94" t="s">
        <v>581</v>
      </c>
      <c r="I504" s="103" t="str">
        <f t="shared" si="37"/>
        <v xml:space="preserve">- E- - </v>
      </c>
      <c r="J504" s="94"/>
      <c r="K504" s="94" t="s">
        <v>469</v>
      </c>
      <c r="L504" s="94"/>
      <c r="M504" s="94"/>
      <c r="N504" s="103" t="str">
        <f t="shared" si="38"/>
        <v xml:space="preserve">O  </v>
      </c>
      <c r="O504" s="94" t="s">
        <v>472</v>
      </c>
      <c r="P504" s="94"/>
      <c r="Q504" s="103" t="str">
        <f t="shared" si="39"/>
        <v xml:space="preserve">F   </v>
      </c>
      <c r="R504" s="94" t="s">
        <v>375</v>
      </c>
      <c r="S504" s="94"/>
    </row>
    <row r="505" spans="1:19">
      <c r="A505" s="93"/>
      <c r="B505" s="94"/>
      <c r="C505" s="94"/>
      <c r="D505" s="93"/>
      <c r="E505" s="93" t="str">
        <f t="shared" si="35"/>
        <v>-</v>
      </c>
      <c r="F505" s="107" t="str">
        <f t="shared" si="36"/>
        <v>AG ---AC -</v>
      </c>
      <c r="G505" s="94"/>
      <c r="H505" s="94"/>
      <c r="I505" s="103" t="str">
        <f t="shared" si="37"/>
        <v xml:space="preserve">- - - </v>
      </c>
      <c r="J505" s="94"/>
      <c r="K505" s="94"/>
      <c r="L505" s="94"/>
      <c r="M505" s="94"/>
      <c r="N505" s="103" t="str">
        <f t="shared" si="38"/>
        <v xml:space="preserve">  </v>
      </c>
      <c r="O505" s="94"/>
      <c r="P505" s="94"/>
      <c r="Q505" s="103" t="str">
        <f t="shared" si="39"/>
        <v xml:space="preserve">   </v>
      </c>
      <c r="R505" s="94"/>
      <c r="S505" s="94"/>
    </row>
    <row r="506" spans="1:19">
      <c r="A506" s="93" t="s">
        <v>845</v>
      </c>
      <c r="B506" s="94">
        <v>999</v>
      </c>
      <c r="C506" s="94" t="s">
        <v>846</v>
      </c>
      <c r="D506" s="93" t="s">
        <v>498</v>
      </c>
      <c r="E506" s="93" t="str">
        <f t="shared" si="35"/>
        <v>999-7112-01</v>
      </c>
      <c r="F506" s="107" t="str">
        <f t="shared" si="36"/>
        <v>AG ---AC -</v>
      </c>
      <c r="G506" s="94"/>
      <c r="H506" s="94"/>
      <c r="I506" s="103" t="str">
        <f t="shared" si="37"/>
        <v xml:space="preserve">- - - </v>
      </c>
      <c r="J506" s="94"/>
      <c r="K506" s="94"/>
      <c r="L506" s="94"/>
      <c r="M506" s="94"/>
      <c r="N506" s="103" t="str">
        <f t="shared" si="38"/>
        <v xml:space="preserve">  </v>
      </c>
      <c r="O506" s="94"/>
      <c r="P506" s="94"/>
      <c r="Q506" s="103" t="str">
        <f t="shared" si="39"/>
        <v xml:space="preserve">   </v>
      </c>
      <c r="R506" s="94"/>
      <c r="S506" s="94"/>
    </row>
    <row r="507" spans="1:19">
      <c r="A507" s="93" t="s">
        <v>845</v>
      </c>
      <c r="B507" s="94">
        <v>999</v>
      </c>
      <c r="C507" s="94" t="s">
        <v>847</v>
      </c>
      <c r="D507" s="93" t="s">
        <v>848</v>
      </c>
      <c r="E507" s="93" t="str">
        <f t="shared" si="35"/>
        <v>999-7112-01.01</v>
      </c>
      <c r="F507" s="107" t="str">
        <f t="shared" si="36"/>
        <v>AG -3--AC -18</v>
      </c>
      <c r="G507" s="94">
        <v>3</v>
      </c>
      <c r="H507" s="94">
        <v>18</v>
      </c>
      <c r="I507" s="103" t="str">
        <f t="shared" si="37"/>
        <v>- - M- S</v>
      </c>
      <c r="J507" s="94"/>
      <c r="K507" s="94"/>
      <c r="L507" s="94" t="s">
        <v>478</v>
      </c>
      <c r="M507" s="94" t="s">
        <v>471</v>
      </c>
      <c r="N507" s="103" t="str">
        <f t="shared" si="38"/>
        <v xml:space="preserve">O  </v>
      </c>
      <c r="O507" s="94" t="s">
        <v>472</v>
      </c>
      <c r="P507" s="94"/>
      <c r="Q507" s="103" t="str">
        <f t="shared" si="39"/>
        <v xml:space="preserve">F   </v>
      </c>
      <c r="R507" s="94" t="s">
        <v>375</v>
      </c>
      <c r="S507" s="94"/>
    </row>
    <row r="508" spans="1:19">
      <c r="A508" s="93" t="s">
        <v>845</v>
      </c>
      <c r="B508" s="94">
        <v>999</v>
      </c>
      <c r="C508" s="94" t="s">
        <v>849</v>
      </c>
      <c r="D508" s="93" t="s">
        <v>500</v>
      </c>
      <c r="E508" s="93" t="str">
        <f t="shared" si="35"/>
        <v>999-7112-01.02</v>
      </c>
      <c r="F508" s="107" t="str">
        <f t="shared" si="36"/>
        <v>AG -3--AC -18</v>
      </c>
      <c r="G508" s="94">
        <v>3</v>
      </c>
      <c r="H508" s="94">
        <v>18</v>
      </c>
      <c r="I508" s="103" t="str">
        <f t="shared" si="37"/>
        <v>- - M- S</v>
      </c>
      <c r="J508" s="94"/>
      <c r="K508" s="94"/>
      <c r="L508" s="94" t="s">
        <v>478</v>
      </c>
      <c r="M508" s="94" t="s">
        <v>471</v>
      </c>
      <c r="N508" s="103" t="str">
        <f t="shared" si="38"/>
        <v xml:space="preserve">O  </v>
      </c>
      <c r="O508" s="94" t="s">
        <v>472</v>
      </c>
      <c r="P508" s="94"/>
      <c r="Q508" s="103" t="str">
        <f t="shared" si="39"/>
        <v xml:space="preserve">F   </v>
      </c>
      <c r="R508" s="94" t="s">
        <v>375</v>
      </c>
      <c r="S508" s="94"/>
    </row>
    <row r="509" spans="1:19">
      <c r="A509" s="93" t="s">
        <v>845</v>
      </c>
      <c r="B509" s="94">
        <v>999</v>
      </c>
      <c r="C509" s="94" t="s">
        <v>850</v>
      </c>
      <c r="D509" s="93" t="s">
        <v>316</v>
      </c>
      <c r="E509" s="93" t="str">
        <f t="shared" si="35"/>
        <v>999-7112-01.03</v>
      </c>
      <c r="F509" s="107" t="str">
        <f t="shared" si="36"/>
        <v>AG -3--AC -18</v>
      </c>
      <c r="G509" s="94">
        <v>3</v>
      </c>
      <c r="H509" s="94">
        <v>18</v>
      </c>
      <c r="I509" s="103" t="str">
        <f t="shared" si="37"/>
        <v>- - M- S</v>
      </c>
      <c r="J509" s="94"/>
      <c r="K509" s="94"/>
      <c r="L509" s="94" t="s">
        <v>478</v>
      </c>
      <c r="M509" s="94" t="s">
        <v>471</v>
      </c>
      <c r="N509" s="103" t="str">
        <f t="shared" si="38"/>
        <v xml:space="preserve">O  </v>
      </c>
      <c r="O509" s="94" t="s">
        <v>472</v>
      </c>
      <c r="P509" s="94"/>
      <c r="Q509" s="103" t="str">
        <f t="shared" si="39"/>
        <v xml:space="preserve">F   </v>
      </c>
      <c r="R509" s="94" t="s">
        <v>375</v>
      </c>
      <c r="S509" s="94"/>
    </row>
    <row r="510" spans="1:19">
      <c r="A510" s="93" t="s">
        <v>845</v>
      </c>
      <c r="B510" s="94">
        <v>999</v>
      </c>
      <c r="C510" s="94" t="s">
        <v>851</v>
      </c>
      <c r="D510" s="93" t="s">
        <v>317</v>
      </c>
      <c r="E510" s="93" t="str">
        <f t="shared" si="35"/>
        <v>999-7112-01.04</v>
      </c>
      <c r="F510" s="107" t="str">
        <f t="shared" si="36"/>
        <v>AG -3--AC -18</v>
      </c>
      <c r="G510" s="94">
        <v>3</v>
      </c>
      <c r="H510" s="94">
        <v>18</v>
      </c>
      <c r="I510" s="103" t="str">
        <f t="shared" si="37"/>
        <v>- - M- S</v>
      </c>
      <c r="J510" s="94"/>
      <c r="K510" s="94"/>
      <c r="L510" s="94" t="s">
        <v>478</v>
      </c>
      <c r="M510" s="94" t="s">
        <v>471</v>
      </c>
      <c r="N510" s="103" t="str">
        <f t="shared" si="38"/>
        <v xml:space="preserve">O  </v>
      </c>
      <c r="O510" s="94" t="s">
        <v>472</v>
      </c>
      <c r="P510" s="94"/>
      <c r="Q510" s="103" t="str">
        <f t="shared" si="39"/>
        <v xml:space="preserve">F   </v>
      </c>
      <c r="R510" s="94" t="s">
        <v>375</v>
      </c>
      <c r="S510" s="94"/>
    </row>
    <row r="511" spans="1:19">
      <c r="A511" s="93" t="s">
        <v>845</v>
      </c>
      <c r="B511" s="94">
        <v>999</v>
      </c>
      <c r="C511" s="94" t="s">
        <v>852</v>
      </c>
      <c r="D511" s="93" t="s">
        <v>853</v>
      </c>
      <c r="E511" s="93" t="str">
        <f t="shared" si="35"/>
        <v>999-7112-01.05</v>
      </c>
      <c r="F511" s="107" t="str">
        <f t="shared" si="36"/>
        <v>AG -3--AC -18</v>
      </c>
      <c r="G511" s="94">
        <v>3</v>
      </c>
      <c r="H511" s="94">
        <v>18</v>
      </c>
      <c r="I511" s="103" t="str">
        <f t="shared" si="37"/>
        <v>- - M- S</v>
      </c>
      <c r="J511" s="94"/>
      <c r="K511" s="94"/>
      <c r="L511" s="94" t="s">
        <v>478</v>
      </c>
      <c r="M511" s="94" t="s">
        <v>471</v>
      </c>
      <c r="N511" s="103" t="str">
        <f t="shared" si="38"/>
        <v xml:space="preserve">O  </v>
      </c>
      <c r="O511" s="94" t="s">
        <v>472</v>
      </c>
      <c r="P511" s="94"/>
      <c r="Q511" s="103" t="str">
        <f t="shared" si="39"/>
        <v xml:space="preserve">F   </v>
      </c>
      <c r="R511" s="94" t="s">
        <v>375</v>
      </c>
      <c r="S511" s="94"/>
    </row>
    <row r="512" spans="1:19">
      <c r="A512" s="93" t="s">
        <v>845</v>
      </c>
      <c r="B512" s="94">
        <v>999</v>
      </c>
      <c r="C512" s="94" t="s">
        <v>854</v>
      </c>
      <c r="D512" s="93" t="s">
        <v>332</v>
      </c>
      <c r="E512" s="93" t="str">
        <f t="shared" si="35"/>
        <v>999-7112-01.06</v>
      </c>
      <c r="F512" s="107" t="str">
        <f t="shared" si="36"/>
        <v>AG -3--AC -18</v>
      </c>
      <c r="G512" s="94">
        <v>3</v>
      </c>
      <c r="H512" s="94">
        <v>18</v>
      </c>
      <c r="I512" s="103" t="str">
        <f t="shared" si="37"/>
        <v>- - M- S</v>
      </c>
      <c r="J512" s="94"/>
      <c r="K512" s="94"/>
      <c r="L512" s="94" t="s">
        <v>478</v>
      </c>
      <c r="M512" s="94" t="s">
        <v>471</v>
      </c>
      <c r="N512" s="103" t="str">
        <f t="shared" si="38"/>
        <v xml:space="preserve">O  </v>
      </c>
      <c r="O512" s="94" t="s">
        <v>472</v>
      </c>
      <c r="P512" s="94"/>
      <c r="Q512" s="103" t="str">
        <f t="shared" si="39"/>
        <v xml:space="preserve">F   </v>
      </c>
      <c r="R512" s="94" t="s">
        <v>375</v>
      </c>
      <c r="S512" s="94"/>
    </row>
    <row r="513" spans="1:19">
      <c r="A513" s="93" t="s">
        <v>845</v>
      </c>
      <c r="B513" s="94">
        <v>999</v>
      </c>
      <c r="C513" s="94" t="s">
        <v>855</v>
      </c>
      <c r="D513" s="93" t="s">
        <v>318</v>
      </c>
      <c r="E513" s="93" t="str">
        <f t="shared" si="35"/>
        <v>999-7112-01.07</v>
      </c>
      <c r="F513" s="107" t="str">
        <f t="shared" si="36"/>
        <v>AG -3--AC -18</v>
      </c>
      <c r="G513" s="94">
        <v>3</v>
      </c>
      <c r="H513" s="94">
        <v>18</v>
      </c>
      <c r="I513" s="103" t="str">
        <f t="shared" si="37"/>
        <v>- - M- S</v>
      </c>
      <c r="J513" s="94"/>
      <c r="K513" s="94"/>
      <c r="L513" s="94" t="s">
        <v>478</v>
      </c>
      <c r="M513" s="94" t="s">
        <v>471</v>
      </c>
      <c r="N513" s="103" t="str">
        <f t="shared" si="38"/>
        <v xml:space="preserve">O  </v>
      </c>
      <c r="O513" s="94" t="s">
        <v>472</v>
      </c>
      <c r="P513" s="94"/>
      <c r="Q513" s="103" t="str">
        <f t="shared" si="39"/>
        <v xml:space="preserve">F   </v>
      </c>
      <c r="R513" s="94" t="s">
        <v>375</v>
      </c>
      <c r="S513" s="94"/>
    </row>
    <row r="514" spans="1:19">
      <c r="A514" s="93" t="s">
        <v>845</v>
      </c>
      <c r="B514" s="94">
        <v>999</v>
      </c>
      <c r="C514" s="94" t="s">
        <v>856</v>
      </c>
      <c r="D514" s="93" t="s">
        <v>490</v>
      </c>
      <c r="E514" s="93" t="str">
        <f t="shared" si="35"/>
        <v>999-7112-02</v>
      </c>
      <c r="F514" s="107" t="str">
        <f t="shared" si="36"/>
        <v>AG ---AC -</v>
      </c>
      <c r="G514" s="94"/>
      <c r="H514" s="94"/>
      <c r="I514" s="103" t="str">
        <f t="shared" si="37"/>
        <v xml:space="preserve">- - - </v>
      </c>
      <c r="J514" s="94"/>
      <c r="K514" s="94"/>
      <c r="L514" s="94"/>
      <c r="M514" s="94"/>
      <c r="N514" s="103" t="str">
        <f t="shared" si="38"/>
        <v xml:space="preserve">  </v>
      </c>
      <c r="O514" s="94"/>
      <c r="P514" s="94"/>
      <c r="Q514" s="103" t="str">
        <f t="shared" si="39"/>
        <v xml:space="preserve">   </v>
      </c>
      <c r="R514" s="94"/>
      <c r="S514" s="94"/>
    </row>
    <row r="515" spans="1:19">
      <c r="A515" s="93" t="s">
        <v>845</v>
      </c>
      <c r="B515" s="94">
        <v>999</v>
      </c>
      <c r="C515" s="94" t="s">
        <v>857</v>
      </c>
      <c r="D515" s="93" t="s">
        <v>503</v>
      </c>
      <c r="E515" s="93" t="str">
        <f t="shared" si="35"/>
        <v>999-7112-02.01</v>
      </c>
      <c r="F515" s="107" t="str">
        <f t="shared" si="36"/>
        <v>AG -3--AC -8</v>
      </c>
      <c r="G515" s="94" t="s">
        <v>476</v>
      </c>
      <c r="H515" s="94" t="s">
        <v>477</v>
      </c>
      <c r="I515" s="103" t="str">
        <f t="shared" si="37"/>
        <v xml:space="preserve">CT- - M- </v>
      </c>
      <c r="J515" s="94" t="s">
        <v>468</v>
      </c>
      <c r="K515" s="94"/>
      <c r="L515" s="94" t="s">
        <v>478</v>
      </c>
      <c r="M515" s="94"/>
      <c r="N515" s="103" t="str">
        <f t="shared" si="38"/>
        <v xml:space="preserve">O  </v>
      </c>
      <c r="O515" s="94" t="s">
        <v>472</v>
      </c>
      <c r="P515" s="94"/>
      <c r="Q515" s="103" t="str">
        <f t="shared" si="39"/>
        <v xml:space="preserve">F   </v>
      </c>
      <c r="R515" s="94" t="s">
        <v>375</v>
      </c>
      <c r="S515" s="94"/>
    </row>
    <row r="516" spans="1:19">
      <c r="A516" s="93" t="s">
        <v>845</v>
      </c>
      <c r="B516" s="94">
        <v>999</v>
      </c>
      <c r="C516" s="94" t="s">
        <v>386</v>
      </c>
      <c r="D516" s="93" t="s">
        <v>858</v>
      </c>
      <c r="E516" s="93" t="str">
        <f t="shared" si="35"/>
        <v>999-03</v>
      </c>
      <c r="F516" s="107" t="str">
        <f t="shared" si="36"/>
        <v>AG ---AC -</v>
      </c>
      <c r="G516" s="94"/>
      <c r="H516" s="94"/>
      <c r="I516" s="103" t="str">
        <f t="shared" si="37"/>
        <v xml:space="preserve">- - - </v>
      </c>
      <c r="J516" s="94"/>
      <c r="K516" s="94"/>
      <c r="L516" s="94"/>
      <c r="M516" s="94"/>
      <c r="N516" s="103" t="str">
        <f t="shared" si="38"/>
        <v xml:space="preserve">  </v>
      </c>
      <c r="O516" s="94"/>
      <c r="P516" s="94"/>
      <c r="Q516" s="103" t="str">
        <f t="shared" si="39"/>
        <v xml:space="preserve">   </v>
      </c>
      <c r="R516" s="94"/>
      <c r="S516" s="94"/>
    </row>
    <row r="517" spans="1:19">
      <c r="A517" s="93" t="s">
        <v>845</v>
      </c>
      <c r="B517" s="94">
        <v>999</v>
      </c>
      <c r="C517" s="94" t="s">
        <v>859</v>
      </c>
      <c r="D517" s="93" t="s">
        <v>333</v>
      </c>
      <c r="E517" s="93" t="str">
        <f t="shared" si="35"/>
        <v>999-03.01</v>
      </c>
      <c r="F517" s="107" t="str">
        <f t="shared" si="36"/>
        <v>AG -5--AC -8</v>
      </c>
      <c r="G517" s="94" t="s">
        <v>612</v>
      </c>
      <c r="H517" s="94" t="s">
        <v>477</v>
      </c>
      <c r="I517" s="103" t="str">
        <f t="shared" si="37"/>
        <v xml:space="preserve">CT- - M- </v>
      </c>
      <c r="J517" s="94" t="s">
        <v>468</v>
      </c>
      <c r="K517" s="94"/>
      <c r="L517" s="94" t="s">
        <v>478</v>
      </c>
      <c r="M517" s="94"/>
      <c r="N517" s="103" t="str">
        <f t="shared" si="38"/>
        <v xml:space="preserve">O  </v>
      </c>
      <c r="O517" s="94" t="s">
        <v>472</v>
      </c>
      <c r="P517" s="94"/>
      <c r="Q517" s="103" t="str">
        <f t="shared" si="39"/>
        <v xml:space="preserve">F   </v>
      </c>
      <c r="R517" s="94" t="s">
        <v>375</v>
      </c>
      <c r="S517" s="94"/>
    </row>
    <row r="518" spans="1:19">
      <c r="A518" s="93" t="s">
        <v>845</v>
      </c>
      <c r="B518" s="94">
        <v>999</v>
      </c>
      <c r="C518" s="94" t="s">
        <v>860</v>
      </c>
      <c r="D518" s="93" t="s">
        <v>534</v>
      </c>
      <c r="E518" s="93" t="str">
        <f t="shared" ref="E518:E544" si="40">CONCATENATE(B518,"-",C518)</f>
        <v>999-7411-04</v>
      </c>
      <c r="F518" s="107" t="str">
        <f t="shared" ref="F518:F544" si="41">CONCATENATE("AG"," -", G518,"--","AC -", H518)</f>
        <v>AG -3--AC -</v>
      </c>
      <c r="G518" s="94">
        <v>3</v>
      </c>
      <c r="H518" s="94"/>
      <c r="I518" s="103" t="str">
        <f t="shared" ref="I518:I544" si="42">CONCATENATE(J518,"- ",K518,"- ",L518,"- ",M518,)</f>
        <v xml:space="preserve">- E- - </v>
      </c>
      <c r="J518" s="94"/>
      <c r="K518" s="94" t="s">
        <v>469</v>
      </c>
      <c r="L518" s="94"/>
      <c r="M518" s="94"/>
      <c r="N518" s="103" t="str">
        <f t="shared" ref="N518:N544" si="43">CONCATENATE(O518,"  ",P518)</f>
        <v xml:space="preserve">O  </v>
      </c>
      <c r="O518" s="94" t="s">
        <v>472</v>
      </c>
      <c r="P518" s="94"/>
      <c r="Q518" s="103" t="str">
        <f t="shared" ref="Q518:Q544" si="44">CONCATENATE(R518,"   ",S518)</f>
        <v xml:space="preserve">F   </v>
      </c>
      <c r="R518" s="94" t="s">
        <v>375</v>
      </c>
      <c r="S518" s="94"/>
    </row>
    <row r="519" spans="1:19">
      <c r="A519" s="93" t="s">
        <v>845</v>
      </c>
      <c r="B519" s="94">
        <v>999</v>
      </c>
      <c r="C519" s="94" t="s">
        <v>861</v>
      </c>
      <c r="D519" s="93" t="s">
        <v>747</v>
      </c>
      <c r="E519" s="93" t="str">
        <f t="shared" si="40"/>
        <v>999-7412-05</v>
      </c>
      <c r="F519" s="107" t="str">
        <f t="shared" si="41"/>
        <v>AG -3--AC -8</v>
      </c>
      <c r="G519" s="94">
        <v>3</v>
      </c>
      <c r="H519" s="94">
        <v>8</v>
      </c>
      <c r="I519" s="103" t="str">
        <f t="shared" si="42"/>
        <v xml:space="preserve">- E- - </v>
      </c>
      <c r="J519" s="94"/>
      <c r="K519" s="94" t="s">
        <v>469</v>
      </c>
      <c r="L519" s="94"/>
      <c r="M519" s="94"/>
      <c r="N519" s="103" t="str">
        <f t="shared" si="43"/>
        <v xml:space="preserve">O  </v>
      </c>
      <c r="O519" s="94" t="s">
        <v>472</v>
      </c>
      <c r="P519" s="94"/>
      <c r="Q519" s="103" t="str">
        <f t="shared" si="44"/>
        <v xml:space="preserve">F   </v>
      </c>
      <c r="R519" s="94" t="s">
        <v>375</v>
      </c>
      <c r="S519" s="94"/>
    </row>
    <row r="520" spans="1:19">
      <c r="A520" s="93" t="s">
        <v>845</v>
      </c>
      <c r="B520" s="94">
        <v>999</v>
      </c>
      <c r="C520" s="94" t="s">
        <v>387</v>
      </c>
      <c r="D520" s="93" t="s">
        <v>579</v>
      </c>
      <c r="E520" s="93" t="str">
        <f t="shared" si="40"/>
        <v>999-06</v>
      </c>
      <c r="F520" s="107" t="str">
        <f t="shared" si="41"/>
        <v>AG ---AC -</v>
      </c>
      <c r="G520" s="94"/>
      <c r="H520" s="94"/>
      <c r="I520" s="103" t="str">
        <f t="shared" si="42"/>
        <v xml:space="preserve">- - - </v>
      </c>
      <c r="J520" s="94"/>
      <c r="K520" s="94"/>
      <c r="L520" s="94"/>
      <c r="M520" s="94"/>
      <c r="N520" s="103" t="str">
        <f t="shared" si="43"/>
        <v xml:space="preserve">  </v>
      </c>
      <c r="O520" s="94"/>
      <c r="P520" s="94"/>
      <c r="Q520" s="103" t="str">
        <f t="shared" si="44"/>
        <v xml:space="preserve">   </v>
      </c>
      <c r="R520" s="94"/>
      <c r="S520" s="94"/>
    </row>
    <row r="521" spans="1:19">
      <c r="A521" s="93" t="s">
        <v>845</v>
      </c>
      <c r="B521" s="94">
        <v>999</v>
      </c>
      <c r="C521" s="94" t="s">
        <v>862</v>
      </c>
      <c r="D521" s="93" t="s">
        <v>863</v>
      </c>
      <c r="E521" s="93" t="str">
        <f t="shared" si="40"/>
        <v>999-06.01</v>
      </c>
      <c r="F521" s="107" t="str">
        <f t="shared" si="41"/>
        <v>AG -3--AC -</v>
      </c>
      <c r="G521" s="94" t="s">
        <v>476</v>
      </c>
      <c r="H521" s="94"/>
      <c r="I521" s="103" t="str">
        <f t="shared" si="42"/>
        <v xml:space="preserve">- E- - </v>
      </c>
      <c r="J521" s="94"/>
      <c r="K521" s="94" t="s">
        <v>469</v>
      </c>
      <c r="L521" s="94"/>
      <c r="M521" s="94"/>
      <c r="N521" s="103" t="str">
        <f t="shared" si="43"/>
        <v xml:space="preserve">O  </v>
      </c>
      <c r="O521" s="94" t="s">
        <v>472</v>
      </c>
      <c r="P521" s="94"/>
      <c r="Q521" s="103" t="str">
        <f t="shared" si="44"/>
        <v xml:space="preserve">F   </v>
      </c>
      <c r="R521" s="94" t="s">
        <v>375</v>
      </c>
      <c r="S521" s="94"/>
    </row>
    <row r="522" spans="1:19">
      <c r="A522" s="93" t="s">
        <v>845</v>
      </c>
      <c r="B522" s="94">
        <v>999</v>
      </c>
      <c r="C522" s="94" t="s">
        <v>864</v>
      </c>
      <c r="D522" s="93" t="s">
        <v>334</v>
      </c>
      <c r="E522" s="93" t="str">
        <f t="shared" si="40"/>
        <v>999-06.02</v>
      </c>
      <c r="F522" s="107" t="str">
        <f t="shared" si="41"/>
        <v>AG -3--AC -8</v>
      </c>
      <c r="G522" s="94" t="s">
        <v>476</v>
      </c>
      <c r="H522" s="94" t="s">
        <v>477</v>
      </c>
      <c r="I522" s="103" t="str">
        <f t="shared" si="42"/>
        <v xml:space="preserve">CT- - M- </v>
      </c>
      <c r="J522" s="94" t="s">
        <v>468</v>
      </c>
      <c r="K522" s="94"/>
      <c r="L522" s="94" t="s">
        <v>478</v>
      </c>
      <c r="M522" s="94"/>
      <c r="N522" s="103" t="str">
        <f t="shared" si="43"/>
        <v xml:space="preserve">O  </v>
      </c>
      <c r="O522" s="94" t="s">
        <v>472</v>
      </c>
      <c r="P522" s="94"/>
      <c r="Q522" s="103" t="str">
        <f t="shared" si="44"/>
        <v xml:space="preserve">F   </v>
      </c>
      <c r="R522" s="94" t="s">
        <v>375</v>
      </c>
      <c r="S522" s="94"/>
    </row>
    <row r="523" spans="1:19">
      <c r="A523" s="93" t="s">
        <v>845</v>
      </c>
      <c r="B523" s="94">
        <v>999</v>
      </c>
      <c r="C523" s="94" t="s">
        <v>385</v>
      </c>
      <c r="D523" s="93" t="s">
        <v>482</v>
      </c>
      <c r="E523" s="93" t="str">
        <f t="shared" si="40"/>
        <v>999-10</v>
      </c>
      <c r="F523" s="107" t="str">
        <f t="shared" si="41"/>
        <v>AG ---AC -</v>
      </c>
      <c r="G523" s="94"/>
      <c r="H523" s="94"/>
      <c r="I523" s="103" t="str">
        <f t="shared" si="42"/>
        <v xml:space="preserve">- - - </v>
      </c>
      <c r="J523" s="94"/>
      <c r="K523" s="94"/>
      <c r="L523" s="94"/>
      <c r="M523" s="94"/>
      <c r="N523" s="103" t="str">
        <f t="shared" si="43"/>
        <v xml:space="preserve">  </v>
      </c>
      <c r="O523" s="94"/>
      <c r="P523" s="94"/>
      <c r="Q523" s="103" t="str">
        <f t="shared" si="44"/>
        <v xml:space="preserve">   </v>
      </c>
      <c r="R523" s="94"/>
      <c r="S523" s="94"/>
    </row>
    <row r="524" spans="1:19">
      <c r="A524" s="93" t="s">
        <v>845</v>
      </c>
      <c r="B524" s="94">
        <v>999</v>
      </c>
      <c r="C524" s="94" t="s">
        <v>865</v>
      </c>
      <c r="D524" s="93" t="s">
        <v>272</v>
      </c>
      <c r="E524" s="93" t="str">
        <f t="shared" si="40"/>
        <v>999-10.01</v>
      </c>
      <c r="F524" s="107" t="str">
        <f t="shared" si="41"/>
        <v>AG -3--AC -8</v>
      </c>
      <c r="G524" s="94" t="s">
        <v>476</v>
      </c>
      <c r="H524" s="94" t="s">
        <v>477</v>
      </c>
      <c r="I524" s="103" t="str">
        <f t="shared" si="42"/>
        <v xml:space="preserve">CT- - M- </v>
      </c>
      <c r="J524" s="94" t="s">
        <v>468</v>
      </c>
      <c r="K524" s="94"/>
      <c r="L524" s="94" t="s">
        <v>478</v>
      </c>
      <c r="M524" s="94"/>
      <c r="N524" s="103" t="str">
        <f t="shared" si="43"/>
        <v xml:space="preserve">O  </v>
      </c>
      <c r="O524" s="94" t="s">
        <v>472</v>
      </c>
      <c r="P524" s="94"/>
      <c r="Q524" s="103" t="str">
        <f t="shared" si="44"/>
        <v xml:space="preserve">F   </v>
      </c>
      <c r="R524" s="94" t="s">
        <v>375</v>
      </c>
      <c r="S524" s="94"/>
    </row>
    <row r="525" spans="1:19">
      <c r="A525" s="93" t="s">
        <v>845</v>
      </c>
      <c r="B525" s="94">
        <v>999</v>
      </c>
      <c r="C525" s="94" t="s">
        <v>866</v>
      </c>
      <c r="D525" s="93" t="s">
        <v>555</v>
      </c>
      <c r="E525" s="93" t="str">
        <f t="shared" si="40"/>
        <v>999-10.02</v>
      </c>
      <c r="F525" s="107" t="str">
        <f t="shared" si="41"/>
        <v>AG -3--AC -8</v>
      </c>
      <c r="G525" s="94" t="s">
        <v>476</v>
      </c>
      <c r="H525" s="94" t="s">
        <v>477</v>
      </c>
      <c r="I525" s="103" t="str">
        <f t="shared" si="42"/>
        <v xml:space="preserve">CT- - M- </v>
      </c>
      <c r="J525" s="94" t="s">
        <v>468</v>
      </c>
      <c r="K525" s="94"/>
      <c r="L525" s="94" t="s">
        <v>478</v>
      </c>
      <c r="M525" s="94"/>
      <c r="N525" s="103" t="str">
        <f t="shared" si="43"/>
        <v xml:space="preserve">O  </v>
      </c>
      <c r="O525" s="94" t="s">
        <v>472</v>
      </c>
      <c r="P525" s="94"/>
      <c r="Q525" s="103" t="str">
        <f t="shared" si="44"/>
        <v xml:space="preserve">F   </v>
      </c>
      <c r="R525" s="94" t="s">
        <v>375</v>
      </c>
      <c r="S525" s="94"/>
    </row>
    <row r="526" spans="1:19">
      <c r="A526" s="93" t="s">
        <v>845</v>
      </c>
      <c r="B526" s="94">
        <v>999</v>
      </c>
      <c r="C526" s="94" t="s">
        <v>867</v>
      </c>
      <c r="D526" s="93" t="s">
        <v>306</v>
      </c>
      <c r="E526" s="93" t="str">
        <f t="shared" si="40"/>
        <v>999-7410-10.03</v>
      </c>
      <c r="F526" s="107" t="str">
        <f t="shared" si="41"/>
        <v>AG -5--AC -8</v>
      </c>
      <c r="G526" s="94">
        <v>5</v>
      </c>
      <c r="H526" s="94">
        <v>8</v>
      </c>
      <c r="I526" s="103" t="str">
        <f t="shared" si="42"/>
        <v xml:space="preserve">CT- - D- </v>
      </c>
      <c r="J526" s="94" t="s">
        <v>468</v>
      </c>
      <c r="K526" s="94"/>
      <c r="L526" s="94" t="s">
        <v>113</v>
      </c>
      <c r="M526" s="94"/>
      <c r="N526" s="103" t="str">
        <f t="shared" si="43"/>
        <v xml:space="preserve">O  </v>
      </c>
      <c r="O526" s="94" t="s">
        <v>472</v>
      </c>
      <c r="P526" s="94"/>
      <c r="Q526" s="103" t="str">
        <f t="shared" si="44"/>
        <v xml:space="preserve">   D</v>
      </c>
      <c r="R526" s="94"/>
      <c r="S526" s="94" t="s">
        <v>113</v>
      </c>
    </row>
    <row r="527" spans="1:19">
      <c r="A527" s="93" t="s">
        <v>845</v>
      </c>
      <c r="B527" s="94">
        <v>999</v>
      </c>
      <c r="C527" s="94" t="s">
        <v>868</v>
      </c>
      <c r="D527" s="93" t="s">
        <v>505</v>
      </c>
      <c r="E527" s="93" t="str">
        <f t="shared" si="40"/>
        <v>999-7112-07</v>
      </c>
      <c r="F527" s="107" t="str">
        <f t="shared" si="41"/>
        <v>AG ---AC -</v>
      </c>
      <c r="G527" s="94"/>
      <c r="H527" s="94"/>
      <c r="I527" s="103" t="str">
        <f t="shared" si="42"/>
        <v xml:space="preserve">- - - </v>
      </c>
      <c r="J527" s="94"/>
      <c r="K527" s="94"/>
      <c r="L527" s="94"/>
      <c r="M527" s="94"/>
      <c r="N527" s="103" t="str">
        <f t="shared" si="43"/>
        <v xml:space="preserve">  </v>
      </c>
      <c r="O527" s="94"/>
      <c r="P527" s="94"/>
      <c r="Q527" s="103" t="str">
        <f t="shared" si="44"/>
        <v xml:space="preserve">   </v>
      </c>
      <c r="R527" s="94"/>
      <c r="S527" s="94"/>
    </row>
    <row r="528" spans="1:19">
      <c r="A528" s="93" t="s">
        <v>845</v>
      </c>
      <c r="B528" s="94">
        <v>999</v>
      </c>
      <c r="C528" s="94" t="s">
        <v>869</v>
      </c>
      <c r="D528" s="93" t="s">
        <v>870</v>
      </c>
      <c r="E528" s="93" t="str">
        <f t="shared" si="40"/>
        <v>999-7112-07.01</v>
      </c>
      <c r="F528" s="107" t="str">
        <f t="shared" si="41"/>
        <v>AG -3--AC -8</v>
      </c>
      <c r="G528" s="94" t="s">
        <v>476</v>
      </c>
      <c r="H528" s="94" t="s">
        <v>477</v>
      </c>
      <c r="I528" s="103" t="str">
        <f t="shared" si="42"/>
        <v xml:space="preserve">- E- - </v>
      </c>
      <c r="J528" s="94"/>
      <c r="K528" s="94" t="s">
        <v>469</v>
      </c>
      <c r="L528" s="94"/>
      <c r="M528" s="94"/>
      <c r="N528" s="103" t="str">
        <f t="shared" si="43"/>
        <v xml:space="preserve">O  </v>
      </c>
      <c r="O528" s="94" t="s">
        <v>472</v>
      </c>
      <c r="P528" s="94"/>
      <c r="Q528" s="103" t="str">
        <f t="shared" si="44"/>
        <v xml:space="preserve">F   </v>
      </c>
      <c r="R528" s="94" t="s">
        <v>375</v>
      </c>
      <c r="S528" s="94"/>
    </row>
    <row r="529" spans="1:19">
      <c r="A529" s="93" t="s">
        <v>845</v>
      </c>
      <c r="B529" s="94">
        <v>999</v>
      </c>
      <c r="C529" s="94" t="s">
        <v>871</v>
      </c>
      <c r="D529" s="93" t="s">
        <v>746</v>
      </c>
      <c r="E529" s="93" t="str">
        <f t="shared" si="40"/>
        <v>999-7411-08</v>
      </c>
      <c r="F529" s="107" t="str">
        <f t="shared" si="41"/>
        <v>AG -3--AC -8</v>
      </c>
      <c r="G529" s="94" t="s">
        <v>476</v>
      </c>
      <c r="H529" s="94" t="s">
        <v>477</v>
      </c>
      <c r="I529" s="103" t="str">
        <f t="shared" si="42"/>
        <v xml:space="preserve">CT- - M- </v>
      </c>
      <c r="J529" s="94" t="s">
        <v>468</v>
      </c>
      <c r="K529" s="94"/>
      <c r="L529" s="94" t="s">
        <v>478</v>
      </c>
      <c r="M529" s="94"/>
      <c r="N529" s="103" t="str">
        <f t="shared" si="43"/>
        <v xml:space="preserve">O  </v>
      </c>
      <c r="O529" s="94" t="s">
        <v>472</v>
      </c>
      <c r="P529" s="94"/>
      <c r="Q529" s="103" t="str">
        <f t="shared" si="44"/>
        <v xml:space="preserve">F   </v>
      </c>
      <c r="R529" s="94" t="s">
        <v>375</v>
      </c>
      <c r="S529" s="94"/>
    </row>
    <row r="530" spans="1:19">
      <c r="A530" s="93" t="s">
        <v>845</v>
      </c>
      <c r="B530" s="94">
        <v>999</v>
      </c>
      <c r="C530" s="94" t="s">
        <v>872</v>
      </c>
      <c r="D530" s="93" t="s">
        <v>763</v>
      </c>
      <c r="E530" s="93" t="str">
        <f t="shared" si="40"/>
        <v>999-7413-09</v>
      </c>
      <c r="F530" s="107" t="str">
        <f t="shared" si="41"/>
        <v>AG -3--AC -8</v>
      </c>
      <c r="G530" s="94" t="s">
        <v>476</v>
      </c>
      <c r="H530" s="94" t="s">
        <v>477</v>
      </c>
      <c r="I530" s="103" t="str">
        <f t="shared" si="42"/>
        <v xml:space="preserve">- E- - </v>
      </c>
      <c r="J530" s="94"/>
      <c r="K530" s="94" t="s">
        <v>469</v>
      </c>
      <c r="L530" s="94"/>
      <c r="M530" s="94"/>
      <c r="N530" s="103" t="str">
        <f t="shared" si="43"/>
        <v xml:space="preserve">O  </v>
      </c>
      <c r="O530" s="94" t="s">
        <v>472</v>
      </c>
      <c r="P530" s="94"/>
      <c r="Q530" s="103" t="str">
        <f t="shared" si="44"/>
        <v xml:space="preserve">F   </v>
      </c>
      <c r="R530" s="94" t="s">
        <v>375</v>
      </c>
      <c r="S530" s="94"/>
    </row>
    <row r="531" spans="1:19">
      <c r="A531" s="93" t="s">
        <v>845</v>
      </c>
      <c r="B531" s="94">
        <v>999</v>
      </c>
      <c r="C531" s="94" t="s">
        <v>873</v>
      </c>
      <c r="D531" s="93" t="s">
        <v>508</v>
      </c>
      <c r="E531" s="93" t="str">
        <f t="shared" si="40"/>
        <v>999-7112-11</v>
      </c>
      <c r="F531" s="107" t="str">
        <f t="shared" si="41"/>
        <v>AG ---AC -</v>
      </c>
      <c r="G531" s="94"/>
      <c r="H531" s="94"/>
      <c r="I531" s="103" t="str">
        <f t="shared" si="42"/>
        <v xml:space="preserve">- - - </v>
      </c>
      <c r="J531" s="94"/>
      <c r="K531" s="94"/>
      <c r="L531" s="94"/>
      <c r="M531" s="94"/>
      <c r="N531" s="103" t="str">
        <f t="shared" si="43"/>
        <v xml:space="preserve">  </v>
      </c>
      <c r="O531" s="94"/>
      <c r="P531" s="94"/>
      <c r="Q531" s="103" t="str">
        <f t="shared" si="44"/>
        <v xml:space="preserve">   </v>
      </c>
      <c r="R531" s="94"/>
      <c r="S531" s="94"/>
    </row>
    <row r="532" spans="1:19">
      <c r="A532" s="93" t="s">
        <v>845</v>
      </c>
      <c r="B532" s="94">
        <v>999</v>
      </c>
      <c r="C532" s="94" t="s">
        <v>874</v>
      </c>
      <c r="D532" s="93" t="s">
        <v>319</v>
      </c>
      <c r="E532" s="93" t="str">
        <f t="shared" si="40"/>
        <v>999-7112-11.01</v>
      </c>
      <c r="F532" s="107" t="str">
        <f t="shared" si="41"/>
        <v>AG -3--AC -18</v>
      </c>
      <c r="G532" s="94">
        <v>3</v>
      </c>
      <c r="H532" s="94">
        <v>18</v>
      </c>
      <c r="I532" s="103" t="str">
        <f t="shared" si="42"/>
        <v>- - M- S</v>
      </c>
      <c r="J532" s="94"/>
      <c r="K532" s="94"/>
      <c r="L532" s="94" t="s">
        <v>478</v>
      </c>
      <c r="M532" s="94" t="s">
        <v>471</v>
      </c>
      <c r="N532" s="103" t="str">
        <f t="shared" si="43"/>
        <v xml:space="preserve">O  </v>
      </c>
      <c r="O532" s="94" t="s">
        <v>472</v>
      </c>
      <c r="P532" s="94"/>
      <c r="Q532" s="103" t="str">
        <f t="shared" si="44"/>
        <v xml:space="preserve">F   </v>
      </c>
      <c r="R532" s="94" t="s">
        <v>375</v>
      </c>
      <c r="S532" s="94"/>
    </row>
    <row r="533" spans="1:19">
      <c r="A533" s="93" t="s">
        <v>845</v>
      </c>
      <c r="B533" s="94">
        <v>999</v>
      </c>
      <c r="C533" s="94" t="s">
        <v>875</v>
      </c>
      <c r="D533" s="93" t="s">
        <v>876</v>
      </c>
      <c r="E533" s="93" t="str">
        <f t="shared" si="40"/>
        <v>999-7112-11.02</v>
      </c>
      <c r="F533" s="107" t="str">
        <f t="shared" si="41"/>
        <v>AG -3--AC -18</v>
      </c>
      <c r="G533" s="94">
        <v>3</v>
      </c>
      <c r="H533" s="94">
        <v>18</v>
      </c>
      <c r="I533" s="103" t="str">
        <f t="shared" si="42"/>
        <v>- - M- S</v>
      </c>
      <c r="J533" s="94"/>
      <c r="K533" s="94"/>
      <c r="L533" s="94" t="s">
        <v>478</v>
      </c>
      <c r="M533" s="94" t="s">
        <v>471</v>
      </c>
      <c r="N533" s="103" t="str">
        <f t="shared" si="43"/>
        <v xml:space="preserve">O  </v>
      </c>
      <c r="O533" s="94" t="s">
        <v>472</v>
      </c>
      <c r="P533" s="94"/>
      <c r="Q533" s="103" t="str">
        <f t="shared" si="44"/>
        <v xml:space="preserve">F   </v>
      </c>
      <c r="R533" s="94" t="s">
        <v>375</v>
      </c>
      <c r="S533" s="94"/>
    </row>
    <row r="534" spans="1:19">
      <c r="A534" s="93" t="s">
        <v>845</v>
      </c>
      <c r="B534" s="94">
        <v>999</v>
      </c>
      <c r="C534" s="94" t="s">
        <v>877</v>
      </c>
      <c r="D534" s="93" t="s">
        <v>878</v>
      </c>
      <c r="E534" s="93" t="str">
        <f t="shared" si="40"/>
        <v>999-7112-11.03</v>
      </c>
      <c r="F534" s="107" t="str">
        <f t="shared" si="41"/>
        <v>AG -3--AC -18</v>
      </c>
      <c r="G534" s="94">
        <v>3</v>
      </c>
      <c r="H534" s="94">
        <v>18</v>
      </c>
      <c r="I534" s="103" t="str">
        <f t="shared" si="42"/>
        <v>- - M- S</v>
      </c>
      <c r="J534" s="94"/>
      <c r="K534" s="94"/>
      <c r="L534" s="94" t="s">
        <v>478</v>
      </c>
      <c r="M534" s="94" t="s">
        <v>471</v>
      </c>
      <c r="N534" s="103" t="str">
        <f t="shared" si="43"/>
        <v xml:space="preserve">O  </v>
      </c>
      <c r="O534" s="94" t="s">
        <v>472</v>
      </c>
      <c r="P534" s="94"/>
      <c r="Q534" s="103" t="str">
        <f t="shared" si="44"/>
        <v xml:space="preserve">F   </v>
      </c>
      <c r="R534" s="94" t="s">
        <v>375</v>
      </c>
      <c r="S534" s="94"/>
    </row>
    <row r="535" spans="1:19">
      <c r="A535" s="93" t="s">
        <v>845</v>
      </c>
      <c r="B535" s="94">
        <v>999</v>
      </c>
      <c r="C535" s="94" t="s">
        <v>879</v>
      </c>
      <c r="D535" s="93" t="s">
        <v>320</v>
      </c>
      <c r="E535" s="93" t="str">
        <f t="shared" si="40"/>
        <v>999-7112-11.04</v>
      </c>
      <c r="F535" s="107" t="str">
        <f t="shared" si="41"/>
        <v>AG -3--AC -18</v>
      </c>
      <c r="G535" s="94">
        <v>3</v>
      </c>
      <c r="H535" s="94">
        <v>18</v>
      </c>
      <c r="I535" s="103" t="str">
        <f t="shared" si="42"/>
        <v>- - M- S</v>
      </c>
      <c r="J535" s="94"/>
      <c r="K535" s="94"/>
      <c r="L535" s="94" t="s">
        <v>478</v>
      </c>
      <c r="M535" s="94" t="s">
        <v>471</v>
      </c>
      <c r="N535" s="103" t="str">
        <f t="shared" si="43"/>
        <v xml:space="preserve">O  </v>
      </c>
      <c r="O535" s="94" t="s">
        <v>472</v>
      </c>
      <c r="P535" s="94"/>
      <c r="Q535" s="103" t="str">
        <f t="shared" si="44"/>
        <v xml:space="preserve">F   </v>
      </c>
      <c r="R535" s="94" t="s">
        <v>375</v>
      </c>
      <c r="S535" s="94"/>
    </row>
    <row r="536" spans="1:19">
      <c r="A536" s="93" t="s">
        <v>845</v>
      </c>
      <c r="B536" s="94">
        <v>999</v>
      </c>
      <c r="C536" s="94" t="s">
        <v>880</v>
      </c>
      <c r="D536" s="93" t="s">
        <v>321</v>
      </c>
      <c r="E536" s="93" t="str">
        <f t="shared" si="40"/>
        <v>999-7112-11.05</v>
      </c>
      <c r="F536" s="107" t="str">
        <f t="shared" si="41"/>
        <v>AG -3--AC -18</v>
      </c>
      <c r="G536" s="94">
        <v>3</v>
      </c>
      <c r="H536" s="94">
        <v>18</v>
      </c>
      <c r="I536" s="103" t="str">
        <f t="shared" si="42"/>
        <v>- - M- S</v>
      </c>
      <c r="J536" s="94"/>
      <c r="K536" s="94"/>
      <c r="L536" s="94" t="s">
        <v>478</v>
      </c>
      <c r="M536" s="94" t="s">
        <v>471</v>
      </c>
      <c r="N536" s="103" t="str">
        <f t="shared" si="43"/>
        <v xml:space="preserve">O  </v>
      </c>
      <c r="O536" s="94" t="s">
        <v>472</v>
      </c>
      <c r="P536" s="94"/>
      <c r="Q536" s="103" t="str">
        <f t="shared" si="44"/>
        <v xml:space="preserve">F   </v>
      </c>
      <c r="R536" s="94" t="s">
        <v>375</v>
      </c>
      <c r="S536" s="94"/>
    </row>
    <row r="537" spans="1:19">
      <c r="A537" s="93" t="s">
        <v>845</v>
      </c>
      <c r="B537" s="94">
        <v>999</v>
      </c>
      <c r="C537" s="94" t="s">
        <v>881</v>
      </c>
      <c r="D537" s="93" t="s">
        <v>882</v>
      </c>
      <c r="E537" s="93" t="str">
        <f t="shared" si="40"/>
        <v>999-7112-11.06</v>
      </c>
      <c r="F537" s="107" t="str">
        <f t="shared" si="41"/>
        <v>AG -3--AC -18</v>
      </c>
      <c r="G537" s="94">
        <v>3</v>
      </c>
      <c r="H537" s="94">
        <v>18</v>
      </c>
      <c r="I537" s="103" t="str">
        <f t="shared" si="42"/>
        <v>- - M- S</v>
      </c>
      <c r="J537" s="94"/>
      <c r="K537" s="94"/>
      <c r="L537" s="94" t="s">
        <v>478</v>
      </c>
      <c r="M537" s="94" t="s">
        <v>471</v>
      </c>
      <c r="N537" s="103" t="str">
        <f t="shared" si="43"/>
        <v xml:space="preserve">O  </v>
      </c>
      <c r="O537" s="94" t="s">
        <v>472</v>
      </c>
      <c r="P537" s="94"/>
      <c r="Q537" s="103" t="str">
        <f t="shared" si="44"/>
        <v xml:space="preserve">F   </v>
      </c>
      <c r="R537" s="94" t="s">
        <v>375</v>
      </c>
      <c r="S537" s="94"/>
    </row>
    <row r="538" spans="1:19">
      <c r="A538" s="93" t="s">
        <v>845</v>
      </c>
      <c r="B538" s="94">
        <v>999</v>
      </c>
      <c r="C538" s="94" t="s">
        <v>883</v>
      </c>
      <c r="D538" s="93" t="s">
        <v>323</v>
      </c>
      <c r="E538" s="93" t="str">
        <f t="shared" si="40"/>
        <v>999-7112-11.08</v>
      </c>
      <c r="F538" s="107" t="str">
        <f t="shared" si="41"/>
        <v>AG -3--AC -18</v>
      </c>
      <c r="G538" s="94">
        <v>3</v>
      </c>
      <c r="H538" s="94">
        <v>18</v>
      </c>
      <c r="I538" s="103" t="str">
        <f t="shared" si="42"/>
        <v>- - M- S</v>
      </c>
      <c r="J538" s="94"/>
      <c r="K538" s="94"/>
      <c r="L538" s="94" t="s">
        <v>478</v>
      </c>
      <c r="M538" s="94" t="s">
        <v>471</v>
      </c>
      <c r="N538" s="103" t="str">
        <f t="shared" si="43"/>
        <v xml:space="preserve">O  </v>
      </c>
      <c r="O538" s="94" t="s">
        <v>472</v>
      </c>
      <c r="P538" s="94"/>
      <c r="Q538" s="103" t="str">
        <f t="shared" si="44"/>
        <v xml:space="preserve">F   </v>
      </c>
      <c r="R538" s="94" t="s">
        <v>375</v>
      </c>
      <c r="S538" s="94"/>
    </row>
    <row r="539" spans="1:19">
      <c r="A539" s="93" t="s">
        <v>845</v>
      </c>
      <c r="B539" s="94">
        <v>999</v>
      </c>
      <c r="C539" s="94" t="s">
        <v>389</v>
      </c>
      <c r="D539" s="93" t="s">
        <v>569</v>
      </c>
      <c r="E539" s="93" t="str">
        <f t="shared" si="40"/>
        <v>999-12</v>
      </c>
      <c r="F539" s="107" t="str">
        <f t="shared" si="41"/>
        <v>AG ---AC -</v>
      </c>
      <c r="G539" s="94"/>
      <c r="H539" s="94"/>
      <c r="I539" s="103" t="str">
        <f t="shared" si="42"/>
        <v xml:space="preserve">- - - </v>
      </c>
      <c r="J539" s="94"/>
      <c r="K539" s="94"/>
      <c r="L539" s="94"/>
      <c r="M539" s="94"/>
      <c r="N539" s="103" t="str">
        <f t="shared" si="43"/>
        <v xml:space="preserve">  </v>
      </c>
      <c r="O539" s="94"/>
      <c r="P539" s="94"/>
      <c r="Q539" s="103" t="str">
        <f t="shared" si="44"/>
        <v xml:space="preserve">   </v>
      </c>
      <c r="R539" s="94"/>
      <c r="S539" s="94"/>
    </row>
    <row r="540" spans="1:19">
      <c r="A540" s="93" t="s">
        <v>845</v>
      </c>
      <c r="B540" s="94">
        <v>999</v>
      </c>
      <c r="C540" s="94" t="s">
        <v>748</v>
      </c>
      <c r="D540" s="93" t="s">
        <v>884</v>
      </c>
      <c r="E540" s="93" t="str">
        <f t="shared" si="40"/>
        <v>999-12.01</v>
      </c>
      <c r="F540" s="107" t="str">
        <f t="shared" si="41"/>
        <v>AG -4--AC -8</v>
      </c>
      <c r="G540" s="94" t="s">
        <v>637</v>
      </c>
      <c r="H540" s="94" t="s">
        <v>477</v>
      </c>
      <c r="I540" s="103" t="str">
        <f t="shared" si="42"/>
        <v xml:space="preserve">CT- - M- </v>
      </c>
      <c r="J540" s="94" t="s">
        <v>468</v>
      </c>
      <c r="K540" s="94"/>
      <c r="L540" s="94" t="s">
        <v>478</v>
      </c>
      <c r="M540" s="94"/>
      <c r="N540" s="103" t="str">
        <f t="shared" si="43"/>
        <v xml:space="preserve">O  </v>
      </c>
      <c r="O540" s="94" t="s">
        <v>472</v>
      </c>
      <c r="P540" s="94"/>
      <c r="Q540" s="103" t="str">
        <f t="shared" si="44"/>
        <v xml:space="preserve">F   </v>
      </c>
      <c r="R540" s="94" t="s">
        <v>375</v>
      </c>
      <c r="S540" s="94"/>
    </row>
    <row r="541" spans="1:19">
      <c r="A541" s="93" t="s">
        <v>845</v>
      </c>
      <c r="B541" s="94">
        <v>999</v>
      </c>
      <c r="C541" s="94" t="s">
        <v>390</v>
      </c>
      <c r="D541" s="93" t="s">
        <v>483</v>
      </c>
      <c r="E541" s="93" t="str">
        <f t="shared" si="40"/>
        <v>999-13</v>
      </c>
      <c r="F541" s="107" t="str">
        <f t="shared" si="41"/>
        <v>AG ---AC -</v>
      </c>
      <c r="G541" s="94"/>
      <c r="H541" s="94"/>
      <c r="I541" s="103" t="str">
        <f t="shared" si="42"/>
        <v xml:space="preserve">- - - </v>
      </c>
      <c r="J541" s="94"/>
      <c r="K541" s="94"/>
      <c r="L541" s="94"/>
      <c r="M541" s="94"/>
      <c r="N541" s="103" t="str">
        <f t="shared" si="43"/>
        <v xml:space="preserve">  </v>
      </c>
      <c r="O541" s="94"/>
      <c r="P541" s="94"/>
      <c r="Q541" s="103" t="str">
        <f t="shared" si="44"/>
        <v xml:space="preserve">   </v>
      </c>
      <c r="R541" s="94"/>
      <c r="S541" s="94"/>
    </row>
    <row r="542" spans="1:19">
      <c r="A542" s="93" t="s">
        <v>845</v>
      </c>
      <c r="B542" s="94">
        <v>999</v>
      </c>
      <c r="C542" s="94" t="s">
        <v>580</v>
      </c>
      <c r="D542" s="93" t="s">
        <v>885</v>
      </c>
      <c r="E542" s="93" t="str">
        <f t="shared" si="40"/>
        <v>999-13.01</v>
      </c>
      <c r="F542" s="107" t="str">
        <f t="shared" si="41"/>
        <v>AG -3--AC -10</v>
      </c>
      <c r="G542" s="94" t="s">
        <v>476</v>
      </c>
      <c r="H542" s="94" t="s">
        <v>385</v>
      </c>
      <c r="I542" s="103" t="str">
        <f t="shared" si="42"/>
        <v xml:space="preserve">CT- - M- </v>
      </c>
      <c r="J542" s="94" t="s">
        <v>468</v>
      </c>
      <c r="K542" s="94"/>
      <c r="L542" s="94" t="s">
        <v>478</v>
      </c>
      <c r="M542" s="94"/>
      <c r="N542" s="103" t="str">
        <f t="shared" si="43"/>
        <v xml:space="preserve">O  </v>
      </c>
      <c r="O542" s="94" t="s">
        <v>472</v>
      </c>
      <c r="P542" s="94"/>
      <c r="Q542" s="103" t="str">
        <f t="shared" si="44"/>
        <v xml:space="preserve">F   </v>
      </c>
      <c r="R542" s="94" t="s">
        <v>375</v>
      </c>
      <c r="S542" s="94"/>
    </row>
    <row r="543" spans="1:19">
      <c r="A543" s="93" t="s">
        <v>845</v>
      </c>
      <c r="B543" s="94">
        <v>999</v>
      </c>
      <c r="C543" s="94" t="s">
        <v>886</v>
      </c>
      <c r="D543" s="93" t="s">
        <v>276</v>
      </c>
      <c r="E543" s="93" t="str">
        <f t="shared" si="40"/>
        <v>999-13.07</v>
      </c>
      <c r="F543" s="107" t="str">
        <f t="shared" si="41"/>
        <v>AG -3--AC -18</v>
      </c>
      <c r="G543" s="94">
        <v>3</v>
      </c>
      <c r="H543" s="94">
        <v>18</v>
      </c>
      <c r="I543" s="103" t="str">
        <f t="shared" si="42"/>
        <v xml:space="preserve">CT- - M- </v>
      </c>
      <c r="J543" s="94" t="s">
        <v>468</v>
      </c>
      <c r="K543" s="94"/>
      <c r="L543" s="94" t="s">
        <v>478</v>
      </c>
      <c r="M543" s="94"/>
      <c r="N543" s="103" t="str">
        <f t="shared" si="43"/>
        <v xml:space="preserve">O  </v>
      </c>
      <c r="O543" s="94" t="s">
        <v>472</v>
      </c>
      <c r="P543" s="94"/>
      <c r="Q543" s="103" t="str">
        <f t="shared" si="44"/>
        <v xml:space="preserve">F   </v>
      </c>
      <c r="R543" s="94" t="s">
        <v>375</v>
      </c>
      <c r="S543" s="94"/>
    </row>
    <row r="544" spans="1:19">
      <c r="A544" s="93" t="s">
        <v>845</v>
      </c>
      <c r="B544" s="94">
        <v>999</v>
      </c>
      <c r="C544" s="94" t="s">
        <v>591</v>
      </c>
      <c r="D544" s="93" t="s">
        <v>710</v>
      </c>
      <c r="E544" s="93" t="str">
        <f t="shared" si="40"/>
        <v>999-14.01</v>
      </c>
      <c r="F544" s="107" t="str">
        <f t="shared" si="41"/>
        <v>AG -4--AC -16</v>
      </c>
      <c r="G544" s="94" t="s">
        <v>637</v>
      </c>
      <c r="H544" s="94" t="s">
        <v>384</v>
      </c>
      <c r="I544" s="103" t="str">
        <f t="shared" si="42"/>
        <v xml:space="preserve">CT- - M- </v>
      </c>
      <c r="J544" s="94" t="s">
        <v>468</v>
      </c>
      <c r="K544" s="94"/>
      <c r="L544" s="94" t="s">
        <v>478</v>
      </c>
      <c r="M544" s="94"/>
      <c r="N544" s="103" t="str">
        <f t="shared" si="43"/>
        <v xml:space="preserve">O  </v>
      </c>
      <c r="O544" s="94" t="s">
        <v>472</v>
      </c>
      <c r="P544" s="94"/>
      <c r="Q544" s="103" t="str">
        <f t="shared" si="44"/>
        <v xml:space="preserve">F   </v>
      </c>
      <c r="R544" s="94" t="s">
        <v>375</v>
      </c>
      <c r="S544" s="94"/>
    </row>
  </sheetData>
  <mergeCells count="14">
    <mergeCell ref="A1:A3"/>
    <mergeCell ref="B1:B3"/>
    <mergeCell ref="C1:C3"/>
    <mergeCell ref="D1:D3"/>
    <mergeCell ref="G1:H1"/>
    <mergeCell ref="O1:P2"/>
    <mergeCell ref="R1:S2"/>
    <mergeCell ref="G2:G3"/>
    <mergeCell ref="H2:H3"/>
    <mergeCell ref="J2:J3"/>
    <mergeCell ref="K2:K3"/>
    <mergeCell ref="L2:L3"/>
    <mergeCell ref="M2:M3"/>
    <mergeCell ref="J1:M1"/>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345"/>
  <sheetViews>
    <sheetView workbookViewId="0">
      <selection sqref="A1:A48"/>
    </sheetView>
  </sheetViews>
  <sheetFormatPr baseColWidth="10" defaultRowHeight="14.5"/>
  <cols>
    <col min="1" max="1" width="72.54296875" style="201" bestFit="1" customWidth="1"/>
  </cols>
  <sheetData>
    <row r="1" spans="1:1">
      <c r="A1" s="204" t="s">
        <v>393</v>
      </c>
    </row>
    <row r="2" spans="1:1">
      <c r="A2" s="204" t="s">
        <v>58</v>
      </c>
    </row>
    <row r="3" spans="1:1">
      <c r="A3" s="204" t="s">
        <v>62</v>
      </c>
    </row>
    <row r="4" spans="1:1">
      <c r="A4" s="204" t="s">
        <v>65</v>
      </c>
    </row>
    <row r="5" spans="1:1">
      <c r="A5" s="204" t="s">
        <v>63</v>
      </c>
    </row>
    <row r="6" spans="1:1">
      <c r="A6" s="204" t="s">
        <v>64</v>
      </c>
    </row>
    <row r="7" spans="1:1">
      <c r="A7" s="204" t="s">
        <v>59</v>
      </c>
    </row>
    <row r="8" spans="1:1">
      <c r="A8" s="204" t="s">
        <v>60</v>
      </c>
    </row>
    <row r="9" spans="1:1">
      <c r="A9" s="204" t="s">
        <v>1161</v>
      </c>
    </row>
    <row r="10" spans="1:1">
      <c r="A10" s="204" t="s">
        <v>1163</v>
      </c>
    </row>
    <row r="11" spans="1:1">
      <c r="A11" s="212" t="s">
        <v>1164</v>
      </c>
    </row>
    <row r="12" spans="1:1">
      <c r="A12" s="212" t="s">
        <v>61</v>
      </c>
    </row>
    <row r="13" spans="1:1">
      <c r="A13" s="212" t="s">
        <v>1603</v>
      </c>
    </row>
    <row r="14" spans="1:1">
      <c r="A14" s="212" t="s">
        <v>589</v>
      </c>
    </row>
    <row r="15" spans="1:1">
      <c r="A15" s="212" t="s">
        <v>69</v>
      </c>
    </row>
    <row r="16" spans="1:1">
      <c r="A16" s="212" t="s">
        <v>1185</v>
      </c>
    </row>
    <row r="17" spans="1:1">
      <c r="A17" s="213" t="s">
        <v>258</v>
      </c>
    </row>
    <row r="18" spans="1:1">
      <c r="A18" s="214" t="s">
        <v>67</v>
      </c>
    </row>
    <row r="19" spans="1:1">
      <c r="A19" s="213" t="s">
        <v>252</v>
      </c>
    </row>
    <row r="20" spans="1:1">
      <c r="A20" s="214" t="s">
        <v>68</v>
      </c>
    </row>
    <row r="21" spans="1:1">
      <c r="A21" s="214" t="s">
        <v>1177</v>
      </c>
    </row>
    <row r="22" spans="1:1">
      <c r="A22" s="214" t="s">
        <v>1371</v>
      </c>
    </row>
    <row r="23" spans="1:1">
      <c r="A23" s="213" t="s">
        <v>251</v>
      </c>
    </row>
    <row r="24" spans="1:1">
      <c r="A24" s="213" t="s">
        <v>66</v>
      </c>
    </row>
    <row r="25" spans="1:1">
      <c r="A25" s="214" t="s">
        <v>1384</v>
      </c>
    </row>
    <row r="26" spans="1:1">
      <c r="A26" s="214" t="s">
        <v>1178</v>
      </c>
    </row>
    <row r="27" spans="1:1">
      <c r="A27" s="215" t="s">
        <v>1389</v>
      </c>
    </row>
    <row r="28" spans="1:1">
      <c r="A28" s="214" t="s">
        <v>255</v>
      </c>
    </row>
    <row r="29" spans="1:1">
      <c r="A29" s="214" t="s">
        <v>1180</v>
      </c>
    </row>
    <row r="30" spans="1:1">
      <c r="A30" s="214" t="s">
        <v>72</v>
      </c>
    </row>
    <row r="31" spans="1:1">
      <c r="A31" s="214" t="s">
        <v>1166</v>
      </c>
    </row>
    <row r="32" spans="1:1">
      <c r="A32" s="213" t="s">
        <v>256</v>
      </c>
    </row>
    <row r="33" spans="1:1">
      <c r="A33" s="214" t="s">
        <v>1181</v>
      </c>
    </row>
    <row r="34" spans="1:1">
      <c r="A34" s="214" t="s">
        <v>1184</v>
      </c>
    </row>
    <row r="35" spans="1:1">
      <c r="A35" s="214" t="s">
        <v>1183</v>
      </c>
    </row>
    <row r="36" spans="1:1">
      <c r="A36" s="214" t="s">
        <v>74</v>
      </c>
    </row>
    <row r="37" spans="1:1">
      <c r="A37" s="214" t="s">
        <v>1182</v>
      </c>
    </row>
    <row r="38" spans="1:1">
      <c r="A38" s="214" t="s">
        <v>77</v>
      </c>
    </row>
    <row r="39" spans="1:1">
      <c r="A39" s="214" t="s">
        <v>242</v>
      </c>
    </row>
    <row r="40" spans="1:1">
      <c r="A40" s="214" t="s">
        <v>78</v>
      </c>
    </row>
    <row r="41" spans="1:1">
      <c r="A41" s="214" t="s">
        <v>197</v>
      </c>
    </row>
    <row r="42" spans="1:1">
      <c r="A42" s="214" t="s">
        <v>81</v>
      </c>
    </row>
    <row r="43" spans="1:1">
      <c r="A43" s="214" t="s">
        <v>79</v>
      </c>
    </row>
    <row r="44" spans="1:1">
      <c r="A44" s="214" t="s">
        <v>80</v>
      </c>
    </row>
    <row r="45" spans="1:1">
      <c r="A45" s="215" t="s">
        <v>210</v>
      </c>
    </row>
    <row r="46" spans="1:1">
      <c r="A46" s="215" t="s">
        <v>85</v>
      </c>
    </row>
    <row r="47" spans="1:1">
      <c r="A47" s="214" t="s">
        <v>83</v>
      </c>
    </row>
    <row r="48" spans="1:1">
      <c r="A48" s="214" t="s">
        <v>84</v>
      </c>
    </row>
    <row r="49" spans="1:1">
      <c r="A49"/>
    </row>
    <row r="50" spans="1:1">
      <c r="A50"/>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1">
      <c r="A289"/>
    </row>
    <row r="290" spans="1:1">
      <c r="A290"/>
    </row>
    <row r="291" spans="1:1">
      <c r="A291"/>
    </row>
    <row r="292" spans="1:1">
      <c r="A292"/>
    </row>
    <row r="293" spans="1:1">
      <c r="A293"/>
    </row>
    <row r="294" spans="1:1">
      <c r="A294"/>
    </row>
    <row r="295" spans="1:1">
      <c r="A295"/>
    </row>
    <row r="296" spans="1:1">
      <c r="A296"/>
    </row>
    <row r="297" spans="1:1">
      <c r="A297"/>
    </row>
    <row r="298" spans="1:1">
      <c r="A298"/>
    </row>
    <row r="299" spans="1:1">
      <c r="A299"/>
    </row>
    <row r="300" spans="1:1">
      <c r="A300"/>
    </row>
    <row r="301" spans="1:1">
      <c r="A301"/>
    </row>
    <row r="302" spans="1:1">
      <c r="A302"/>
    </row>
    <row r="303" spans="1:1">
      <c r="A303"/>
    </row>
    <row r="304" spans="1:1">
      <c r="A304"/>
    </row>
    <row r="305" spans="1:1">
      <c r="A305"/>
    </row>
    <row r="306" spans="1:1">
      <c r="A306"/>
    </row>
    <row r="307" spans="1:1">
      <c r="A307"/>
    </row>
    <row r="308" spans="1:1">
      <c r="A308"/>
    </row>
    <row r="309" spans="1:1">
      <c r="A309"/>
    </row>
    <row r="310" spans="1:1">
      <c r="A310"/>
    </row>
    <row r="311" spans="1:1">
      <c r="A311"/>
    </row>
    <row r="312" spans="1:1">
      <c r="A312"/>
    </row>
    <row r="313" spans="1:1">
      <c r="A313"/>
    </row>
    <row r="314" spans="1:1">
      <c r="A314"/>
    </row>
    <row r="315" spans="1:1">
      <c r="A315"/>
    </row>
    <row r="316" spans="1:1">
      <c r="A316"/>
    </row>
    <row r="317" spans="1:1">
      <c r="A317"/>
    </row>
    <row r="318" spans="1:1">
      <c r="A318"/>
    </row>
    <row r="319" spans="1:1">
      <c r="A319"/>
    </row>
    <row r="320" spans="1:1">
      <c r="A320"/>
    </row>
    <row r="321" spans="1:1">
      <c r="A321"/>
    </row>
    <row r="322" spans="1:1">
      <c r="A322"/>
    </row>
    <row r="323" spans="1:1">
      <c r="A323"/>
    </row>
    <row r="324" spans="1:1">
      <c r="A324"/>
    </row>
    <row r="325" spans="1:1">
      <c r="A325"/>
    </row>
    <row r="326" spans="1:1">
      <c r="A326"/>
    </row>
    <row r="327" spans="1:1">
      <c r="A327"/>
    </row>
    <row r="328" spans="1:1">
      <c r="A328"/>
    </row>
    <row r="329" spans="1:1">
      <c r="A329"/>
    </row>
    <row r="330" spans="1:1">
      <c r="A330"/>
    </row>
    <row r="331" spans="1:1">
      <c r="A331"/>
    </row>
    <row r="332" spans="1:1">
      <c r="A332"/>
    </row>
    <row r="333" spans="1:1">
      <c r="A333"/>
    </row>
    <row r="334" spans="1:1">
      <c r="A334"/>
    </row>
    <row r="335" spans="1:1">
      <c r="A335"/>
    </row>
    <row r="336" spans="1:1">
      <c r="A336"/>
    </row>
    <row r="337" spans="1:1">
      <c r="A337"/>
    </row>
    <row r="338" spans="1:1">
      <c r="A338"/>
    </row>
    <row r="339" spans="1:1">
      <c r="A339"/>
    </row>
    <row r="340" spans="1:1">
      <c r="A340"/>
    </row>
    <row r="341" spans="1:1">
      <c r="A341"/>
    </row>
    <row r="342" spans="1:1">
      <c r="A342"/>
    </row>
    <row r="343" spans="1:1">
      <c r="A343"/>
    </row>
    <row r="344" spans="1:1">
      <c r="A344"/>
    </row>
    <row r="345" spans="1:1">
      <c r="A345"/>
    </row>
    <row r="346" spans="1:1">
      <c r="A346"/>
    </row>
    <row r="347" spans="1:1">
      <c r="A347"/>
    </row>
    <row r="348" spans="1:1">
      <c r="A348"/>
    </row>
    <row r="349" spans="1:1">
      <c r="A349"/>
    </row>
    <row r="350" spans="1:1">
      <c r="A350"/>
    </row>
    <row r="351" spans="1:1">
      <c r="A351"/>
    </row>
    <row r="352" spans="1:1">
      <c r="A352"/>
    </row>
    <row r="353" spans="1:1">
      <c r="A353"/>
    </row>
    <row r="354" spans="1:1">
      <c r="A354"/>
    </row>
    <row r="355" spans="1:1">
      <c r="A355"/>
    </row>
    <row r="356" spans="1:1">
      <c r="A356"/>
    </row>
    <row r="357" spans="1:1">
      <c r="A357"/>
    </row>
    <row r="358" spans="1:1">
      <c r="A358"/>
    </row>
    <row r="359" spans="1:1">
      <c r="A359"/>
    </row>
    <row r="360" spans="1:1">
      <c r="A360"/>
    </row>
    <row r="361" spans="1:1">
      <c r="A361"/>
    </row>
    <row r="362" spans="1:1">
      <c r="A362"/>
    </row>
    <row r="363" spans="1:1">
      <c r="A363"/>
    </row>
    <row r="364" spans="1:1">
      <c r="A364"/>
    </row>
    <row r="365" spans="1:1">
      <c r="A365"/>
    </row>
    <row r="366" spans="1:1">
      <c r="A366"/>
    </row>
    <row r="367" spans="1:1">
      <c r="A367"/>
    </row>
    <row r="368" spans="1:1">
      <c r="A368"/>
    </row>
    <row r="369" spans="1:1">
      <c r="A369"/>
    </row>
    <row r="370" spans="1:1">
      <c r="A370"/>
    </row>
    <row r="371" spans="1:1">
      <c r="A371"/>
    </row>
    <row r="372" spans="1:1">
      <c r="A372"/>
    </row>
    <row r="373" spans="1:1">
      <c r="A373"/>
    </row>
    <row r="374" spans="1:1">
      <c r="A374"/>
    </row>
    <row r="375" spans="1:1">
      <c r="A375"/>
    </row>
    <row r="376" spans="1:1">
      <c r="A376"/>
    </row>
    <row r="377" spans="1:1">
      <c r="A377"/>
    </row>
    <row r="378" spans="1:1">
      <c r="A378"/>
    </row>
    <row r="379" spans="1:1">
      <c r="A379"/>
    </row>
    <row r="380" spans="1:1">
      <c r="A380"/>
    </row>
    <row r="381" spans="1:1">
      <c r="A381"/>
    </row>
    <row r="382" spans="1:1">
      <c r="A382"/>
    </row>
    <row r="383" spans="1:1">
      <c r="A383"/>
    </row>
    <row r="384" spans="1:1">
      <c r="A384"/>
    </row>
    <row r="385" spans="1:1">
      <c r="A385"/>
    </row>
    <row r="386" spans="1:1">
      <c r="A386"/>
    </row>
    <row r="387" spans="1:1">
      <c r="A387"/>
    </row>
    <row r="388" spans="1:1">
      <c r="A388"/>
    </row>
    <row r="389" spans="1:1">
      <c r="A389"/>
    </row>
    <row r="390" spans="1:1">
      <c r="A390"/>
    </row>
    <row r="391" spans="1:1">
      <c r="A391"/>
    </row>
    <row r="392" spans="1:1">
      <c r="A392"/>
    </row>
    <row r="393" spans="1:1">
      <c r="A393"/>
    </row>
    <row r="394" spans="1:1">
      <c r="A394"/>
    </row>
    <row r="395" spans="1:1">
      <c r="A395"/>
    </row>
    <row r="396" spans="1:1">
      <c r="A396"/>
    </row>
    <row r="397" spans="1:1">
      <c r="A397"/>
    </row>
    <row r="398" spans="1:1">
      <c r="A398"/>
    </row>
    <row r="399" spans="1:1">
      <c r="A399"/>
    </row>
    <row r="400" spans="1:1">
      <c r="A400"/>
    </row>
    <row r="401" spans="1:1">
      <c r="A401"/>
    </row>
    <row r="402" spans="1:1">
      <c r="A402"/>
    </row>
    <row r="403" spans="1:1">
      <c r="A403"/>
    </row>
    <row r="404" spans="1:1">
      <c r="A404"/>
    </row>
    <row r="405" spans="1:1">
      <c r="A405"/>
    </row>
    <row r="406" spans="1:1">
      <c r="A406"/>
    </row>
    <row r="407" spans="1:1">
      <c r="A407"/>
    </row>
    <row r="408" spans="1:1">
      <c r="A408"/>
    </row>
    <row r="409" spans="1:1">
      <c r="A409"/>
    </row>
    <row r="410" spans="1:1">
      <c r="A410"/>
    </row>
    <row r="411" spans="1:1">
      <c r="A411"/>
    </row>
    <row r="412" spans="1:1">
      <c r="A412"/>
    </row>
    <row r="413" spans="1:1">
      <c r="A413"/>
    </row>
    <row r="414" spans="1:1">
      <c r="A414"/>
    </row>
    <row r="415" spans="1:1">
      <c r="A415"/>
    </row>
    <row r="416" spans="1:1">
      <c r="A416"/>
    </row>
    <row r="417" spans="1:1">
      <c r="A417"/>
    </row>
    <row r="418" spans="1:1">
      <c r="A418"/>
    </row>
    <row r="419" spans="1:1">
      <c r="A419"/>
    </row>
    <row r="420" spans="1:1">
      <c r="A420"/>
    </row>
    <row r="421" spans="1:1">
      <c r="A421"/>
    </row>
    <row r="422" spans="1:1">
      <c r="A422"/>
    </row>
    <row r="423" spans="1:1">
      <c r="A423"/>
    </row>
    <row r="424" spans="1:1">
      <c r="A424"/>
    </row>
    <row r="425" spans="1:1">
      <c r="A425"/>
    </row>
    <row r="426" spans="1:1">
      <c r="A426"/>
    </row>
    <row r="427" spans="1:1">
      <c r="A427"/>
    </row>
    <row r="428" spans="1:1">
      <c r="A428"/>
    </row>
    <row r="429" spans="1:1">
      <c r="A429"/>
    </row>
    <row r="430" spans="1:1">
      <c r="A430"/>
    </row>
    <row r="431" spans="1:1">
      <c r="A431"/>
    </row>
    <row r="432" spans="1:1">
      <c r="A432"/>
    </row>
    <row r="433" spans="1:1">
      <c r="A433"/>
    </row>
    <row r="434" spans="1:1">
      <c r="A434"/>
    </row>
    <row r="435" spans="1:1">
      <c r="A435"/>
    </row>
    <row r="436" spans="1:1">
      <c r="A436"/>
    </row>
    <row r="437" spans="1:1">
      <c r="A437"/>
    </row>
    <row r="438" spans="1:1">
      <c r="A438"/>
    </row>
    <row r="439" spans="1:1">
      <c r="A439"/>
    </row>
    <row r="440" spans="1:1">
      <c r="A440"/>
    </row>
    <row r="441" spans="1:1">
      <c r="A441"/>
    </row>
    <row r="442" spans="1:1">
      <c r="A442"/>
    </row>
    <row r="443" spans="1:1">
      <c r="A443"/>
    </row>
    <row r="444" spans="1:1">
      <c r="A444"/>
    </row>
    <row r="445" spans="1:1">
      <c r="A445"/>
    </row>
    <row r="446" spans="1:1">
      <c r="A446"/>
    </row>
    <row r="447" spans="1:1">
      <c r="A447"/>
    </row>
    <row r="448" spans="1:1">
      <c r="A448"/>
    </row>
    <row r="449" spans="1:1">
      <c r="A449"/>
    </row>
    <row r="450" spans="1:1">
      <c r="A450"/>
    </row>
    <row r="451" spans="1:1">
      <c r="A451"/>
    </row>
    <row r="452" spans="1:1">
      <c r="A452"/>
    </row>
    <row r="453" spans="1:1">
      <c r="A453"/>
    </row>
    <row r="454" spans="1:1">
      <c r="A454"/>
    </row>
    <row r="455" spans="1:1">
      <c r="A455"/>
    </row>
    <row r="456" spans="1:1">
      <c r="A456"/>
    </row>
    <row r="457" spans="1:1">
      <c r="A457"/>
    </row>
    <row r="458" spans="1:1">
      <c r="A458"/>
    </row>
    <row r="459" spans="1:1">
      <c r="A459"/>
    </row>
    <row r="460" spans="1:1">
      <c r="A460"/>
    </row>
    <row r="461" spans="1:1">
      <c r="A461"/>
    </row>
    <row r="462" spans="1:1">
      <c r="A462"/>
    </row>
    <row r="463" spans="1:1">
      <c r="A463"/>
    </row>
    <row r="464" spans="1:1">
      <c r="A464"/>
    </row>
    <row r="465" spans="1:1">
      <c r="A465"/>
    </row>
    <row r="466" spans="1:1">
      <c r="A466"/>
    </row>
    <row r="467" spans="1:1">
      <c r="A467"/>
    </row>
    <row r="468" spans="1:1">
      <c r="A468"/>
    </row>
    <row r="469" spans="1:1">
      <c r="A469"/>
    </row>
    <row r="470" spans="1:1">
      <c r="A470"/>
    </row>
    <row r="471" spans="1:1">
      <c r="A471"/>
    </row>
    <row r="472" spans="1:1">
      <c r="A472"/>
    </row>
    <row r="473" spans="1:1">
      <c r="A473"/>
    </row>
    <row r="474" spans="1:1">
      <c r="A474"/>
    </row>
    <row r="475" spans="1:1">
      <c r="A475"/>
    </row>
    <row r="476" spans="1:1">
      <c r="A476"/>
    </row>
    <row r="477" spans="1:1">
      <c r="A477"/>
    </row>
    <row r="478" spans="1:1">
      <c r="A478"/>
    </row>
    <row r="479" spans="1:1">
      <c r="A479"/>
    </row>
    <row r="480" spans="1:1">
      <c r="A480"/>
    </row>
    <row r="481" spans="1:1">
      <c r="A481"/>
    </row>
    <row r="482" spans="1:1">
      <c r="A482"/>
    </row>
    <row r="483" spans="1:1">
      <c r="A483"/>
    </row>
    <row r="484" spans="1:1">
      <c r="A484"/>
    </row>
    <row r="485" spans="1:1">
      <c r="A485"/>
    </row>
    <row r="486" spans="1:1">
      <c r="A486"/>
    </row>
    <row r="487" spans="1:1">
      <c r="A487"/>
    </row>
    <row r="488" spans="1:1">
      <c r="A488"/>
    </row>
    <row r="489" spans="1:1">
      <c r="A489"/>
    </row>
    <row r="490" spans="1:1">
      <c r="A490"/>
    </row>
    <row r="491" spans="1:1">
      <c r="A491"/>
    </row>
    <row r="492" spans="1:1">
      <c r="A492"/>
    </row>
    <row r="493" spans="1:1">
      <c r="A493"/>
    </row>
    <row r="494" spans="1:1">
      <c r="A494"/>
    </row>
    <row r="495" spans="1:1">
      <c r="A495"/>
    </row>
    <row r="496" spans="1:1">
      <c r="A496"/>
    </row>
    <row r="497" spans="1:1">
      <c r="A497"/>
    </row>
    <row r="498" spans="1:1">
      <c r="A498"/>
    </row>
    <row r="499" spans="1:1">
      <c r="A499"/>
    </row>
    <row r="500" spans="1:1">
      <c r="A500"/>
    </row>
    <row r="501" spans="1:1">
      <c r="A501"/>
    </row>
    <row r="502" spans="1:1">
      <c r="A502"/>
    </row>
    <row r="503" spans="1:1">
      <c r="A503"/>
    </row>
    <row r="504" spans="1:1">
      <c r="A504"/>
    </row>
    <row r="505" spans="1:1">
      <c r="A505"/>
    </row>
    <row r="506" spans="1:1">
      <c r="A506"/>
    </row>
    <row r="507" spans="1:1">
      <c r="A507"/>
    </row>
    <row r="508" spans="1:1">
      <c r="A508"/>
    </row>
    <row r="509" spans="1:1">
      <c r="A509"/>
    </row>
    <row r="510" spans="1:1">
      <c r="A510"/>
    </row>
    <row r="511" spans="1:1">
      <c r="A511"/>
    </row>
    <row r="512" spans="1:1">
      <c r="A512"/>
    </row>
    <row r="513" spans="1:1">
      <c r="A513"/>
    </row>
    <row r="514" spans="1:1">
      <c r="A514"/>
    </row>
    <row r="515" spans="1:1">
      <c r="A515"/>
    </row>
    <row r="516" spans="1:1">
      <c r="A516"/>
    </row>
    <row r="517" spans="1:1">
      <c r="A517"/>
    </row>
    <row r="518" spans="1:1">
      <c r="A518"/>
    </row>
    <row r="519" spans="1:1">
      <c r="A519"/>
    </row>
    <row r="520" spans="1:1">
      <c r="A520"/>
    </row>
    <row r="521" spans="1:1">
      <c r="A521"/>
    </row>
    <row r="522" spans="1:1">
      <c r="A522"/>
    </row>
    <row r="523" spans="1:1">
      <c r="A523"/>
    </row>
    <row r="524" spans="1:1">
      <c r="A524"/>
    </row>
    <row r="525" spans="1:1">
      <c r="A525"/>
    </row>
    <row r="526" spans="1:1">
      <c r="A526"/>
    </row>
    <row r="527" spans="1:1">
      <c r="A527"/>
    </row>
    <row r="528" spans="1:1">
      <c r="A528"/>
    </row>
    <row r="529" spans="1:1">
      <c r="A529"/>
    </row>
    <row r="530" spans="1:1">
      <c r="A530"/>
    </row>
    <row r="531" spans="1:1">
      <c r="A531"/>
    </row>
    <row r="532" spans="1:1">
      <c r="A532"/>
    </row>
    <row r="533" spans="1:1">
      <c r="A533"/>
    </row>
    <row r="534" spans="1:1">
      <c r="A534"/>
    </row>
    <row r="535" spans="1:1">
      <c r="A535"/>
    </row>
    <row r="536" spans="1:1">
      <c r="A536"/>
    </row>
    <row r="537" spans="1:1">
      <c r="A537"/>
    </row>
    <row r="538" spans="1:1">
      <c r="A538"/>
    </row>
    <row r="539" spans="1:1">
      <c r="A539"/>
    </row>
    <row r="540" spans="1:1">
      <c r="A540"/>
    </row>
    <row r="541" spans="1:1">
      <c r="A541"/>
    </row>
    <row r="542" spans="1:1">
      <c r="A542"/>
    </row>
    <row r="543" spans="1:1">
      <c r="A543"/>
    </row>
    <row r="544" spans="1:1">
      <c r="A544"/>
    </row>
    <row r="545" spans="1:1">
      <c r="A545"/>
    </row>
    <row r="546" spans="1:1">
      <c r="A546"/>
    </row>
    <row r="547" spans="1:1">
      <c r="A547"/>
    </row>
    <row r="548" spans="1:1">
      <c r="A548"/>
    </row>
    <row r="549" spans="1:1">
      <c r="A549"/>
    </row>
    <row r="550" spans="1:1">
      <c r="A550"/>
    </row>
    <row r="551" spans="1:1">
      <c r="A551"/>
    </row>
    <row r="552" spans="1:1">
      <c r="A552"/>
    </row>
    <row r="553" spans="1:1">
      <c r="A553"/>
    </row>
    <row r="554" spans="1:1">
      <c r="A554"/>
    </row>
    <row r="555" spans="1:1">
      <c r="A555"/>
    </row>
    <row r="556" spans="1:1">
      <c r="A556"/>
    </row>
    <row r="557" spans="1:1">
      <c r="A557"/>
    </row>
    <row r="558" spans="1:1">
      <c r="A558"/>
    </row>
    <row r="559" spans="1:1">
      <c r="A559"/>
    </row>
    <row r="560" spans="1:1">
      <c r="A560"/>
    </row>
    <row r="561" spans="1:1">
      <c r="A561"/>
    </row>
    <row r="562" spans="1:1">
      <c r="A562"/>
    </row>
    <row r="563" spans="1:1">
      <c r="A563"/>
    </row>
    <row r="564" spans="1:1">
      <c r="A564"/>
    </row>
    <row r="565" spans="1:1">
      <c r="A565"/>
    </row>
    <row r="566" spans="1:1">
      <c r="A566"/>
    </row>
    <row r="567" spans="1:1">
      <c r="A567"/>
    </row>
    <row r="568" spans="1:1">
      <c r="A568"/>
    </row>
    <row r="569" spans="1:1">
      <c r="A569"/>
    </row>
    <row r="570" spans="1:1">
      <c r="A570"/>
    </row>
    <row r="571" spans="1:1">
      <c r="A571"/>
    </row>
    <row r="572" spans="1:1">
      <c r="A572"/>
    </row>
    <row r="573" spans="1:1">
      <c r="A573"/>
    </row>
    <row r="574" spans="1:1">
      <c r="A574"/>
    </row>
    <row r="575" spans="1:1">
      <c r="A575"/>
    </row>
    <row r="576" spans="1:1">
      <c r="A576"/>
    </row>
    <row r="577" spans="1:1">
      <c r="A577"/>
    </row>
    <row r="578" spans="1:1">
      <c r="A578"/>
    </row>
    <row r="579" spans="1:1">
      <c r="A579"/>
    </row>
    <row r="580" spans="1:1">
      <c r="A580"/>
    </row>
    <row r="581" spans="1:1">
      <c r="A581"/>
    </row>
    <row r="582" spans="1:1">
      <c r="A582"/>
    </row>
    <row r="583" spans="1:1">
      <c r="A583"/>
    </row>
    <row r="584" spans="1:1">
      <c r="A584"/>
    </row>
    <row r="585" spans="1:1">
      <c r="A585"/>
    </row>
    <row r="586" spans="1:1">
      <c r="A586"/>
    </row>
    <row r="587" spans="1:1">
      <c r="A587"/>
    </row>
    <row r="588" spans="1:1">
      <c r="A588"/>
    </row>
    <row r="589" spans="1:1">
      <c r="A589"/>
    </row>
    <row r="590" spans="1:1">
      <c r="A590"/>
    </row>
    <row r="591" spans="1:1">
      <c r="A591"/>
    </row>
    <row r="592" spans="1:1">
      <c r="A592"/>
    </row>
    <row r="593" spans="1:1">
      <c r="A593"/>
    </row>
    <row r="594" spans="1:1">
      <c r="A594"/>
    </row>
    <row r="595" spans="1:1">
      <c r="A595"/>
    </row>
    <row r="596" spans="1:1">
      <c r="A596"/>
    </row>
    <row r="597" spans="1:1">
      <c r="A597"/>
    </row>
    <row r="598" spans="1:1">
      <c r="A598"/>
    </row>
    <row r="599" spans="1:1">
      <c r="A599"/>
    </row>
    <row r="600" spans="1:1">
      <c r="A600"/>
    </row>
    <row r="601" spans="1:1">
      <c r="A601"/>
    </row>
    <row r="602" spans="1:1">
      <c r="A602"/>
    </row>
    <row r="603" spans="1:1">
      <c r="A603"/>
    </row>
    <row r="604" spans="1:1">
      <c r="A604"/>
    </row>
    <row r="605" spans="1:1">
      <c r="A605"/>
    </row>
    <row r="606" spans="1:1">
      <c r="A606"/>
    </row>
    <row r="607" spans="1:1">
      <c r="A607"/>
    </row>
    <row r="608" spans="1:1">
      <c r="A608"/>
    </row>
    <row r="609" spans="1:1">
      <c r="A609"/>
    </row>
    <row r="610" spans="1:1">
      <c r="A610"/>
    </row>
    <row r="611" spans="1:1">
      <c r="A611"/>
    </row>
    <row r="612" spans="1:1">
      <c r="A612"/>
    </row>
    <row r="613" spans="1:1">
      <c r="A613"/>
    </row>
    <row r="614" spans="1:1">
      <c r="A614"/>
    </row>
    <row r="615" spans="1:1">
      <c r="A615"/>
    </row>
    <row r="616" spans="1:1">
      <c r="A616"/>
    </row>
    <row r="617" spans="1:1">
      <c r="A617"/>
    </row>
    <row r="618" spans="1:1">
      <c r="A618"/>
    </row>
    <row r="619" spans="1:1">
      <c r="A619"/>
    </row>
    <row r="620" spans="1:1">
      <c r="A620"/>
    </row>
    <row r="621" spans="1:1">
      <c r="A621"/>
    </row>
    <row r="622" spans="1:1">
      <c r="A622"/>
    </row>
    <row r="623" spans="1:1">
      <c r="A623"/>
    </row>
    <row r="624" spans="1:1">
      <c r="A624"/>
    </row>
    <row r="625" spans="1:1">
      <c r="A625"/>
    </row>
    <row r="626" spans="1:1">
      <c r="A626"/>
    </row>
    <row r="627" spans="1:1">
      <c r="A627"/>
    </row>
    <row r="628" spans="1:1">
      <c r="A628"/>
    </row>
    <row r="629" spans="1:1">
      <c r="A629"/>
    </row>
    <row r="630" spans="1:1">
      <c r="A630"/>
    </row>
    <row r="631" spans="1:1">
      <c r="A631"/>
    </row>
    <row r="632" spans="1:1">
      <c r="A632"/>
    </row>
    <row r="633" spans="1:1">
      <c r="A633"/>
    </row>
    <row r="634" spans="1:1">
      <c r="A634"/>
    </row>
    <row r="635" spans="1:1">
      <c r="A635"/>
    </row>
    <row r="636" spans="1:1">
      <c r="A636"/>
    </row>
    <row r="637" spans="1:1">
      <c r="A637"/>
    </row>
    <row r="638" spans="1:1">
      <c r="A638"/>
    </row>
    <row r="639" spans="1:1">
      <c r="A639"/>
    </row>
    <row r="640" spans="1:1">
      <c r="A640"/>
    </row>
    <row r="641" spans="1:1">
      <c r="A641"/>
    </row>
    <row r="642" spans="1:1">
      <c r="A642"/>
    </row>
    <row r="643" spans="1:1">
      <c r="A643"/>
    </row>
    <row r="644" spans="1:1">
      <c r="A644"/>
    </row>
    <row r="645" spans="1:1">
      <c r="A645"/>
    </row>
    <row r="646" spans="1:1">
      <c r="A646"/>
    </row>
    <row r="647" spans="1:1">
      <c r="A647"/>
    </row>
    <row r="648" spans="1:1">
      <c r="A648"/>
    </row>
    <row r="649" spans="1:1">
      <c r="A649"/>
    </row>
    <row r="650" spans="1:1">
      <c r="A650"/>
    </row>
    <row r="651" spans="1:1">
      <c r="A651"/>
    </row>
    <row r="652" spans="1:1">
      <c r="A652"/>
    </row>
    <row r="653" spans="1:1">
      <c r="A653"/>
    </row>
    <row r="654" spans="1:1">
      <c r="A654"/>
    </row>
    <row r="655" spans="1:1">
      <c r="A655"/>
    </row>
    <row r="656" spans="1:1">
      <c r="A656"/>
    </row>
    <row r="657" spans="1:1">
      <c r="A657"/>
    </row>
    <row r="658" spans="1:1">
      <c r="A658"/>
    </row>
    <row r="659" spans="1:1">
      <c r="A659"/>
    </row>
    <row r="660" spans="1:1">
      <c r="A660"/>
    </row>
    <row r="661" spans="1:1">
      <c r="A661"/>
    </row>
    <row r="662" spans="1:1">
      <c r="A662"/>
    </row>
    <row r="663" spans="1:1">
      <c r="A663"/>
    </row>
    <row r="664" spans="1:1">
      <c r="A664"/>
    </row>
    <row r="665" spans="1:1">
      <c r="A665"/>
    </row>
    <row r="666" spans="1:1">
      <c r="A666"/>
    </row>
    <row r="667" spans="1:1">
      <c r="A667"/>
    </row>
    <row r="668" spans="1:1">
      <c r="A668"/>
    </row>
    <row r="669" spans="1:1">
      <c r="A669"/>
    </row>
    <row r="670" spans="1:1">
      <c r="A670"/>
    </row>
    <row r="671" spans="1:1">
      <c r="A671"/>
    </row>
    <row r="672" spans="1:1">
      <c r="A672"/>
    </row>
    <row r="673" spans="1:1">
      <c r="A673"/>
    </row>
    <row r="674" spans="1:1">
      <c r="A674"/>
    </row>
    <row r="675" spans="1:1">
      <c r="A675"/>
    </row>
    <row r="676" spans="1:1">
      <c r="A676"/>
    </row>
    <row r="677" spans="1:1">
      <c r="A677"/>
    </row>
    <row r="678" spans="1:1">
      <c r="A678"/>
    </row>
    <row r="679" spans="1:1">
      <c r="A679"/>
    </row>
    <row r="680" spans="1:1">
      <c r="A680"/>
    </row>
    <row r="681" spans="1:1">
      <c r="A681"/>
    </row>
    <row r="682" spans="1:1">
      <c r="A682"/>
    </row>
    <row r="683" spans="1:1">
      <c r="A683"/>
    </row>
    <row r="684" spans="1:1">
      <c r="A684"/>
    </row>
    <row r="685" spans="1:1">
      <c r="A685"/>
    </row>
    <row r="686" spans="1:1">
      <c r="A686"/>
    </row>
    <row r="687" spans="1:1">
      <c r="A687"/>
    </row>
    <row r="688" spans="1:1">
      <c r="A688"/>
    </row>
    <row r="689" spans="1:1">
      <c r="A689"/>
    </row>
    <row r="690" spans="1:1">
      <c r="A690"/>
    </row>
    <row r="691" spans="1:1">
      <c r="A691"/>
    </row>
    <row r="692" spans="1:1">
      <c r="A692"/>
    </row>
    <row r="693" spans="1:1">
      <c r="A693"/>
    </row>
    <row r="694" spans="1:1">
      <c r="A694"/>
    </row>
    <row r="695" spans="1:1">
      <c r="A695"/>
    </row>
    <row r="696" spans="1:1">
      <c r="A696"/>
    </row>
    <row r="697" spans="1:1">
      <c r="A697"/>
    </row>
    <row r="698" spans="1:1">
      <c r="A698"/>
    </row>
    <row r="699" spans="1:1">
      <c r="A699"/>
    </row>
    <row r="700" spans="1:1">
      <c r="A700"/>
    </row>
    <row r="701" spans="1:1">
      <c r="A701"/>
    </row>
    <row r="702" spans="1:1">
      <c r="A702"/>
    </row>
    <row r="703" spans="1:1">
      <c r="A703"/>
    </row>
    <row r="704" spans="1:1">
      <c r="A704"/>
    </row>
    <row r="705" spans="1:1">
      <c r="A705"/>
    </row>
    <row r="706" spans="1:1">
      <c r="A706"/>
    </row>
    <row r="707" spans="1:1">
      <c r="A707"/>
    </row>
    <row r="708" spans="1:1">
      <c r="A708"/>
    </row>
    <row r="709" spans="1:1">
      <c r="A709"/>
    </row>
    <row r="710" spans="1:1">
      <c r="A710"/>
    </row>
    <row r="711" spans="1:1">
      <c r="A711"/>
    </row>
    <row r="712" spans="1:1">
      <c r="A712"/>
    </row>
    <row r="713" spans="1:1">
      <c r="A713"/>
    </row>
    <row r="714" spans="1:1">
      <c r="A714"/>
    </row>
    <row r="715" spans="1:1">
      <c r="A715"/>
    </row>
    <row r="716" spans="1:1">
      <c r="A716"/>
    </row>
    <row r="717" spans="1:1">
      <c r="A717"/>
    </row>
    <row r="718" spans="1:1">
      <c r="A718"/>
    </row>
    <row r="719" spans="1:1">
      <c r="A719"/>
    </row>
    <row r="720" spans="1:1">
      <c r="A720"/>
    </row>
    <row r="721" spans="1:1">
      <c r="A721"/>
    </row>
    <row r="722" spans="1:1">
      <c r="A722"/>
    </row>
    <row r="723" spans="1:1">
      <c r="A723"/>
    </row>
    <row r="724" spans="1:1">
      <c r="A724"/>
    </row>
    <row r="725" spans="1:1">
      <c r="A725"/>
    </row>
    <row r="726" spans="1:1">
      <c r="A726"/>
    </row>
    <row r="727" spans="1:1">
      <c r="A727"/>
    </row>
    <row r="728" spans="1:1">
      <c r="A728"/>
    </row>
    <row r="729" spans="1:1">
      <c r="A729"/>
    </row>
    <row r="730" spans="1:1">
      <c r="A730"/>
    </row>
    <row r="731" spans="1:1">
      <c r="A731"/>
    </row>
    <row r="732" spans="1:1">
      <c r="A732"/>
    </row>
    <row r="733" spans="1:1">
      <c r="A733"/>
    </row>
    <row r="734" spans="1:1">
      <c r="A734"/>
    </row>
    <row r="735" spans="1:1">
      <c r="A735"/>
    </row>
    <row r="736" spans="1:1">
      <c r="A736"/>
    </row>
    <row r="737" spans="1:1">
      <c r="A737"/>
    </row>
    <row r="738" spans="1:1">
      <c r="A738"/>
    </row>
    <row r="739" spans="1:1">
      <c r="A739"/>
    </row>
    <row r="740" spans="1:1">
      <c r="A740"/>
    </row>
    <row r="741" spans="1:1">
      <c r="A741"/>
    </row>
    <row r="742" spans="1:1">
      <c r="A742"/>
    </row>
    <row r="743" spans="1:1">
      <c r="A743"/>
    </row>
    <row r="744" spans="1:1">
      <c r="A744"/>
    </row>
    <row r="745" spans="1:1">
      <c r="A745"/>
    </row>
    <row r="746" spans="1:1">
      <c r="A746"/>
    </row>
    <row r="747" spans="1:1">
      <c r="A747"/>
    </row>
    <row r="748" spans="1:1">
      <c r="A748"/>
    </row>
    <row r="749" spans="1:1">
      <c r="A749"/>
    </row>
    <row r="750" spans="1:1">
      <c r="A750"/>
    </row>
    <row r="751" spans="1:1">
      <c r="A751"/>
    </row>
    <row r="752" spans="1:1">
      <c r="A752"/>
    </row>
    <row r="753" spans="1:1">
      <c r="A753"/>
    </row>
    <row r="754" spans="1:1">
      <c r="A754"/>
    </row>
    <row r="755" spans="1:1">
      <c r="A755"/>
    </row>
    <row r="756" spans="1:1">
      <c r="A756"/>
    </row>
    <row r="757" spans="1:1">
      <c r="A757"/>
    </row>
    <row r="758" spans="1:1">
      <c r="A758"/>
    </row>
    <row r="759" spans="1:1">
      <c r="A759"/>
    </row>
    <row r="760" spans="1:1">
      <c r="A760"/>
    </row>
    <row r="761" spans="1:1">
      <c r="A761"/>
    </row>
    <row r="762" spans="1:1">
      <c r="A762"/>
    </row>
    <row r="763" spans="1:1">
      <c r="A763"/>
    </row>
    <row r="764" spans="1:1">
      <c r="A764"/>
    </row>
    <row r="765" spans="1:1">
      <c r="A765"/>
    </row>
    <row r="766" spans="1:1">
      <c r="A766"/>
    </row>
    <row r="767" spans="1:1">
      <c r="A767"/>
    </row>
    <row r="768" spans="1:1">
      <c r="A768"/>
    </row>
    <row r="769" spans="1:1">
      <c r="A769"/>
    </row>
    <row r="770" spans="1:1">
      <c r="A770"/>
    </row>
    <row r="771" spans="1:1">
      <c r="A771"/>
    </row>
    <row r="772" spans="1:1">
      <c r="A772"/>
    </row>
    <row r="773" spans="1:1">
      <c r="A773"/>
    </row>
    <row r="774" spans="1:1">
      <c r="A774"/>
    </row>
    <row r="775" spans="1:1">
      <c r="A775"/>
    </row>
    <row r="776" spans="1:1">
      <c r="A776"/>
    </row>
    <row r="777" spans="1:1">
      <c r="A777"/>
    </row>
    <row r="778" spans="1:1">
      <c r="A778"/>
    </row>
    <row r="779" spans="1:1">
      <c r="A779"/>
    </row>
    <row r="780" spans="1:1">
      <c r="A780"/>
    </row>
    <row r="781" spans="1:1">
      <c r="A781"/>
    </row>
    <row r="782" spans="1:1">
      <c r="A782"/>
    </row>
    <row r="783" spans="1:1">
      <c r="A783"/>
    </row>
    <row r="784" spans="1:1">
      <c r="A784"/>
    </row>
    <row r="785" spans="1:1">
      <c r="A785"/>
    </row>
    <row r="786" spans="1:1">
      <c r="A786"/>
    </row>
    <row r="787" spans="1:1">
      <c r="A787"/>
    </row>
    <row r="788" spans="1:1">
      <c r="A788"/>
    </row>
    <row r="789" spans="1:1">
      <c r="A789"/>
    </row>
    <row r="790" spans="1:1">
      <c r="A790"/>
    </row>
    <row r="791" spans="1:1">
      <c r="A791"/>
    </row>
    <row r="792" spans="1:1">
      <c r="A792"/>
    </row>
    <row r="793" spans="1:1">
      <c r="A793"/>
    </row>
    <row r="794" spans="1:1">
      <c r="A794"/>
    </row>
    <row r="795" spans="1:1">
      <c r="A795"/>
    </row>
    <row r="796" spans="1:1">
      <c r="A796"/>
    </row>
    <row r="797" spans="1:1">
      <c r="A797"/>
    </row>
    <row r="798" spans="1:1">
      <c r="A798"/>
    </row>
    <row r="799" spans="1:1">
      <c r="A799"/>
    </row>
    <row r="800" spans="1:1">
      <c r="A800"/>
    </row>
    <row r="801" spans="1:1">
      <c r="A801"/>
    </row>
    <row r="802" spans="1:1">
      <c r="A802"/>
    </row>
    <row r="803" spans="1:1">
      <c r="A803"/>
    </row>
    <row r="804" spans="1:1">
      <c r="A804"/>
    </row>
    <row r="805" spans="1:1">
      <c r="A805"/>
    </row>
    <row r="806" spans="1:1">
      <c r="A806"/>
    </row>
    <row r="807" spans="1:1">
      <c r="A807"/>
    </row>
    <row r="808" spans="1:1">
      <c r="A808"/>
    </row>
    <row r="809" spans="1:1">
      <c r="A809"/>
    </row>
    <row r="810" spans="1:1">
      <c r="A810"/>
    </row>
    <row r="811" spans="1:1">
      <c r="A811"/>
    </row>
    <row r="812" spans="1:1">
      <c r="A812"/>
    </row>
    <row r="813" spans="1:1">
      <c r="A813"/>
    </row>
    <row r="814" spans="1:1">
      <c r="A814"/>
    </row>
    <row r="815" spans="1:1">
      <c r="A815"/>
    </row>
    <row r="816" spans="1:1">
      <c r="A816"/>
    </row>
    <row r="817" spans="1:1">
      <c r="A817"/>
    </row>
    <row r="818" spans="1:1">
      <c r="A818"/>
    </row>
    <row r="819" spans="1:1">
      <c r="A819"/>
    </row>
    <row r="820" spans="1:1">
      <c r="A820"/>
    </row>
    <row r="821" spans="1:1">
      <c r="A821"/>
    </row>
    <row r="822" spans="1:1">
      <c r="A822"/>
    </row>
    <row r="823" spans="1:1">
      <c r="A823"/>
    </row>
    <row r="824" spans="1:1">
      <c r="A824"/>
    </row>
    <row r="825" spans="1:1">
      <c r="A825"/>
    </row>
    <row r="826" spans="1:1">
      <c r="A826"/>
    </row>
    <row r="827" spans="1:1">
      <c r="A827"/>
    </row>
    <row r="828" spans="1:1">
      <c r="A828"/>
    </row>
    <row r="829" spans="1:1">
      <c r="A829"/>
    </row>
    <row r="830" spans="1:1">
      <c r="A830"/>
    </row>
    <row r="831" spans="1:1">
      <c r="A831"/>
    </row>
    <row r="832" spans="1:1">
      <c r="A832"/>
    </row>
    <row r="833" spans="1:1">
      <c r="A833"/>
    </row>
    <row r="834" spans="1:1">
      <c r="A834"/>
    </row>
    <row r="835" spans="1:1">
      <c r="A835"/>
    </row>
    <row r="836" spans="1:1">
      <c r="A836"/>
    </row>
    <row r="837" spans="1:1">
      <c r="A837"/>
    </row>
    <row r="838" spans="1:1">
      <c r="A838"/>
    </row>
    <row r="839" spans="1:1">
      <c r="A839"/>
    </row>
    <row r="840" spans="1:1">
      <c r="A840"/>
    </row>
    <row r="841" spans="1:1">
      <c r="A841"/>
    </row>
    <row r="842" spans="1:1">
      <c r="A842"/>
    </row>
    <row r="843" spans="1:1">
      <c r="A843"/>
    </row>
    <row r="844" spans="1:1">
      <c r="A844"/>
    </row>
    <row r="845" spans="1:1">
      <c r="A845"/>
    </row>
    <row r="846" spans="1:1">
      <c r="A846"/>
    </row>
    <row r="847" spans="1:1">
      <c r="A847"/>
    </row>
    <row r="848" spans="1:1">
      <c r="A848"/>
    </row>
    <row r="849" spans="1:1">
      <c r="A849"/>
    </row>
    <row r="850" spans="1:1">
      <c r="A850"/>
    </row>
    <row r="851" spans="1:1">
      <c r="A851"/>
    </row>
    <row r="852" spans="1:1">
      <c r="A852"/>
    </row>
    <row r="853" spans="1:1">
      <c r="A853"/>
    </row>
    <row r="854" spans="1:1">
      <c r="A854"/>
    </row>
    <row r="855" spans="1:1">
      <c r="A855"/>
    </row>
    <row r="856" spans="1:1">
      <c r="A856"/>
    </row>
    <row r="857" spans="1:1">
      <c r="A857"/>
    </row>
    <row r="858" spans="1:1">
      <c r="A858"/>
    </row>
    <row r="859" spans="1:1">
      <c r="A859"/>
    </row>
    <row r="860" spans="1:1">
      <c r="A860"/>
    </row>
    <row r="861" spans="1:1">
      <c r="A861"/>
    </row>
    <row r="862" spans="1:1">
      <c r="A862"/>
    </row>
    <row r="863" spans="1:1">
      <c r="A863"/>
    </row>
    <row r="864" spans="1:1">
      <c r="A864"/>
    </row>
    <row r="865" spans="1:1">
      <c r="A865"/>
    </row>
    <row r="866" spans="1:1">
      <c r="A866"/>
    </row>
    <row r="867" spans="1:1">
      <c r="A867"/>
    </row>
    <row r="868" spans="1:1">
      <c r="A868"/>
    </row>
    <row r="869" spans="1:1">
      <c r="A869"/>
    </row>
    <row r="870" spans="1:1">
      <c r="A870"/>
    </row>
    <row r="871" spans="1:1">
      <c r="A871"/>
    </row>
    <row r="872" spans="1:1">
      <c r="A872"/>
    </row>
    <row r="873" spans="1:1">
      <c r="A873"/>
    </row>
    <row r="874" spans="1:1">
      <c r="A874"/>
    </row>
    <row r="875" spans="1:1">
      <c r="A875"/>
    </row>
    <row r="876" spans="1:1">
      <c r="A876"/>
    </row>
    <row r="877" spans="1:1">
      <c r="A877"/>
    </row>
    <row r="878" spans="1:1">
      <c r="A878"/>
    </row>
    <row r="879" spans="1:1">
      <c r="A879"/>
    </row>
    <row r="880" spans="1:1">
      <c r="A880"/>
    </row>
    <row r="881" spans="1:1">
      <c r="A881"/>
    </row>
    <row r="882" spans="1:1">
      <c r="A882"/>
    </row>
    <row r="883" spans="1:1">
      <c r="A883"/>
    </row>
    <row r="884" spans="1:1">
      <c r="A884"/>
    </row>
    <row r="885" spans="1:1">
      <c r="A885"/>
    </row>
    <row r="886" spans="1:1">
      <c r="A886"/>
    </row>
    <row r="887" spans="1:1">
      <c r="A887"/>
    </row>
    <row r="888" spans="1:1">
      <c r="A888"/>
    </row>
    <row r="889" spans="1:1">
      <c r="A889"/>
    </row>
    <row r="890" spans="1:1">
      <c r="A890"/>
    </row>
    <row r="891" spans="1:1">
      <c r="A891"/>
    </row>
    <row r="892" spans="1:1">
      <c r="A892"/>
    </row>
    <row r="893" spans="1:1">
      <c r="A893"/>
    </row>
    <row r="894" spans="1:1">
      <c r="A894"/>
    </row>
    <row r="895" spans="1:1">
      <c r="A895"/>
    </row>
    <row r="896" spans="1:1">
      <c r="A896"/>
    </row>
    <row r="897" spans="1:1">
      <c r="A897"/>
    </row>
    <row r="898" spans="1:1">
      <c r="A898"/>
    </row>
    <row r="899" spans="1:1">
      <c r="A899"/>
    </row>
    <row r="900" spans="1:1">
      <c r="A900"/>
    </row>
    <row r="901" spans="1:1">
      <c r="A901"/>
    </row>
    <row r="902" spans="1:1">
      <c r="A902"/>
    </row>
    <row r="903" spans="1:1">
      <c r="A903"/>
    </row>
    <row r="904" spans="1:1">
      <c r="A904"/>
    </row>
    <row r="905" spans="1:1">
      <c r="A905"/>
    </row>
    <row r="906" spans="1:1">
      <c r="A906"/>
    </row>
    <row r="907" spans="1:1">
      <c r="A907"/>
    </row>
    <row r="908" spans="1:1">
      <c r="A908"/>
    </row>
    <row r="909" spans="1:1">
      <c r="A909"/>
    </row>
    <row r="910" spans="1:1">
      <c r="A910"/>
    </row>
    <row r="911" spans="1:1">
      <c r="A911"/>
    </row>
    <row r="912" spans="1:1">
      <c r="A912"/>
    </row>
    <row r="913" spans="1:1">
      <c r="A913"/>
    </row>
    <row r="914" spans="1:1">
      <c r="A914"/>
    </row>
    <row r="915" spans="1:1">
      <c r="A915"/>
    </row>
    <row r="916" spans="1:1">
      <c r="A916"/>
    </row>
    <row r="917" spans="1:1">
      <c r="A917"/>
    </row>
    <row r="918" spans="1:1">
      <c r="A918"/>
    </row>
    <row r="919" spans="1:1">
      <c r="A919"/>
    </row>
    <row r="920" spans="1:1">
      <c r="A920"/>
    </row>
    <row r="921" spans="1:1">
      <c r="A921"/>
    </row>
    <row r="922" spans="1:1">
      <c r="A922"/>
    </row>
    <row r="923" spans="1:1">
      <c r="A923"/>
    </row>
    <row r="924" spans="1:1">
      <c r="A924"/>
    </row>
    <row r="925" spans="1:1">
      <c r="A925"/>
    </row>
    <row r="926" spans="1:1">
      <c r="A926"/>
    </row>
    <row r="927" spans="1:1">
      <c r="A927"/>
    </row>
    <row r="928" spans="1:1">
      <c r="A928"/>
    </row>
    <row r="929" spans="1:1">
      <c r="A929"/>
    </row>
    <row r="930" spans="1:1">
      <c r="A930"/>
    </row>
    <row r="931" spans="1:1">
      <c r="A931"/>
    </row>
    <row r="932" spans="1:1">
      <c r="A932"/>
    </row>
    <row r="933" spans="1:1">
      <c r="A933"/>
    </row>
    <row r="934" spans="1:1">
      <c r="A934"/>
    </row>
    <row r="935" spans="1:1">
      <c r="A935"/>
    </row>
    <row r="936" spans="1:1">
      <c r="A936"/>
    </row>
    <row r="937" spans="1:1">
      <c r="A937"/>
    </row>
    <row r="938" spans="1:1">
      <c r="A938"/>
    </row>
    <row r="939" spans="1:1">
      <c r="A939"/>
    </row>
    <row r="940" spans="1:1">
      <c r="A940"/>
    </row>
    <row r="941" spans="1:1">
      <c r="A941"/>
    </row>
    <row r="942" spans="1:1">
      <c r="A942"/>
    </row>
    <row r="943" spans="1:1">
      <c r="A943"/>
    </row>
    <row r="944" spans="1:1">
      <c r="A944"/>
    </row>
    <row r="945" spans="1:1">
      <c r="A945"/>
    </row>
    <row r="946" spans="1:1">
      <c r="A946"/>
    </row>
    <row r="947" spans="1:1">
      <c r="A947"/>
    </row>
    <row r="948" spans="1:1">
      <c r="A948"/>
    </row>
    <row r="949" spans="1:1">
      <c r="A949"/>
    </row>
    <row r="950" spans="1:1">
      <c r="A950"/>
    </row>
    <row r="951" spans="1:1">
      <c r="A951"/>
    </row>
    <row r="952" spans="1:1">
      <c r="A952"/>
    </row>
    <row r="953" spans="1:1">
      <c r="A953"/>
    </row>
    <row r="954" spans="1:1">
      <c r="A954"/>
    </row>
    <row r="955" spans="1:1">
      <c r="A955"/>
    </row>
    <row r="956" spans="1:1">
      <c r="A956"/>
    </row>
    <row r="957" spans="1:1">
      <c r="A957"/>
    </row>
    <row r="958" spans="1:1">
      <c r="A958"/>
    </row>
    <row r="959" spans="1:1">
      <c r="A959"/>
    </row>
    <row r="960" spans="1:1">
      <c r="A960"/>
    </row>
    <row r="961" spans="1:1">
      <c r="A961"/>
    </row>
    <row r="962" spans="1:1">
      <c r="A962"/>
    </row>
    <row r="963" spans="1:1">
      <c r="A963"/>
    </row>
    <row r="964" spans="1:1">
      <c r="A964"/>
    </row>
    <row r="965" spans="1:1">
      <c r="A965"/>
    </row>
    <row r="966" spans="1:1">
      <c r="A966"/>
    </row>
    <row r="967" spans="1:1">
      <c r="A967"/>
    </row>
    <row r="968" spans="1:1">
      <c r="A968"/>
    </row>
    <row r="969" spans="1:1">
      <c r="A969"/>
    </row>
    <row r="970" spans="1:1">
      <c r="A970"/>
    </row>
    <row r="971" spans="1:1">
      <c r="A971"/>
    </row>
    <row r="972" spans="1:1">
      <c r="A972"/>
    </row>
    <row r="973" spans="1:1">
      <c r="A973"/>
    </row>
    <row r="974" spans="1:1">
      <c r="A974"/>
    </row>
    <row r="975" spans="1:1">
      <c r="A975"/>
    </row>
    <row r="976" spans="1:1">
      <c r="A976"/>
    </row>
    <row r="977" spans="1:1">
      <c r="A977"/>
    </row>
    <row r="978" spans="1:1">
      <c r="A978"/>
    </row>
    <row r="979" spans="1:1">
      <c r="A979"/>
    </row>
    <row r="980" spans="1:1">
      <c r="A980"/>
    </row>
    <row r="981" spans="1:1">
      <c r="A981"/>
    </row>
    <row r="982" spans="1:1">
      <c r="A982"/>
    </row>
    <row r="983" spans="1:1">
      <c r="A983"/>
    </row>
    <row r="984" spans="1:1">
      <c r="A984"/>
    </row>
    <row r="985" spans="1:1">
      <c r="A985"/>
    </row>
    <row r="986" spans="1:1">
      <c r="A986"/>
    </row>
    <row r="987" spans="1:1">
      <c r="A987"/>
    </row>
    <row r="988" spans="1:1">
      <c r="A988"/>
    </row>
    <row r="989" spans="1:1">
      <c r="A989"/>
    </row>
    <row r="990" spans="1:1">
      <c r="A990"/>
    </row>
    <row r="991" spans="1:1">
      <c r="A991"/>
    </row>
    <row r="992" spans="1:1">
      <c r="A992"/>
    </row>
    <row r="993" spans="1:1">
      <c r="A993"/>
    </row>
    <row r="994" spans="1:1">
      <c r="A994"/>
    </row>
    <row r="995" spans="1:1">
      <c r="A995"/>
    </row>
    <row r="996" spans="1:1">
      <c r="A996"/>
    </row>
    <row r="997" spans="1:1">
      <c r="A997"/>
    </row>
    <row r="998" spans="1:1">
      <c r="A998"/>
    </row>
    <row r="999" spans="1:1">
      <c r="A999"/>
    </row>
    <row r="1000" spans="1:1">
      <c r="A1000"/>
    </row>
    <row r="1001" spans="1:1">
      <c r="A1001"/>
    </row>
    <row r="1002" spans="1:1">
      <c r="A1002"/>
    </row>
    <row r="1003" spans="1:1">
      <c r="A1003"/>
    </row>
    <row r="1004" spans="1:1">
      <c r="A1004"/>
    </row>
    <row r="1005" spans="1:1">
      <c r="A1005"/>
    </row>
    <row r="1006" spans="1:1">
      <c r="A1006"/>
    </row>
    <row r="1007" spans="1:1">
      <c r="A1007"/>
    </row>
    <row r="1008" spans="1:1">
      <c r="A1008"/>
    </row>
    <row r="1009" spans="1:1">
      <c r="A1009"/>
    </row>
    <row r="1010" spans="1:1">
      <c r="A1010"/>
    </row>
    <row r="1011" spans="1:1">
      <c r="A1011"/>
    </row>
    <row r="1012" spans="1:1">
      <c r="A1012"/>
    </row>
    <row r="1013" spans="1:1">
      <c r="A1013"/>
    </row>
    <row r="1014" spans="1:1">
      <c r="A1014"/>
    </row>
    <row r="1015" spans="1:1">
      <c r="A1015"/>
    </row>
    <row r="1016" spans="1:1">
      <c r="A1016"/>
    </row>
    <row r="1017" spans="1:1">
      <c r="A1017"/>
    </row>
    <row r="1018" spans="1:1">
      <c r="A1018"/>
    </row>
    <row r="1019" spans="1:1">
      <c r="A1019"/>
    </row>
    <row r="1020" spans="1:1">
      <c r="A1020"/>
    </row>
    <row r="1021" spans="1:1">
      <c r="A1021"/>
    </row>
    <row r="1022" spans="1:1">
      <c r="A1022"/>
    </row>
    <row r="1023" spans="1:1">
      <c r="A1023"/>
    </row>
    <row r="1024" spans="1:1">
      <c r="A1024"/>
    </row>
    <row r="1025" spans="1:1">
      <c r="A1025"/>
    </row>
    <row r="1026" spans="1:1">
      <c r="A1026"/>
    </row>
    <row r="1027" spans="1:1">
      <c r="A1027"/>
    </row>
    <row r="1028" spans="1:1">
      <c r="A1028"/>
    </row>
    <row r="1029" spans="1:1">
      <c r="A1029"/>
    </row>
    <row r="1030" spans="1:1">
      <c r="A1030"/>
    </row>
    <row r="1031" spans="1:1">
      <c r="A1031"/>
    </row>
    <row r="1032" spans="1:1">
      <c r="A1032"/>
    </row>
    <row r="1033" spans="1:1">
      <c r="A1033"/>
    </row>
    <row r="1034" spans="1:1">
      <c r="A1034"/>
    </row>
    <row r="1035" spans="1:1">
      <c r="A1035"/>
    </row>
    <row r="1036" spans="1:1">
      <c r="A1036"/>
    </row>
    <row r="1037" spans="1:1">
      <c r="A1037"/>
    </row>
    <row r="1038" spans="1:1">
      <c r="A1038"/>
    </row>
    <row r="1039" spans="1:1">
      <c r="A1039"/>
    </row>
    <row r="1040" spans="1:1">
      <c r="A1040"/>
    </row>
    <row r="1041" spans="1:1">
      <c r="A1041"/>
    </row>
    <row r="1042" spans="1:1">
      <c r="A1042"/>
    </row>
    <row r="1043" spans="1:1">
      <c r="A1043"/>
    </row>
    <row r="1044" spans="1:1">
      <c r="A1044"/>
    </row>
    <row r="1045" spans="1:1">
      <c r="A1045"/>
    </row>
    <row r="1046" spans="1:1">
      <c r="A1046"/>
    </row>
    <row r="1047" spans="1:1">
      <c r="A1047"/>
    </row>
    <row r="1048" spans="1:1">
      <c r="A1048"/>
    </row>
    <row r="1049" spans="1:1">
      <c r="A1049"/>
    </row>
    <row r="1050" spans="1:1">
      <c r="A1050"/>
    </row>
    <row r="1051" spans="1:1">
      <c r="A1051"/>
    </row>
    <row r="1052" spans="1:1">
      <c r="A1052"/>
    </row>
    <row r="1053" spans="1:1">
      <c r="A1053"/>
    </row>
    <row r="1054" spans="1:1">
      <c r="A1054"/>
    </row>
    <row r="1055" spans="1:1">
      <c r="A1055"/>
    </row>
    <row r="1056" spans="1:1">
      <c r="A1056"/>
    </row>
    <row r="1057" spans="1:1">
      <c r="A1057"/>
    </row>
    <row r="1058" spans="1:1">
      <c r="A1058"/>
    </row>
    <row r="1059" spans="1:1">
      <c r="A1059"/>
    </row>
    <row r="1060" spans="1:1">
      <c r="A1060"/>
    </row>
    <row r="1061" spans="1:1">
      <c r="A1061"/>
    </row>
    <row r="1062" spans="1:1">
      <c r="A1062"/>
    </row>
    <row r="1063" spans="1:1">
      <c r="A1063"/>
    </row>
    <row r="1064" spans="1:1">
      <c r="A1064"/>
    </row>
    <row r="1065" spans="1:1">
      <c r="A1065"/>
    </row>
    <row r="1066" spans="1:1">
      <c r="A1066"/>
    </row>
    <row r="1067" spans="1:1">
      <c r="A1067"/>
    </row>
    <row r="1068" spans="1:1">
      <c r="A1068"/>
    </row>
    <row r="1069" spans="1:1">
      <c r="A1069"/>
    </row>
    <row r="1070" spans="1:1">
      <c r="A1070"/>
    </row>
    <row r="1071" spans="1:1">
      <c r="A1071"/>
    </row>
    <row r="1072" spans="1:1">
      <c r="A1072"/>
    </row>
    <row r="1073" spans="1:1">
      <c r="A1073"/>
    </row>
    <row r="1074" spans="1:1">
      <c r="A1074"/>
    </row>
    <row r="1075" spans="1:1">
      <c r="A1075"/>
    </row>
    <row r="1076" spans="1:1">
      <c r="A1076"/>
    </row>
    <row r="1077" spans="1:1">
      <c r="A1077"/>
    </row>
    <row r="1078" spans="1:1">
      <c r="A1078"/>
    </row>
    <row r="1079" spans="1:1">
      <c r="A1079"/>
    </row>
    <row r="1080" spans="1:1">
      <c r="A1080"/>
    </row>
    <row r="1081" spans="1:1">
      <c r="A1081"/>
    </row>
    <row r="1082" spans="1:1">
      <c r="A1082"/>
    </row>
    <row r="1083" spans="1:1">
      <c r="A1083"/>
    </row>
    <row r="1084" spans="1:1">
      <c r="A1084"/>
    </row>
    <row r="1085" spans="1:1">
      <c r="A1085"/>
    </row>
    <row r="1086" spans="1:1">
      <c r="A1086"/>
    </row>
    <row r="1087" spans="1:1">
      <c r="A1087"/>
    </row>
    <row r="1088" spans="1:1">
      <c r="A1088"/>
    </row>
    <row r="1089" spans="1:1">
      <c r="A1089"/>
    </row>
    <row r="1090" spans="1:1">
      <c r="A1090"/>
    </row>
    <row r="1091" spans="1:1">
      <c r="A1091"/>
    </row>
    <row r="1092" spans="1:1">
      <c r="A1092"/>
    </row>
    <row r="1093" spans="1:1">
      <c r="A1093"/>
    </row>
    <row r="1094" spans="1:1">
      <c r="A1094"/>
    </row>
    <row r="1095" spans="1:1">
      <c r="A1095"/>
    </row>
    <row r="1096" spans="1:1">
      <c r="A1096"/>
    </row>
    <row r="1097" spans="1:1">
      <c r="A1097"/>
    </row>
    <row r="1098" spans="1:1">
      <c r="A1098"/>
    </row>
    <row r="1099" spans="1:1">
      <c r="A1099"/>
    </row>
    <row r="1100" spans="1:1">
      <c r="A1100"/>
    </row>
    <row r="1101" spans="1:1">
      <c r="A1101"/>
    </row>
    <row r="1102" spans="1:1">
      <c r="A1102"/>
    </row>
    <row r="1103" spans="1:1">
      <c r="A1103"/>
    </row>
    <row r="1104" spans="1:1">
      <c r="A1104"/>
    </row>
    <row r="1105" spans="1:1">
      <c r="A1105"/>
    </row>
    <row r="1106" spans="1:1">
      <c r="A1106"/>
    </row>
    <row r="1107" spans="1:1">
      <c r="A1107"/>
    </row>
    <row r="1108" spans="1:1">
      <c r="A1108"/>
    </row>
    <row r="1109" spans="1:1">
      <c r="A1109"/>
    </row>
    <row r="1110" spans="1:1">
      <c r="A1110"/>
    </row>
    <row r="1111" spans="1:1">
      <c r="A1111"/>
    </row>
    <row r="1112" spans="1:1">
      <c r="A1112"/>
    </row>
    <row r="1113" spans="1:1">
      <c r="A1113"/>
    </row>
    <row r="1114" spans="1:1">
      <c r="A1114"/>
    </row>
    <row r="1115" spans="1:1">
      <c r="A1115"/>
    </row>
    <row r="1116" spans="1:1">
      <c r="A1116"/>
    </row>
    <row r="1117" spans="1:1">
      <c r="A1117"/>
    </row>
    <row r="1118" spans="1:1">
      <c r="A1118"/>
    </row>
    <row r="1119" spans="1:1">
      <c r="A1119"/>
    </row>
    <row r="1120" spans="1:1">
      <c r="A1120"/>
    </row>
    <row r="1121" spans="1:1">
      <c r="A1121"/>
    </row>
    <row r="1122" spans="1:1">
      <c r="A1122"/>
    </row>
    <row r="1123" spans="1:1">
      <c r="A1123"/>
    </row>
    <row r="1124" spans="1:1">
      <c r="A1124"/>
    </row>
    <row r="1125" spans="1:1">
      <c r="A1125"/>
    </row>
    <row r="1126" spans="1:1">
      <c r="A1126"/>
    </row>
    <row r="1127" spans="1:1">
      <c r="A1127"/>
    </row>
    <row r="1128" spans="1:1">
      <c r="A1128"/>
    </row>
    <row r="1129" spans="1:1">
      <c r="A1129"/>
    </row>
    <row r="1130" spans="1:1">
      <c r="A1130"/>
    </row>
    <row r="1131" spans="1:1">
      <c r="A1131"/>
    </row>
    <row r="1132" spans="1:1">
      <c r="A1132"/>
    </row>
    <row r="1133" spans="1:1">
      <c r="A1133"/>
    </row>
    <row r="1134" spans="1:1">
      <c r="A1134"/>
    </row>
    <row r="1135" spans="1:1">
      <c r="A1135"/>
    </row>
    <row r="1136" spans="1:1">
      <c r="A1136"/>
    </row>
    <row r="1137" spans="1:1">
      <c r="A1137"/>
    </row>
    <row r="1138" spans="1:1">
      <c r="A1138"/>
    </row>
    <row r="1139" spans="1:1">
      <c r="A1139"/>
    </row>
    <row r="1140" spans="1:1">
      <c r="A1140"/>
    </row>
    <row r="1141" spans="1:1">
      <c r="A1141"/>
    </row>
    <row r="1142" spans="1:1">
      <c r="A1142"/>
    </row>
    <row r="1143" spans="1:1">
      <c r="A1143"/>
    </row>
    <row r="1144" spans="1:1">
      <c r="A1144"/>
    </row>
    <row r="1145" spans="1:1">
      <c r="A1145"/>
    </row>
    <row r="1146" spans="1:1">
      <c r="A1146"/>
    </row>
    <row r="1147" spans="1:1">
      <c r="A1147"/>
    </row>
    <row r="1148" spans="1:1">
      <c r="A1148"/>
    </row>
    <row r="1149" spans="1:1">
      <c r="A1149"/>
    </row>
    <row r="1150" spans="1:1">
      <c r="A1150"/>
    </row>
    <row r="1151" spans="1:1">
      <c r="A1151"/>
    </row>
    <row r="1152" spans="1:1">
      <c r="A1152"/>
    </row>
    <row r="1153" spans="1:1">
      <c r="A1153"/>
    </row>
    <row r="1154" spans="1:1">
      <c r="A1154"/>
    </row>
    <row r="1155" spans="1:1">
      <c r="A1155"/>
    </row>
    <row r="1156" spans="1:1">
      <c r="A1156"/>
    </row>
    <row r="1157" spans="1:1">
      <c r="A1157"/>
    </row>
    <row r="1158" spans="1:1">
      <c r="A1158"/>
    </row>
    <row r="1159" spans="1:1">
      <c r="A1159"/>
    </row>
    <row r="1160" spans="1:1">
      <c r="A1160"/>
    </row>
    <row r="1161" spans="1:1">
      <c r="A1161"/>
    </row>
    <row r="1162" spans="1:1">
      <c r="A1162"/>
    </row>
    <row r="1163" spans="1:1">
      <c r="A1163"/>
    </row>
    <row r="1164" spans="1:1">
      <c r="A1164"/>
    </row>
    <row r="1165" spans="1:1">
      <c r="A1165"/>
    </row>
    <row r="1166" spans="1:1">
      <c r="A1166"/>
    </row>
    <row r="1167" spans="1:1">
      <c r="A1167"/>
    </row>
    <row r="1168" spans="1:1">
      <c r="A1168"/>
    </row>
    <row r="1169" spans="1:1">
      <c r="A1169"/>
    </row>
    <row r="1170" spans="1:1">
      <c r="A1170"/>
    </row>
    <row r="1171" spans="1:1">
      <c r="A1171"/>
    </row>
    <row r="1172" spans="1:1">
      <c r="A1172"/>
    </row>
    <row r="1173" spans="1:1">
      <c r="A1173"/>
    </row>
    <row r="1174" spans="1:1">
      <c r="A1174"/>
    </row>
    <row r="1175" spans="1:1">
      <c r="A1175"/>
    </row>
    <row r="1176" spans="1:1">
      <c r="A1176"/>
    </row>
    <row r="1177" spans="1:1">
      <c r="A1177"/>
    </row>
    <row r="1178" spans="1:1">
      <c r="A1178"/>
    </row>
    <row r="1179" spans="1:1">
      <c r="A1179"/>
    </row>
    <row r="1180" spans="1:1">
      <c r="A1180"/>
    </row>
    <row r="1181" spans="1:1">
      <c r="A1181"/>
    </row>
    <row r="1182" spans="1:1">
      <c r="A1182"/>
    </row>
    <row r="1183" spans="1:1">
      <c r="A1183"/>
    </row>
    <row r="1184" spans="1:1">
      <c r="A1184"/>
    </row>
    <row r="1185" spans="1:1">
      <c r="A1185"/>
    </row>
    <row r="1186" spans="1:1">
      <c r="A1186"/>
    </row>
    <row r="1187" spans="1:1">
      <c r="A1187"/>
    </row>
    <row r="1188" spans="1:1">
      <c r="A1188"/>
    </row>
    <row r="1189" spans="1:1">
      <c r="A1189"/>
    </row>
    <row r="1190" spans="1:1">
      <c r="A1190"/>
    </row>
    <row r="1191" spans="1:1">
      <c r="A1191"/>
    </row>
    <row r="1192" spans="1:1">
      <c r="A1192"/>
    </row>
    <row r="1193" spans="1:1">
      <c r="A1193"/>
    </row>
    <row r="1194" spans="1:1">
      <c r="A1194"/>
    </row>
    <row r="1195" spans="1:1">
      <c r="A1195"/>
    </row>
    <row r="1196" spans="1:1">
      <c r="A1196"/>
    </row>
    <row r="1197" spans="1:1">
      <c r="A1197"/>
    </row>
    <row r="1198" spans="1:1">
      <c r="A1198"/>
    </row>
    <row r="1199" spans="1:1">
      <c r="A1199"/>
    </row>
    <row r="1200" spans="1:1">
      <c r="A1200"/>
    </row>
    <row r="1201" spans="1:1">
      <c r="A1201"/>
    </row>
    <row r="1202" spans="1:1">
      <c r="A1202"/>
    </row>
    <row r="1203" spans="1:1">
      <c r="A1203"/>
    </row>
    <row r="1204" spans="1:1">
      <c r="A1204"/>
    </row>
    <row r="1205" spans="1:1">
      <c r="A1205"/>
    </row>
    <row r="1206" spans="1:1">
      <c r="A1206"/>
    </row>
    <row r="1207" spans="1:1">
      <c r="A1207"/>
    </row>
    <row r="1208" spans="1:1">
      <c r="A1208"/>
    </row>
    <row r="1209" spans="1:1">
      <c r="A1209"/>
    </row>
    <row r="1210" spans="1:1">
      <c r="A1210"/>
    </row>
    <row r="1211" spans="1:1">
      <c r="A1211"/>
    </row>
    <row r="1212" spans="1:1">
      <c r="A1212"/>
    </row>
    <row r="1213" spans="1:1">
      <c r="A1213"/>
    </row>
    <row r="1214" spans="1:1">
      <c r="A1214"/>
    </row>
    <row r="1215" spans="1:1">
      <c r="A1215"/>
    </row>
    <row r="1216" spans="1:1">
      <c r="A1216"/>
    </row>
    <row r="1217" spans="1:1">
      <c r="A1217"/>
    </row>
    <row r="1218" spans="1:1">
      <c r="A1218"/>
    </row>
    <row r="1219" spans="1:1">
      <c r="A1219"/>
    </row>
    <row r="1220" spans="1:1">
      <c r="A1220"/>
    </row>
    <row r="1221" spans="1:1">
      <c r="A1221"/>
    </row>
    <row r="1222" spans="1:1">
      <c r="A1222"/>
    </row>
    <row r="1223" spans="1:1">
      <c r="A1223"/>
    </row>
    <row r="1224" spans="1:1">
      <c r="A1224"/>
    </row>
    <row r="1225" spans="1:1">
      <c r="A1225"/>
    </row>
    <row r="1226" spans="1:1">
      <c r="A1226"/>
    </row>
    <row r="1227" spans="1:1">
      <c r="A1227"/>
    </row>
    <row r="1228" spans="1:1">
      <c r="A1228"/>
    </row>
    <row r="1229" spans="1:1">
      <c r="A1229"/>
    </row>
    <row r="1230" spans="1:1">
      <c r="A1230"/>
    </row>
    <row r="1231" spans="1:1">
      <c r="A1231"/>
    </row>
    <row r="1232" spans="1:1">
      <c r="A1232"/>
    </row>
    <row r="1233" spans="1:1">
      <c r="A1233"/>
    </row>
    <row r="1234" spans="1:1">
      <c r="A1234"/>
    </row>
    <row r="1235" spans="1:1">
      <c r="A1235"/>
    </row>
    <row r="1236" spans="1:1">
      <c r="A1236"/>
    </row>
    <row r="1237" spans="1:1">
      <c r="A1237"/>
    </row>
    <row r="1238" spans="1:1">
      <c r="A1238"/>
    </row>
    <row r="1239" spans="1:1">
      <c r="A1239"/>
    </row>
    <row r="1240" spans="1:1">
      <c r="A1240"/>
    </row>
    <row r="1241" spans="1:1">
      <c r="A1241"/>
    </row>
    <row r="1242" spans="1:1">
      <c r="A1242"/>
    </row>
    <row r="1243" spans="1:1">
      <c r="A1243"/>
    </row>
    <row r="1244" spans="1:1">
      <c r="A1244"/>
    </row>
    <row r="1245" spans="1:1">
      <c r="A1245"/>
    </row>
    <row r="1246" spans="1:1">
      <c r="A1246"/>
    </row>
    <row r="1247" spans="1:1">
      <c r="A1247"/>
    </row>
    <row r="1248" spans="1:1">
      <c r="A1248"/>
    </row>
    <row r="1249" spans="1:1">
      <c r="A1249"/>
    </row>
    <row r="1250" spans="1:1">
      <c r="A1250"/>
    </row>
    <row r="1251" spans="1:1">
      <c r="A1251"/>
    </row>
    <row r="1252" spans="1:1">
      <c r="A1252"/>
    </row>
    <row r="1253" spans="1:1">
      <c r="A1253"/>
    </row>
    <row r="1254" spans="1:1">
      <c r="A1254"/>
    </row>
    <row r="1255" spans="1:1">
      <c r="A1255"/>
    </row>
    <row r="1256" spans="1:1">
      <c r="A1256"/>
    </row>
    <row r="1257" spans="1:1">
      <c r="A1257"/>
    </row>
    <row r="1258" spans="1:1">
      <c r="A1258"/>
    </row>
    <row r="1259" spans="1:1">
      <c r="A1259"/>
    </row>
    <row r="1260" spans="1:1">
      <c r="A1260"/>
    </row>
    <row r="1261" spans="1:1">
      <c r="A1261"/>
    </row>
    <row r="1262" spans="1:1">
      <c r="A1262"/>
    </row>
    <row r="1263" spans="1:1">
      <c r="A1263"/>
    </row>
    <row r="1264" spans="1:1">
      <c r="A1264"/>
    </row>
    <row r="1265" spans="1:1">
      <c r="A1265"/>
    </row>
    <row r="1266" spans="1:1">
      <c r="A1266"/>
    </row>
    <row r="1267" spans="1:1">
      <c r="A1267"/>
    </row>
    <row r="1268" spans="1:1">
      <c r="A1268"/>
    </row>
    <row r="1269" spans="1:1">
      <c r="A1269"/>
    </row>
    <row r="1270" spans="1:1">
      <c r="A1270"/>
    </row>
    <row r="1271" spans="1:1">
      <c r="A1271"/>
    </row>
    <row r="1272" spans="1:1">
      <c r="A1272"/>
    </row>
    <row r="1273" spans="1:1">
      <c r="A1273"/>
    </row>
    <row r="1274" spans="1:1">
      <c r="A1274"/>
    </row>
    <row r="1275" spans="1:1">
      <c r="A1275"/>
    </row>
    <row r="1276" spans="1:1">
      <c r="A1276"/>
    </row>
    <row r="1277" spans="1:1">
      <c r="A1277"/>
    </row>
    <row r="1278" spans="1:1">
      <c r="A1278"/>
    </row>
    <row r="1279" spans="1:1">
      <c r="A1279"/>
    </row>
    <row r="1280" spans="1:1">
      <c r="A1280"/>
    </row>
    <row r="1281" spans="1:1">
      <c r="A1281"/>
    </row>
    <row r="1282" spans="1:1">
      <c r="A1282"/>
    </row>
    <row r="1283" spans="1:1">
      <c r="A1283"/>
    </row>
    <row r="1284" spans="1:1">
      <c r="A1284"/>
    </row>
    <row r="1285" spans="1:1">
      <c r="A1285"/>
    </row>
    <row r="1286" spans="1:1">
      <c r="A1286"/>
    </row>
    <row r="1287" spans="1:1">
      <c r="A1287"/>
    </row>
    <row r="1288" spans="1:1">
      <c r="A1288"/>
    </row>
    <row r="1289" spans="1:1">
      <c r="A1289"/>
    </row>
    <row r="1290" spans="1:1">
      <c r="A1290"/>
    </row>
    <row r="1291" spans="1:1">
      <c r="A1291"/>
    </row>
    <row r="1292" spans="1:1">
      <c r="A1292"/>
    </row>
    <row r="1293" spans="1:1">
      <c r="A1293"/>
    </row>
    <row r="1294" spans="1:1">
      <c r="A1294"/>
    </row>
    <row r="1295" spans="1:1">
      <c r="A1295"/>
    </row>
    <row r="1296" spans="1:1">
      <c r="A1296"/>
    </row>
    <row r="1297" spans="1:1">
      <c r="A1297"/>
    </row>
    <row r="1298" spans="1:1">
      <c r="A1298"/>
    </row>
    <row r="1299" spans="1:1">
      <c r="A1299"/>
    </row>
    <row r="1300" spans="1:1">
      <c r="A1300"/>
    </row>
    <row r="1301" spans="1:1">
      <c r="A1301"/>
    </row>
    <row r="1302" spans="1:1">
      <c r="A1302"/>
    </row>
    <row r="1303" spans="1:1">
      <c r="A1303"/>
    </row>
    <row r="1304" spans="1:1">
      <c r="A1304"/>
    </row>
    <row r="1305" spans="1:1">
      <c r="A1305"/>
    </row>
    <row r="1306" spans="1:1">
      <c r="A1306"/>
    </row>
    <row r="1307" spans="1:1">
      <c r="A1307"/>
    </row>
    <row r="1308" spans="1:1">
      <c r="A1308"/>
    </row>
    <row r="1309" spans="1:1">
      <c r="A1309"/>
    </row>
    <row r="1310" spans="1:1">
      <c r="A1310"/>
    </row>
    <row r="1311" spans="1:1">
      <c r="A1311"/>
    </row>
    <row r="1312" spans="1:1">
      <c r="A1312"/>
    </row>
    <row r="1313" spans="1:1">
      <c r="A1313"/>
    </row>
    <row r="1314" spans="1:1">
      <c r="A1314"/>
    </row>
    <row r="1315" spans="1:1">
      <c r="A1315"/>
    </row>
    <row r="1316" spans="1:1">
      <c r="A1316"/>
    </row>
    <row r="1317" spans="1:1">
      <c r="A1317"/>
    </row>
    <row r="1318" spans="1:1">
      <c r="A1318"/>
    </row>
    <row r="1319" spans="1:1">
      <c r="A1319"/>
    </row>
    <row r="1320" spans="1:1">
      <c r="A1320"/>
    </row>
    <row r="1321" spans="1:1">
      <c r="A1321"/>
    </row>
    <row r="1322" spans="1:1">
      <c r="A1322"/>
    </row>
    <row r="1323" spans="1:1">
      <c r="A1323"/>
    </row>
    <row r="1324" spans="1:1">
      <c r="A1324"/>
    </row>
    <row r="1325" spans="1:1">
      <c r="A1325"/>
    </row>
    <row r="1326" spans="1:1">
      <c r="A1326"/>
    </row>
    <row r="1327" spans="1:1">
      <c r="A1327"/>
    </row>
    <row r="1328" spans="1:1">
      <c r="A1328"/>
    </row>
    <row r="1329" spans="1:1">
      <c r="A1329"/>
    </row>
    <row r="1330" spans="1:1">
      <c r="A1330"/>
    </row>
    <row r="1331" spans="1:1">
      <c r="A1331"/>
    </row>
    <row r="1332" spans="1:1">
      <c r="A1332"/>
    </row>
    <row r="1333" spans="1:1">
      <c r="A1333"/>
    </row>
    <row r="1334" spans="1:1">
      <c r="A1334"/>
    </row>
    <row r="1335" spans="1:1">
      <c r="A1335"/>
    </row>
    <row r="1336" spans="1:1">
      <c r="A1336"/>
    </row>
    <row r="1337" spans="1:1">
      <c r="A1337"/>
    </row>
    <row r="1338" spans="1:1">
      <c r="A1338"/>
    </row>
    <row r="1339" spans="1:1">
      <c r="A1339"/>
    </row>
    <row r="1340" spans="1:1">
      <c r="A1340"/>
    </row>
    <row r="1341" spans="1:1">
      <c r="A1341"/>
    </row>
    <row r="1342" spans="1:1">
      <c r="A1342"/>
    </row>
    <row r="1343" spans="1:1">
      <c r="A1343"/>
    </row>
    <row r="1344" spans="1:1">
      <c r="A1344"/>
    </row>
    <row r="1345" spans="1:1">
      <c r="A1345"/>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T43"/>
  <sheetViews>
    <sheetView topLeftCell="A23" zoomScaleNormal="100" workbookViewId="0">
      <selection activeCell="A23" sqref="A23"/>
    </sheetView>
  </sheetViews>
  <sheetFormatPr baseColWidth="10" defaultRowHeight="14.5"/>
  <cols>
    <col min="1" max="1" width="56.54296875" customWidth="1"/>
    <col min="2" max="2" width="14.54296875" bestFit="1" customWidth="1"/>
    <col min="4" max="12" width="13.54296875" bestFit="1" customWidth="1"/>
    <col min="13" max="14" width="14.54296875" bestFit="1" customWidth="1"/>
    <col min="15" max="15" width="18" customWidth="1"/>
    <col min="16" max="37" width="14.54296875" bestFit="1" customWidth="1"/>
  </cols>
  <sheetData>
    <row r="1" spans="1:46" ht="15" thickBot="1">
      <c r="A1" s="148" t="s">
        <v>393</v>
      </c>
      <c r="B1" t="s">
        <v>1152</v>
      </c>
      <c r="D1" t="s">
        <v>1152</v>
      </c>
      <c r="E1" t="s">
        <v>1153</v>
      </c>
      <c r="F1" t="s">
        <v>1154</v>
      </c>
      <c r="G1" t="s">
        <v>1155</v>
      </c>
      <c r="H1" t="s">
        <v>1156</v>
      </c>
      <c r="I1" t="s">
        <v>1157</v>
      </c>
      <c r="J1" t="s">
        <v>1158</v>
      </c>
      <c r="K1" t="s">
        <v>1159</v>
      </c>
      <c r="L1" t="s">
        <v>1160</v>
      </c>
      <c r="M1" t="s">
        <v>1118</v>
      </c>
      <c r="N1" t="s">
        <v>1119</v>
      </c>
      <c r="O1" t="s">
        <v>1120</v>
      </c>
      <c r="P1" t="s">
        <v>1121</v>
      </c>
      <c r="Q1" t="s">
        <v>1122</v>
      </c>
      <c r="R1" t="s">
        <v>1123</v>
      </c>
      <c r="S1" t="s">
        <v>1124</v>
      </c>
      <c r="T1" t="s">
        <v>1125</v>
      </c>
      <c r="U1" t="s">
        <v>1126</v>
      </c>
      <c r="V1" t="s">
        <v>1127</v>
      </c>
      <c r="W1" t="s">
        <v>1128</v>
      </c>
      <c r="X1" t="s">
        <v>1129</v>
      </c>
      <c r="Y1" t="s">
        <v>1130</v>
      </c>
      <c r="Z1" t="s">
        <v>1131</v>
      </c>
      <c r="AA1" t="s">
        <v>1132</v>
      </c>
      <c r="AB1" t="s">
        <v>1133</v>
      </c>
      <c r="AC1" t="s">
        <v>1134</v>
      </c>
      <c r="AD1" t="s">
        <v>1135</v>
      </c>
      <c r="AE1" t="s">
        <v>1136</v>
      </c>
      <c r="AF1" t="s">
        <v>1137</v>
      </c>
      <c r="AG1" t="s">
        <v>1138</v>
      </c>
      <c r="AH1" t="s">
        <v>1139</v>
      </c>
      <c r="AI1" t="s">
        <v>1140</v>
      </c>
      <c r="AJ1" t="s">
        <v>1141</v>
      </c>
      <c r="AK1" t="s">
        <v>1142</v>
      </c>
      <c r="AL1" t="s">
        <v>1143</v>
      </c>
      <c r="AM1" t="s">
        <v>1144</v>
      </c>
      <c r="AN1" t="s">
        <v>1145</v>
      </c>
      <c r="AO1" t="s">
        <v>1146</v>
      </c>
      <c r="AP1" t="s">
        <v>1147</v>
      </c>
      <c r="AQ1" t="s">
        <v>1148</v>
      </c>
      <c r="AR1" t="s">
        <v>1149</v>
      </c>
      <c r="AS1" t="s">
        <v>1150</v>
      </c>
      <c r="AT1" t="s">
        <v>1151</v>
      </c>
    </row>
    <row r="2" spans="1:46" ht="70.5" thickBot="1">
      <c r="A2" s="148" t="s">
        <v>58</v>
      </c>
      <c r="B2" t="s">
        <v>1153</v>
      </c>
      <c r="D2" s="156" t="s">
        <v>481</v>
      </c>
      <c r="E2" s="156" t="s">
        <v>496</v>
      </c>
      <c r="F2" s="156" t="s">
        <v>496</v>
      </c>
      <c r="G2" s="135" t="s">
        <v>934</v>
      </c>
      <c r="H2" s="136" t="s">
        <v>941</v>
      </c>
      <c r="I2" s="137" t="s">
        <v>942</v>
      </c>
      <c r="J2" s="135" t="s">
        <v>966</v>
      </c>
      <c r="K2" s="135" t="s">
        <v>970</v>
      </c>
      <c r="L2" s="156" t="s">
        <v>912</v>
      </c>
      <c r="M2" s="138" t="s">
        <v>974</v>
      </c>
      <c r="N2" s="136" t="s">
        <v>928</v>
      </c>
      <c r="O2" s="136" t="s">
        <v>985</v>
      </c>
      <c r="P2" s="136" t="s">
        <v>931</v>
      </c>
      <c r="Q2" s="136" t="s">
        <v>941</v>
      </c>
      <c r="R2" s="156" t="s">
        <v>496</v>
      </c>
      <c r="S2" s="136" t="s">
        <v>1003</v>
      </c>
      <c r="T2" s="156" t="s">
        <v>496</v>
      </c>
      <c r="U2" s="156" t="s">
        <v>496</v>
      </c>
      <c r="V2" s="156" t="s">
        <v>496</v>
      </c>
      <c r="W2" s="156" t="s">
        <v>917</v>
      </c>
      <c r="X2" s="156" t="s">
        <v>496</v>
      </c>
      <c r="Y2" s="156" t="s">
        <v>496</v>
      </c>
      <c r="Z2" s="135" t="s">
        <v>986</v>
      </c>
      <c r="AA2" s="156" t="s">
        <v>496</v>
      </c>
      <c r="AB2" s="136" t="s">
        <v>986</v>
      </c>
      <c r="AC2" s="156" t="s">
        <v>496</v>
      </c>
      <c r="AD2" s="156" t="s">
        <v>496</v>
      </c>
      <c r="AE2" s="156" t="s">
        <v>496</v>
      </c>
      <c r="AF2" s="156" t="s">
        <v>496</v>
      </c>
      <c r="AG2" s="156" t="s">
        <v>496</v>
      </c>
      <c r="AH2" s="135" t="s">
        <v>1058</v>
      </c>
      <c r="AI2" s="136" t="s">
        <v>931</v>
      </c>
      <c r="AJ2" s="135" t="s">
        <v>986</v>
      </c>
      <c r="AK2" s="136" t="s">
        <v>928</v>
      </c>
      <c r="AL2" s="135" t="s">
        <v>1064</v>
      </c>
      <c r="AM2" s="136" t="s">
        <v>1076</v>
      </c>
      <c r="AN2" s="156" t="s">
        <v>763</v>
      </c>
      <c r="AO2" s="156" t="s">
        <v>920</v>
      </c>
      <c r="AP2" s="156" t="s">
        <v>921</v>
      </c>
      <c r="AQ2" s="156" t="s">
        <v>922</v>
      </c>
      <c r="AR2" s="136" t="s">
        <v>1079</v>
      </c>
      <c r="AS2" s="135" t="s">
        <v>1096</v>
      </c>
      <c r="AT2" s="136" t="s">
        <v>1106</v>
      </c>
    </row>
    <row r="3" spans="1:46" ht="80.5" thickBot="1">
      <c r="A3" s="148" t="s">
        <v>62</v>
      </c>
      <c r="B3" t="s">
        <v>1154</v>
      </c>
      <c r="D3" s="136" t="s">
        <v>927</v>
      </c>
      <c r="E3" s="136" t="s">
        <v>930</v>
      </c>
      <c r="F3" s="136" t="s">
        <v>931</v>
      </c>
      <c r="G3" s="135" t="s">
        <v>935</v>
      </c>
      <c r="H3" s="156" t="s">
        <v>496</v>
      </c>
      <c r="I3" s="137" t="s">
        <v>943</v>
      </c>
      <c r="J3" s="156" t="s">
        <v>496</v>
      </c>
      <c r="K3" s="135" t="s">
        <v>971</v>
      </c>
      <c r="L3" s="156" t="s">
        <v>534</v>
      </c>
      <c r="M3" s="139" t="s">
        <v>928</v>
      </c>
      <c r="N3" s="136" t="s">
        <v>973</v>
      </c>
      <c r="O3" s="136" t="s">
        <v>986</v>
      </c>
      <c r="P3" s="136" t="s">
        <v>991</v>
      </c>
      <c r="Q3" s="136" t="s">
        <v>994</v>
      </c>
      <c r="R3" s="136" t="s">
        <v>998</v>
      </c>
      <c r="S3" s="136" t="s">
        <v>931</v>
      </c>
      <c r="T3" s="135" t="s">
        <v>1008</v>
      </c>
      <c r="U3" s="135" t="s">
        <v>928</v>
      </c>
      <c r="V3" s="135" t="s">
        <v>928</v>
      </c>
      <c r="W3" s="156" t="s">
        <v>496</v>
      </c>
      <c r="X3" s="136" t="s">
        <v>927</v>
      </c>
      <c r="Y3" s="136" t="s">
        <v>927</v>
      </c>
      <c r="Z3" s="136" t="s">
        <v>931</v>
      </c>
      <c r="AA3" s="136" t="s">
        <v>928</v>
      </c>
      <c r="AB3" s="156" t="s">
        <v>496</v>
      </c>
      <c r="AC3" s="136" t="s">
        <v>927</v>
      </c>
      <c r="AD3" s="136" t="s">
        <v>931</v>
      </c>
      <c r="AE3" s="136" t="s">
        <v>928</v>
      </c>
      <c r="AF3" s="136" t="s">
        <v>928</v>
      </c>
      <c r="AG3" s="136" t="s">
        <v>928</v>
      </c>
      <c r="AH3" s="136" t="s">
        <v>928</v>
      </c>
      <c r="AI3" s="136" t="s">
        <v>1060</v>
      </c>
      <c r="AJ3" s="156" t="s">
        <v>919</v>
      </c>
      <c r="AK3" s="136" t="s">
        <v>931</v>
      </c>
      <c r="AL3" s="136" t="s">
        <v>1065</v>
      </c>
      <c r="AM3" s="136" t="s">
        <v>928</v>
      </c>
      <c r="AN3" s="136" t="s">
        <v>1077</v>
      </c>
      <c r="AO3" s="136" t="s">
        <v>1078</v>
      </c>
      <c r="AQ3" s="136" t="s">
        <v>928</v>
      </c>
      <c r="AR3" s="136" t="s">
        <v>1080</v>
      </c>
      <c r="AS3" s="135" t="s">
        <v>1097</v>
      </c>
      <c r="AT3" s="136" t="s">
        <v>1107</v>
      </c>
    </row>
    <row r="4" spans="1:46" ht="70">
      <c r="A4" s="149" t="s">
        <v>65</v>
      </c>
      <c r="B4" t="s">
        <v>1155</v>
      </c>
      <c r="D4" s="136" t="s">
        <v>928</v>
      </c>
      <c r="E4" s="136" t="s">
        <v>931</v>
      </c>
      <c r="G4" s="135" t="s">
        <v>936</v>
      </c>
      <c r="H4" s="136" t="s">
        <v>931</v>
      </c>
      <c r="I4" s="136" t="s">
        <v>931</v>
      </c>
      <c r="J4" s="136" t="s">
        <v>931</v>
      </c>
      <c r="K4" s="135" t="s">
        <v>972</v>
      </c>
      <c r="L4" s="156" t="s">
        <v>913</v>
      </c>
      <c r="M4" s="136" t="s">
        <v>973</v>
      </c>
      <c r="N4" s="136" t="s">
        <v>981</v>
      </c>
      <c r="O4" s="136" t="s">
        <v>987</v>
      </c>
      <c r="P4" s="156" t="s">
        <v>815</v>
      </c>
      <c r="Q4" s="156" t="s">
        <v>496</v>
      </c>
      <c r="R4" s="136" t="s">
        <v>999</v>
      </c>
      <c r="S4" s="136" t="s">
        <v>1004</v>
      </c>
      <c r="T4" s="136" t="s">
        <v>1009</v>
      </c>
      <c r="U4" s="136" t="s">
        <v>931</v>
      </c>
      <c r="V4" s="156" t="s">
        <v>916</v>
      </c>
      <c r="W4" s="136" t="s">
        <v>931</v>
      </c>
      <c r="X4" s="136" t="s">
        <v>928</v>
      </c>
      <c r="Y4" s="136" t="s">
        <v>931</v>
      </c>
      <c r="AA4" s="136" t="s">
        <v>931</v>
      </c>
      <c r="AB4" s="136" t="s">
        <v>1037</v>
      </c>
      <c r="AC4" s="136" t="s">
        <v>928</v>
      </c>
      <c r="AD4" s="136" t="s">
        <v>1042</v>
      </c>
      <c r="AE4" s="136" t="s">
        <v>1051</v>
      </c>
      <c r="AF4" s="136" t="s">
        <v>931</v>
      </c>
      <c r="AG4" s="136" t="s">
        <v>931</v>
      </c>
      <c r="AH4" s="136" t="s">
        <v>931</v>
      </c>
      <c r="AJ4" s="156" t="s">
        <v>496</v>
      </c>
      <c r="AK4" s="136" t="s">
        <v>1063</v>
      </c>
      <c r="AL4" s="136" t="s">
        <v>1066</v>
      </c>
      <c r="AQ4" s="136" t="s">
        <v>931</v>
      </c>
      <c r="AR4" s="136" t="s">
        <v>1081</v>
      </c>
      <c r="AS4" s="135" t="s">
        <v>1098</v>
      </c>
      <c r="AT4" s="136" t="s">
        <v>1108</v>
      </c>
    </row>
    <row r="5" spans="1:46" ht="60">
      <c r="A5" s="148" t="s">
        <v>63</v>
      </c>
      <c r="B5" t="s">
        <v>1156</v>
      </c>
      <c r="D5" s="156" t="s">
        <v>911</v>
      </c>
      <c r="E5" s="136" t="s">
        <v>932</v>
      </c>
      <c r="G5" s="135" t="s">
        <v>937</v>
      </c>
      <c r="I5" s="136" t="s">
        <v>944</v>
      </c>
      <c r="J5" s="136" t="s">
        <v>967</v>
      </c>
      <c r="K5" s="156" t="s">
        <v>496</v>
      </c>
      <c r="L5" s="135" t="s">
        <v>928</v>
      </c>
      <c r="M5" s="136" t="s">
        <v>975</v>
      </c>
      <c r="N5" s="136" t="s">
        <v>982</v>
      </c>
      <c r="O5" s="136" t="s">
        <v>988</v>
      </c>
      <c r="P5" s="136" t="s">
        <v>992</v>
      </c>
      <c r="Q5" s="136" t="s">
        <v>928</v>
      </c>
      <c r="R5" s="136" t="s">
        <v>931</v>
      </c>
      <c r="S5" s="136" t="s">
        <v>1005</v>
      </c>
      <c r="T5" s="136" t="s">
        <v>928</v>
      </c>
      <c r="V5" s="136" t="s">
        <v>1011</v>
      </c>
      <c r="W5" s="135" t="s">
        <v>928</v>
      </c>
      <c r="X5" s="136" t="s">
        <v>931</v>
      </c>
      <c r="Y5" s="136" t="s">
        <v>1030</v>
      </c>
      <c r="AB5" s="136" t="s">
        <v>927</v>
      </c>
      <c r="AC5" s="136" t="s">
        <v>1038</v>
      </c>
      <c r="AD5" s="136" t="s">
        <v>1043</v>
      </c>
      <c r="AE5" s="136" t="s">
        <v>931</v>
      </c>
      <c r="AF5" s="136" t="s">
        <v>1052</v>
      </c>
      <c r="AG5" s="136" t="s">
        <v>1055</v>
      </c>
      <c r="AH5" s="136" t="s">
        <v>1059</v>
      </c>
      <c r="AJ5" s="136" t="s">
        <v>928</v>
      </c>
      <c r="AL5" s="136" t="s">
        <v>1067</v>
      </c>
      <c r="AR5" s="136" t="s">
        <v>1082</v>
      </c>
      <c r="AS5" s="135" t="s">
        <v>1099</v>
      </c>
      <c r="AT5" s="156" t="s">
        <v>925</v>
      </c>
    </row>
    <row r="6" spans="1:46" ht="90">
      <c r="A6" s="148" t="s">
        <v>64</v>
      </c>
      <c r="B6" t="s">
        <v>1157</v>
      </c>
      <c r="D6" s="136" t="s">
        <v>929</v>
      </c>
      <c r="E6" s="136" t="s">
        <v>933</v>
      </c>
      <c r="G6" s="135" t="s">
        <v>938</v>
      </c>
      <c r="I6" s="136" t="s">
        <v>945</v>
      </c>
      <c r="J6" s="136" t="s">
        <v>968</v>
      </c>
      <c r="K6" s="135" t="s">
        <v>928</v>
      </c>
      <c r="L6" s="136" t="s">
        <v>973</v>
      </c>
      <c r="M6" s="140" t="s">
        <v>976</v>
      </c>
      <c r="N6" s="136" t="s">
        <v>983</v>
      </c>
      <c r="O6" s="136" t="s">
        <v>989</v>
      </c>
      <c r="P6" s="136" t="s">
        <v>993</v>
      </c>
      <c r="Q6" s="136" t="s">
        <v>931</v>
      </c>
      <c r="R6" s="136" t="s">
        <v>1000</v>
      </c>
      <c r="S6" s="136" t="s">
        <v>1006</v>
      </c>
      <c r="T6" s="136" t="s">
        <v>1010</v>
      </c>
      <c r="V6" s="136" t="s">
        <v>1012</v>
      </c>
      <c r="W6" s="136" t="s">
        <v>1020</v>
      </c>
      <c r="X6" s="136" t="s">
        <v>1029</v>
      </c>
      <c r="Y6" s="136" t="s">
        <v>1031</v>
      </c>
      <c r="AB6" s="136" t="s">
        <v>931</v>
      </c>
      <c r="AC6" s="136" t="s">
        <v>931</v>
      </c>
      <c r="AD6" s="136" t="s">
        <v>1044</v>
      </c>
      <c r="AF6" s="136" t="s">
        <v>1053</v>
      </c>
      <c r="AG6" s="136" t="s">
        <v>1056</v>
      </c>
      <c r="AJ6" s="136" t="s">
        <v>931</v>
      </c>
      <c r="AL6" s="136" t="s">
        <v>1068</v>
      </c>
      <c r="AR6" s="156" t="s">
        <v>496</v>
      </c>
      <c r="AS6" s="135" t="s">
        <v>1100</v>
      </c>
      <c r="AT6" s="136" t="s">
        <v>1109</v>
      </c>
    </row>
    <row r="7" spans="1:46" ht="70">
      <c r="A7" s="148" t="s">
        <v>59</v>
      </c>
      <c r="B7" t="s">
        <v>1158</v>
      </c>
      <c r="G7" s="135" t="s">
        <v>939</v>
      </c>
      <c r="I7" s="136" t="s">
        <v>946</v>
      </c>
      <c r="J7" s="136" t="s">
        <v>969</v>
      </c>
      <c r="K7" s="136" t="s">
        <v>973</v>
      </c>
      <c r="L7" s="156" t="s">
        <v>914</v>
      </c>
      <c r="M7" s="140" t="s">
        <v>977</v>
      </c>
      <c r="N7" s="141" t="s">
        <v>984</v>
      </c>
      <c r="O7" s="136" t="s">
        <v>990</v>
      </c>
      <c r="Q7" s="136" t="s">
        <v>995</v>
      </c>
      <c r="R7" s="136" t="s">
        <v>1001</v>
      </c>
      <c r="S7" s="136" t="s">
        <v>1007</v>
      </c>
      <c r="V7" s="136" t="s">
        <v>1013</v>
      </c>
      <c r="W7" s="136" t="s">
        <v>1021</v>
      </c>
      <c r="Y7" s="136" t="s">
        <v>1032</v>
      </c>
      <c r="AB7" s="156" t="s">
        <v>918</v>
      </c>
      <c r="AC7" s="136" t="s">
        <v>1039</v>
      </c>
      <c r="AD7" s="136" t="s">
        <v>1045</v>
      </c>
      <c r="AF7" s="136" t="s">
        <v>1054</v>
      </c>
      <c r="AG7" s="142" t="s">
        <v>1057</v>
      </c>
      <c r="AJ7" s="136" t="s">
        <v>1061</v>
      </c>
      <c r="AL7" s="136" t="s">
        <v>1069</v>
      </c>
      <c r="AR7" s="156" t="s">
        <v>779</v>
      </c>
      <c r="AS7" s="135" t="s">
        <v>1101</v>
      </c>
      <c r="AT7" s="136" t="s">
        <v>931</v>
      </c>
    </row>
    <row r="8" spans="1:46" ht="60">
      <c r="A8" s="148" t="s">
        <v>60</v>
      </c>
      <c r="B8" t="s">
        <v>1159</v>
      </c>
      <c r="G8" s="136" t="s">
        <v>940</v>
      </c>
      <c r="I8" s="136" t="s">
        <v>947</v>
      </c>
      <c r="M8" s="136" t="s">
        <v>978</v>
      </c>
      <c r="N8" s="156" t="s">
        <v>915</v>
      </c>
      <c r="Q8" s="136" t="s">
        <v>996</v>
      </c>
      <c r="R8" s="136" t="s">
        <v>1002</v>
      </c>
      <c r="V8" s="136" t="s">
        <v>1014</v>
      </c>
      <c r="W8" s="136" t="s">
        <v>1022</v>
      </c>
      <c r="Y8" s="136" t="s">
        <v>1033</v>
      </c>
      <c r="AC8" s="136" t="s">
        <v>1040</v>
      </c>
      <c r="AD8" s="136" t="s">
        <v>1046</v>
      </c>
      <c r="AJ8" s="136" t="s">
        <v>1062</v>
      </c>
      <c r="AL8" s="156" t="s">
        <v>496</v>
      </c>
      <c r="AR8" s="136" t="s">
        <v>931</v>
      </c>
      <c r="AS8" s="135" t="s">
        <v>1102</v>
      </c>
      <c r="AT8" s="136" t="s">
        <v>1110</v>
      </c>
    </row>
    <row r="9" spans="1:46" ht="70">
      <c r="A9" s="149" t="s">
        <v>1161</v>
      </c>
      <c r="B9" t="s">
        <v>1160</v>
      </c>
      <c r="C9" t="s">
        <v>1162</v>
      </c>
      <c r="G9" s="136" t="s">
        <v>931</v>
      </c>
      <c r="I9" s="136" t="s">
        <v>948</v>
      </c>
      <c r="M9" s="136" t="s">
        <v>979</v>
      </c>
      <c r="Q9" s="136" t="s">
        <v>997</v>
      </c>
      <c r="R9" s="136" t="s">
        <v>928</v>
      </c>
      <c r="V9" s="136" t="s">
        <v>1015</v>
      </c>
      <c r="W9" s="136" t="s">
        <v>1023</v>
      </c>
      <c r="Y9" s="136" t="s">
        <v>1034</v>
      </c>
      <c r="AC9" s="136" t="s">
        <v>1041</v>
      </c>
      <c r="AD9" s="136" t="s">
        <v>1047</v>
      </c>
      <c r="AJ9" s="156" t="s">
        <v>710</v>
      </c>
      <c r="AL9" s="156" t="s">
        <v>724</v>
      </c>
      <c r="AR9" s="136" t="s">
        <v>1083</v>
      </c>
      <c r="AS9" s="135" t="s">
        <v>1103</v>
      </c>
      <c r="AT9" s="136" t="s">
        <v>1111</v>
      </c>
    </row>
    <row r="10" spans="1:46" ht="50">
      <c r="A10" s="149" t="s">
        <v>1163</v>
      </c>
      <c r="B10" t="s">
        <v>1118</v>
      </c>
      <c r="I10" s="136" t="s">
        <v>949</v>
      </c>
      <c r="M10" s="136" t="s">
        <v>980</v>
      </c>
      <c r="V10" s="136" t="s">
        <v>1016</v>
      </c>
      <c r="W10" s="136" t="s">
        <v>1024</v>
      </c>
      <c r="Y10" s="136" t="s">
        <v>1035</v>
      </c>
      <c r="AD10" s="136" t="s">
        <v>1048</v>
      </c>
      <c r="AL10" s="136" t="s">
        <v>928</v>
      </c>
      <c r="AR10" s="136" t="s">
        <v>1084</v>
      </c>
      <c r="AS10" s="135" t="s">
        <v>1104</v>
      </c>
      <c r="AT10" s="136" t="s">
        <v>1112</v>
      </c>
    </row>
    <row r="11" spans="1:46" ht="60">
      <c r="A11" s="149" t="s">
        <v>1164</v>
      </c>
      <c r="B11" t="s">
        <v>1119</v>
      </c>
      <c r="I11" s="136" t="s">
        <v>950</v>
      </c>
      <c r="V11" s="136" t="s">
        <v>1017</v>
      </c>
      <c r="W11" s="136" t="s">
        <v>1025</v>
      </c>
      <c r="Y11" s="136" t="s">
        <v>1036</v>
      </c>
      <c r="AD11" s="136" t="s">
        <v>1049</v>
      </c>
      <c r="AL11" s="136" t="s">
        <v>931</v>
      </c>
      <c r="AR11" s="136" t="s">
        <v>1085</v>
      </c>
      <c r="AS11" s="135" t="s">
        <v>1105</v>
      </c>
      <c r="AT11" s="136" t="s">
        <v>1113</v>
      </c>
    </row>
    <row r="12" spans="1:46" ht="80">
      <c r="A12" s="148" t="s">
        <v>61</v>
      </c>
      <c r="B12" t="s">
        <v>1120</v>
      </c>
      <c r="I12" s="136" t="s">
        <v>951</v>
      </c>
      <c r="V12" s="136" t="s">
        <v>1018</v>
      </c>
      <c r="W12" s="136" t="s">
        <v>1026</v>
      </c>
      <c r="AD12" s="136" t="s">
        <v>1050</v>
      </c>
      <c r="AL12" s="136" t="s">
        <v>1070</v>
      </c>
      <c r="AR12" s="136" t="s">
        <v>1086</v>
      </c>
      <c r="AS12" s="156" t="s">
        <v>496</v>
      </c>
      <c r="AT12" s="136" t="s">
        <v>1114</v>
      </c>
    </row>
    <row r="13" spans="1:46" ht="80">
      <c r="A13" s="148" t="s">
        <v>1165</v>
      </c>
      <c r="B13" t="s">
        <v>1121</v>
      </c>
      <c r="I13" s="136" t="s">
        <v>952</v>
      </c>
      <c r="V13" s="136" t="s">
        <v>1019</v>
      </c>
      <c r="W13" s="136" t="s">
        <v>1027</v>
      </c>
      <c r="AL13" s="136" t="s">
        <v>1071</v>
      </c>
      <c r="AR13" s="136" t="s">
        <v>1087</v>
      </c>
      <c r="AS13" s="156" t="s">
        <v>924</v>
      </c>
      <c r="AT13" s="136" t="s">
        <v>1115</v>
      </c>
    </row>
    <row r="14" spans="1:46" ht="50">
      <c r="A14" s="148" t="s">
        <v>589</v>
      </c>
      <c r="B14" t="s">
        <v>1122</v>
      </c>
      <c r="I14" s="136" t="s">
        <v>953</v>
      </c>
      <c r="W14" s="135" t="s">
        <v>1028</v>
      </c>
      <c r="AL14" s="156" t="s">
        <v>731</v>
      </c>
      <c r="AR14" s="136" t="s">
        <v>1088</v>
      </c>
      <c r="AT14" s="136" t="s">
        <v>1116</v>
      </c>
    </row>
    <row r="15" spans="1:46" ht="40">
      <c r="A15" s="148" t="s">
        <v>69</v>
      </c>
      <c r="B15" t="s">
        <v>1123</v>
      </c>
      <c r="I15" s="136" t="s">
        <v>954</v>
      </c>
      <c r="AL15" s="136" t="s">
        <v>1072</v>
      </c>
      <c r="AR15" s="136" t="s">
        <v>1089</v>
      </c>
      <c r="AT15" s="136" t="s">
        <v>1117</v>
      </c>
    </row>
    <row r="16" spans="1:46" ht="80">
      <c r="A16" s="148" t="s">
        <v>70</v>
      </c>
      <c r="B16" t="s">
        <v>1124</v>
      </c>
      <c r="I16" s="136" t="s">
        <v>954</v>
      </c>
      <c r="AL16" s="136" t="s">
        <v>1073</v>
      </c>
      <c r="AR16" s="136" t="s">
        <v>1090</v>
      </c>
      <c r="AT16" s="156" t="s">
        <v>926</v>
      </c>
    </row>
    <row r="17" spans="1:44" ht="50">
      <c r="A17" s="148" t="s">
        <v>258</v>
      </c>
      <c r="B17" t="s">
        <v>1125</v>
      </c>
      <c r="I17" s="136" t="s">
        <v>955</v>
      </c>
      <c r="AL17" s="136" t="s">
        <v>1074</v>
      </c>
      <c r="AR17" s="156" t="s">
        <v>923</v>
      </c>
    </row>
    <row r="18" spans="1:44" ht="40">
      <c r="A18" s="148" t="s">
        <v>67</v>
      </c>
      <c r="B18" t="s">
        <v>1126</v>
      </c>
      <c r="I18" s="136" t="s">
        <v>956</v>
      </c>
      <c r="AL18" s="136" t="s">
        <v>1075</v>
      </c>
      <c r="AR18" s="156" t="s">
        <v>783</v>
      </c>
    </row>
    <row r="19" spans="1:44" ht="40">
      <c r="A19" s="148" t="s">
        <v>252</v>
      </c>
      <c r="B19" t="s">
        <v>1127</v>
      </c>
      <c r="I19" s="136" t="s">
        <v>957</v>
      </c>
      <c r="AR19" s="136" t="s">
        <v>1091</v>
      </c>
    </row>
    <row r="20" spans="1:44" ht="40">
      <c r="A20" s="148" t="s">
        <v>68</v>
      </c>
      <c r="B20" t="s">
        <v>1128</v>
      </c>
      <c r="I20" s="136" t="s">
        <v>958</v>
      </c>
      <c r="AR20" s="136" t="s">
        <v>1092</v>
      </c>
    </row>
    <row r="21" spans="1:44" ht="60">
      <c r="A21" s="148" t="s">
        <v>251</v>
      </c>
      <c r="B21" t="s">
        <v>1129</v>
      </c>
      <c r="I21" s="136" t="s">
        <v>959</v>
      </c>
      <c r="AR21" s="136" t="s">
        <v>1093</v>
      </c>
    </row>
    <row r="22" spans="1:44" ht="70">
      <c r="A22" s="148" t="s">
        <v>609</v>
      </c>
      <c r="B22" t="s">
        <v>1130</v>
      </c>
      <c r="I22" s="136" t="s">
        <v>960</v>
      </c>
      <c r="AR22" s="136" t="s">
        <v>1094</v>
      </c>
    </row>
    <row r="23" spans="1:44" ht="40">
      <c r="A23" s="148" t="s">
        <v>255</v>
      </c>
      <c r="B23" t="s">
        <v>1131</v>
      </c>
      <c r="I23" s="136" t="s">
        <v>961</v>
      </c>
      <c r="AR23" s="136" t="s">
        <v>1095</v>
      </c>
    </row>
    <row r="24" spans="1:44" ht="30">
      <c r="A24" s="148" t="s">
        <v>71</v>
      </c>
      <c r="B24" t="s">
        <v>1132</v>
      </c>
      <c r="I24" s="136" t="s">
        <v>962</v>
      </c>
    </row>
    <row r="25" spans="1:44" ht="30">
      <c r="A25" s="148" t="s">
        <v>72</v>
      </c>
      <c r="B25" t="s">
        <v>1133</v>
      </c>
      <c r="I25" s="136" t="s">
        <v>963</v>
      </c>
    </row>
    <row r="26" spans="1:44" ht="30">
      <c r="A26" s="148" t="s">
        <v>1166</v>
      </c>
      <c r="B26" t="s">
        <v>1134</v>
      </c>
      <c r="I26" s="136" t="s">
        <v>964</v>
      </c>
    </row>
    <row r="27" spans="1:44" ht="20">
      <c r="A27" s="149" t="s">
        <v>256</v>
      </c>
      <c r="B27" t="s">
        <v>1135</v>
      </c>
      <c r="I27" s="136" t="s">
        <v>965</v>
      </c>
    </row>
    <row r="28" spans="1:44">
      <c r="A28" s="148" t="s">
        <v>73</v>
      </c>
      <c r="B28" t="s">
        <v>1136</v>
      </c>
    </row>
    <row r="29" spans="1:44">
      <c r="A29" s="148" t="s">
        <v>76</v>
      </c>
      <c r="B29" t="s">
        <v>1137</v>
      </c>
    </row>
    <row r="30" spans="1:44">
      <c r="A30" s="148" t="s">
        <v>75</v>
      </c>
      <c r="B30" t="s">
        <v>1138</v>
      </c>
    </row>
    <row r="31" spans="1:44">
      <c r="A31" s="148" t="s">
        <v>74</v>
      </c>
      <c r="B31" t="s">
        <v>1139</v>
      </c>
    </row>
    <row r="32" spans="1:44">
      <c r="A32" s="148" t="s">
        <v>1167</v>
      </c>
      <c r="B32" t="s">
        <v>1140</v>
      </c>
    </row>
    <row r="33" spans="1:2">
      <c r="A33" s="148" t="s">
        <v>77</v>
      </c>
      <c r="B33" t="s">
        <v>1141</v>
      </c>
    </row>
    <row r="34" spans="1:2">
      <c r="A34" s="148" t="s">
        <v>242</v>
      </c>
      <c r="B34" t="s">
        <v>1142</v>
      </c>
    </row>
    <row r="35" spans="1:2">
      <c r="A35" s="148" t="s">
        <v>78</v>
      </c>
      <c r="B35" t="s">
        <v>1143</v>
      </c>
    </row>
    <row r="36" spans="1:2">
      <c r="A36" s="148" t="s">
        <v>197</v>
      </c>
      <c r="B36" t="s">
        <v>1144</v>
      </c>
    </row>
    <row r="37" spans="1:2">
      <c r="A37" s="148" t="s">
        <v>81</v>
      </c>
      <c r="B37" t="s">
        <v>1145</v>
      </c>
    </row>
    <row r="38" spans="1:2">
      <c r="A38" s="148" t="s">
        <v>79</v>
      </c>
      <c r="B38" t="s">
        <v>1146</v>
      </c>
    </row>
    <row r="39" spans="1:2">
      <c r="A39" s="148" t="s">
        <v>80</v>
      </c>
      <c r="B39" t="s">
        <v>1147</v>
      </c>
    </row>
    <row r="40" spans="1:2">
      <c r="A40" s="148" t="s">
        <v>210</v>
      </c>
      <c r="B40" t="s">
        <v>1148</v>
      </c>
    </row>
    <row r="41" spans="1:2">
      <c r="A41" s="148" t="s">
        <v>85</v>
      </c>
      <c r="B41" t="s">
        <v>1149</v>
      </c>
    </row>
    <row r="42" spans="1:2">
      <c r="A42" s="148" t="s">
        <v>83</v>
      </c>
      <c r="B42" t="s">
        <v>1150</v>
      </c>
    </row>
    <row r="43" spans="1:2">
      <c r="A43" s="148" t="s">
        <v>84</v>
      </c>
      <c r="B43" t="s">
        <v>1151</v>
      </c>
    </row>
  </sheetData>
  <pageMargins left="0.7" right="0.7" top="0.75" bottom="0.75" header="0.3" footer="0.3"/>
  <pageSetup orientation="portrait" horizontalDpi="0"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CE7CF4BC734774B938A1B6DF122BE9F" ma:contentTypeVersion="8" ma:contentTypeDescription="Crear nuevo documento." ma:contentTypeScope="" ma:versionID="7baff0f2a1d368a538b659fe075a7e0e">
  <xsd:schema xmlns:xsd="http://www.w3.org/2001/XMLSchema" xmlns:xs="http://www.w3.org/2001/XMLSchema" xmlns:p="http://schemas.microsoft.com/office/2006/metadata/properties" xmlns:ns2="0049cdae-3b71-4cb4-b22f-0c192de248fc" xmlns:ns3="d42cb539-2175-4163-af16-fcc1eaf788da" targetNamespace="http://schemas.microsoft.com/office/2006/metadata/properties" ma:root="true" ma:fieldsID="71b6d1986c626c677fca84ef66a9d0a9" ns2:_="" ns3:_="">
    <xsd:import namespace="0049cdae-3b71-4cb4-b22f-0c192de248fc"/>
    <xsd:import namespace="d42cb539-2175-4163-af16-fcc1eaf788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9cdae-3b71-4cb4-b22f-0c192de248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2cb539-2175-4163-af16-fcc1eaf788d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AC4C52-534D-4766-8054-7A3C994ACEC3}">
  <ds:schemaRefs>
    <ds:schemaRef ds:uri="http://schemas.microsoft.com/office/2006/documentManagement/types"/>
    <ds:schemaRef ds:uri="0049cdae-3b71-4cb4-b22f-0c192de248fc"/>
    <ds:schemaRef ds:uri="http://schemas.microsoft.com/office/infopath/2007/PartnerControls"/>
    <ds:schemaRef ds:uri="http://purl.org/dc/dcmitype/"/>
    <ds:schemaRef ds:uri="http://www.w3.org/XML/1998/namespace"/>
    <ds:schemaRef ds:uri="d42cb539-2175-4163-af16-fcc1eaf788da"/>
    <ds:schemaRef ds:uri="http://schemas.openxmlformats.org/package/2006/metadata/core-properties"/>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FBBCB698-04BC-4AE2-B44A-2DF18B3BAE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49cdae-3b71-4cb4-b22f-0c192de248fc"/>
    <ds:schemaRef ds:uri="d42cb539-2175-4163-af16-fcc1eaf788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723D23-E771-4C00-8F64-DA39641902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120</vt:i4>
      </vt:variant>
    </vt:vector>
  </HeadingPairs>
  <TitlesOfParts>
    <vt:vector size="131" baseType="lpstr">
      <vt:lpstr>Instructivo</vt:lpstr>
      <vt:lpstr>INVENTARIO</vt:lpstr>
      <vt:lpstr>Trasparencia</vt:lpstr>
      <vt:lpstr>TRD</vt:lpstr>
      <vt:lpstr>dependencas</vt:lpstr>
      <vt:lpstr>Hoja2</vt:lpstr>
      <vt:lpstr>TRD_ORI</vt:lpstr>
      <vt:lpstr>Hoja1</vt:lpstr>
      <vt:lpstr>dependencas 2021</vt:lpstr>
      <vt:lpstr>Indice</vt:lpstr>
      <vt:lpstr>Valores</vt:lpstr>
      <vt:lpstr>INVENTARIO!Área_de_impresión</vt:lpstr>
      <vt:lpstr>clasificacion</vt:lpstr>
      <vt:lpstr>Conceptos_Jurídicos</vt:lpstr>
      <vt:lpstr>dEPENDENCIA</vt:lpstr>
      <vt:lpstr>'dependencas 2021'!dependencia1</vt:lpstr>
      <vt:lpstr>dependencia1</vt:lpstr>
      <vt:lpstr>'dependencas 2021'!dependencia10</vt:lpstr>
      <vt:lpstr>dependencia10</vt:lpstr>
      <vt:lpstr>'dependencas 2021'!dependencia11</vt:lpstr>
      <vt:lpstr>dependencia11</vt:lpstr>
      <vt:lpstr>'dependencas 2021'!dependencia12</vt:lpstr>
      <vt:lpstr>dependencia12</vt:lpstr>
      <vt:lpstr>'dependencas 2021'!dependencia13</vt:lpstr>
      <vt:lpstr>dependencia13</vt:lpstr>
      <vt:lpstr>'dependencas 2021'!dependencia14</vt:lpstr>
      <vt:lpstr>dependencia14</vt:lpstr>
      <vt:lpstr>'dependencas 2021'!dependencia15</vt:lpstr>
      <vt:lpstr>dependencia15</vt:lpstr>
      <vt:lpstr>'dependencas 2021'!dependencia16</vt:lpstr>
      <vt:lpstr>dependencia16</vt:lpstr>
      <vt:lpstr>'dependencas 2021'!dependencia17</vt:lpstr>
      <vt:lpstr>dependencia17</vt:lpstr>
      <vt:lpstr>'dependencas 2021'!dependencia18</vt:lpstr>
      <vt:lpstr>dependencia18</vt:lpstr>
      <vt:lpstr>'dependencas 2021'!dependencia19</vt:lpstr>
      <vt:lpstr>dependencia19</vt:lpstr>
      <vt:lpstr>'dependencas 2021'!dependencia2</vt:lpstr>
      <vt:lpstr>dependencia2</vt:lpstr>
      <vt:lpstr>'dependencas 2021'!dependencia20</vt:lpstr>
      <vt:lpstr>dependencia20</vt:lpstr>
      <vt:lpstr>'dependencas 2021'!dependencia21</vt:lpstr>
      <vt:lpstr>dependencia21</vt:lpstr>
      <vt:lpstr>'dependencas 2021'!dependencia22</vt:lpstr>
      <vt:lpstr>dependencia22</vt:lpstr>
      <vt:lpstr>'dependencas 2021'!dependencia23</vt:lpstr>
      <vt:lpstr>dependencia23</vt:lpstr>
      <vt:lpstr>'dependencas 2021'!dependencia24</vt:lpstr>
      <vt:lpstr>dependencia24</vt:lpstr>
      <vt:lpstr>'dependencas 2021'!dependencia25</vt:lpstr>
      <vt:lpstr>dependencia25</vt:lpstr>
      <vt:lpstr>'dependencas 2021'!dependencia26</vt:lpstr>
      <vt:lpstr>dependencia26</vt:lpstr>
      <vt:lpstr>'dependencas 2021'!dependencia27</vt:lpstr>
      <vt:lpstr>dependencia27</vt:lpstr>
      <vt:lpstr>'dependencas 2021'!dependencia28</vt:lpstr>
      <vt:lpstr>dependencia28</vt:lpstr>
      <vt:lpstr>'dependencas 2021'!dependencia29</vt:lpstr>
      <vt:lpstr>dependencia29</vt:lpstr>
      <vt:lpstr>'dependencas 2021'!dependencia3</vt:lpstr>
      <vt:lpstr>dependencia3</vt:lpstr>
      <vt:lpstr>'dependencas 2021'!dependencia30</vt:lpstr>
      <vt:lpstr>dependencia30</vt:lpstr>
      <vt:lpstr>'dependencas 2021'!dependencia31</vt:lpstr>
      <vt:lpstr>dependencia31</vt:lpstr>
      <vt:lpstr>'dependencas 2021'!dependencia32</vt:lpstr>
      <vt:lpstr>dependencia32</vt:lpstr>
      <vt:lpstr>'dependencas 2021'!dependencia33</vt:lpstr>
      <vt:lpstr>dependencia33</vt:lpstr>
      <vt:lpstr>'dependencas 2021'!dependencia34</vt:lpstr>
      <vt:lpstr>dependencia34</vt:lpstr>
      <vt:lpstr>'dependencas 2021'!dependencia35</vt:lpstr>
      <vt:lpstr>dependencia35</vt:lpstr>
      <vt:lpstr>'dependencas 2021'!dependencia36</vt:lpstr>
      <vt:lpstr>dependencia36</vt:lpstr>
      <vt:lpstr>'dependencas 2021'!dependencia37</vt:lpstr>
      <vt:lpstr>dependencia37</vt:lpstr>
      <vt:lpstr>'dependencas 2021'!dependencia38</vt:lpstr>
      <vt:lpstr>dependencia38</vt:lpstr>
      <vt:lpstr>'dependencas 2021'!dependencia39</vt:lpstr>
      <vt:lpstr>dependencia39</vt:lpstr>
      <vt:lpstr>'dependencas 2021'!dependencia4</vt:lpstr>
      <vt:lpstr>dependencia4</vt:lpstr>
      <vt:lpstr>'dependencas 2021'!dependencia40</vt:lpstr>
      <vt:lpstr>dependencia40</vt:lpstr>
      <vt:lpstr>'dependencas 2021'!dependencia41</vt:lpstr>
      <vt:lpstr>dependencia41</vt:lpstr>
      <vt:lpstr>'dependencas 2021'!dependencia42</vt:lpstr>
      <vt:lpstr>dependencia42</vt:lpstr>
      <vt:lpstr>'dependencas 2021'!dependencia43</vt:lpstr>
      <vt:lpstr>dependencia43</vt:lpstr>
      <vt:lpstr>dependencia44</vt:lpstr>
      <vt:lpstr>dependencia45</vt:lpstr>
      <vt:lpstr>dependencia46</vt:lpstr>
      <vt:lpstr>dependencia47</vt:lpstr>
      <vt:lpstr>dependencia48</vt:lpstr>
      <vt:lpstr>'dependencas 2021'!dependencia5</vt:lpstr>
      <vt:lpstr>dependencia5</vt:lpstr>
      <vt:lpstr>'dependencas 2021'!dependencia6</vt:lpstr>
      <vt:lpstr>dependencia6</vt:lpstr>
      <vt:lpstr>'dependencas 2021'!dependencia7</vt:lpstr>
      <vt:lpstr>dependencia7</vt:lpstr>
      <vt:lpstr>'dependencas 2021'!dependencia8</vt:lpstr>
      <vt:lpstr>dependencia8</vt:lpstr>
      <vt:lpstr>'dependencas 2021'!dependencia9</vt:lpstr>
      <vt:lpstr>dependencia9</vt:lpstr>
      <vt:lpstr>Direccionamiento_Estratégico</vt:lpstr>
      <vt:lpstr>Evaluación_Independiente_y_Asesoría</vt:lpstr>
      <vt:lpstr>FORMATO</vt:lpstr>
      <vt:lpstr>FORMATO1</vt:lpstr>
      <vt:lpstr>geo</vt:lpstr>
      <vt:lpstr>Gestión_a_la_Política_de_Agua_Potable_y_Saneamiento_Básico</vt:lpstr>
      <vt:lpstr>Gestión_a_la_Política_de_Espacio_Urbano_y_Territorial</vt:lpstr>
      <vt:lpstr>Gestión_a_la_Política_de_Vivienda</vt:lpstr>
      <vt:lpstr>Gestión_de_Comunicaciones_Internas_y_Externas</vt:lpstr>
      <vt:lpstr>Gestión_de_Contratación</vt:lpstr>
      <vt:lpstr>Gestión_de_Recursos_Físicos</vt:lpstr>
      <vt:lpstr>Gestión_de_Tecnologías_de_la_Información_y_las_Comunicaciones</vt:lpstr>
      <vt:lpstr>Gestión_Documental</vt:lpstr>
      <vt:lpstr>Gestión_Estratégica_del_Talento_Humano</vt:lpstr>
      <vt:lpstr>Gestión_Financiera</vt:lpstr>
      <vt:lpstr>idioma</vt:lpstr>
      <vt:lpstr>ley_1581</vt:lpstr>
      <vt:lpstr>PROCESOS</vt:lpstr>
      <vt:lpstr>Procesos_Disciplinarios</vt:lpstr>
      <vt:lpstr>Procesos_Judiciales_y_Acciones_Constitucionales</vt:lpstr>
      <vt:lpstr>Relaciones_Estratégicas</vt:lpstr>
      <vt:lpstr>Saneamiento_de_activos_de_los_extintos_ICT_INURBE</vt:lpstr>
      <vt:lpstr>Seguimiento_y_Mejora_Continua</vt:lpstr>
      <vt:lpstr>Servicio_al_Ciudadano</vt:lpstr>
      <vt:lpstr>SINO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Admin_VSR</dc:creator>
  <cp:lastModifiedBy>Isidro Melquicedec Bastidas Yela</cp:lastModifiedBy>
  <cp:revision/>
  <cp:lastPrinted>2019-09-10T21:43:23Z</cp:lastPrinted>
  <dcterms:created xsi:type="dcterms:W3CDTF">2013-10-31T22:24:55Z</dcterms:created>
  <dcterms:modified xsi:type="dcterms:W3CDTF">2023-03-07T15:46:13Z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0x010100ECE7CF4BC734774B938A1B6DF122BE9F</vt:lpwstr>
  </property>
  <property fmtid="{D5CDD505-2E9C-101B-9397-08002B2CF9AE}" pid="3" name="MSIP_Label_8f6c11aa-b2ae-45e8-8ab3-d12832c1a7b0_Enabled">
    <vt:lpwstr>true</vt:lpwstr>
  </property>
  <property fmtid="{D5CDD505-2E9C-101B-9397-08002B2CF9AE}" pid="4" name="MSIP_Label_8f6c11aa-b2ae-45e8-8ab3-d12832c1a7b0_SetDate">
    <vt:lpwstr>2022-01-21T21:14:23Z</vt:lpwstr>
  </property>
  <property fmtid="{D5CDD505-2E9C-101B-9397-08002B2CF9AE}" pid="5" name="MSIP_Label_8f6c11aa-b2ae-45e8-8ab3-d12832c1a7b0_Method">
    <vt:lpwstr>Standard</vt:lpwstr>
  </property>
  <property fmtid="{D5CDD505-2E9C-101B-9397-08002B2CF9AE}" pid="6" name="MSIP_Label_8f6c11aa-b2ae-45e8-8ab3-d12832c1a7b0_Name">
    <vt:lpwstr>Publica</vt:lpwstr>
  </property>
  <property fmtid="{D5CDD505-2E9C-101B-9397-08002B2CF9AE}" pid="7" name="MSIP_Label_8f6c11aa-b2ae-45e8-8ab3-d12832c1a7b0_SiteId">
    <vt:lpwstr>59f85572-2867-4480-b111-fc473309f9b3</vt:lpwstr>
  </property>
  <property fmtid="{D5CDD505-2E9C-101B-9397-08002B2CF9AE}" pid="8" name="MSIP_Label_8f6c11aa-b2ae-45e8-8ab3-d12832c1a7b0_ActionId">
    <vt:lpwstr>5a22c25f-606c-4d4c-96e6-e777bf7586c5</vt:lpwstr>
  </property>
  <property fmtid="{D5CDD505-2E9C-101B-9397-08002B2CF9AE}" pid="9" name="MSIP_Label_8f6c11aa-b2ae-45e8-8ab3-d12832c1a7b0_ContentBits">
    <vt:lpwstr>0</vt:lpwstr>
  </property>
</Properties>
</file>