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08"/>
  <workbookPr autoCompressPictures="0" defaultThemeVersion="124226"/>
  <mc:AlternateContent xmlns:mc="http://schemas.openxmlformats.org/markup-compatibility/2006">
    <mc:Choice Requires="x15">
      <x15ac:absPath xmlns:x15ac="http://schemas.microsoft.com/office/spreadsheetml/2010/11/ac" url="/Users/liliansanabriaabdala/Desktop/MVCT/MVCT 2025/PROCESOS LILIAN/GESTION A LA POLITICA DE VIVIENDA/JUNIO/"/>
    </mc:Choice>
  </mc:AlternateContent>
  <xr:revisionPtr revIDLastSave="0" documentId="8_{0639B19B-3B1C-AA4A-80A9-78DB200B18CF}" xr6:coauthVersionLast="47" xr6:coauthVersionMax="47" xr10:uidLastSave="{00000000-0000-0000-0000-000000000000}"/>
  <bookViews>
    <workbookView xWindow="0" yWindow="500" windowWidth="20740" windowHeight="11760" xr2:uid="{00000000-000D-0000-FFFF-FFFF00000000}"/>
  </bookViews>
  <sheets>
    <sheet name="1.Instrucciones" sheetId="9" r:id="rId1"/>
    <sheet name="2.LISTA DE PROCESOS" sheetId="10" r:id="rId2"/>
    <sheet name="3.Formato Matriz" sheetId="7" r:id="rId3"/>
    <sheet name="4.Prob. e Impacto" sheetId="13" r:id="rId4"/>
    <sheet name="5.Riesgo del Proyecto" sheetId="12" r:id="rId5"/>
  </sheets>
  <definedNames>
    <definedName name="_xlnm._FilterDatabase" localSheetId="2" hidden="1">'3.Formato Matriz'!$B$6:$AA$44</definedName>
    <definedName name="_xlnm.Print_Area" localSheetId="2">'3.Formato Matriz'!$B$1:$X$45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1" i="12" l="1"/>
  <c r="G11" i="12"/>
  <c r="F11" i="12"/>
  <c r="E11" i="12"/>
  <c r="D11" i="12"/>
  <c r="H10" i="12"/>
  <c r="G10" i="12"/>
  <c r="F10" i="12"/>
  <c r="E10" i="12"/>
  <c r="D10" i="12"/>
  <c r="H9" i="12"/>
  <c r="G9" i="12"/>
  <c r="F9" i="12"/>
  <c r="E9" i="12"/>
  <c r="D9" i="12"/>
  <c r="H8" i="12"/>
  <c r="G8" i="12"/>
  <c r="F8" i="12"/>
  <c r="E8" i="12"/>
  <c r="D8" i="12"/>
  <c r="H7" i="12"/>
  <c r="G7" i="12"/>
  <c r="F7" i="12"/>
  <c r="E7" i="12"/>
  <c r="D7" i="12"/>
  <c r="N7" i="7"/>
  <c r="M7" i="7"/>
  <c r="T17" i="7" l="1"/>
  <c r="O17" i="7"/>
  <c r="N17" i="7"/>
  <c r="P17" i="7" s="1"/>
  <c r="M17" i="7"/>
  <c r="T11" i="7"/>
  <c r="T32" i="7"/>
  <c r="T35" i="7"/>
  <c r="T36" i="7"/>
  <c r="N27" i="7"/>
  <c r="P27" i="7" s="1"/>
  <c r="T44" i="7"/>
  <c r="T43" i="7"/>
  <c r="T42" i="7"/>
  <c r="T41" i="7"/>
  <c r="T40" i="7"/>
  <c r="T39" i="7"/>
  <c r="T38" i="7"/>
  <c r="T37" i="7"/>
  <c r="T34" i="7"/>
  <c r="T33" i="7"/>
  <c r="T31" i="7"/>
  <c r="T30" i="7"/>
  <c r="T29" i="7"/>
  <c r="T28" i="7"/>
  <c r="T27" i="7"/>
  <c r="T26" i="7"/>
  <c r="T25" i="7"/>
  <c r="T24" i="7"/>
  <c r="T23" i="7"/>
  <c r="T22" i="7"/>
  <c r="T21" i="7"/>
  <c r="T20" i="7"/>
  <c r="T19" i="7"/>
  <c r="T18" i="7"/>
  <c r="T16" i="7"/>
  <c r="T15" i="7"/>
  <c r="T14" i="7"/>
  <c r="T13" i="7"/>
  <c r="T12" i="7"/>
  <c r="T10" i="7"/>
  <c r="T9" i="7"/>
  <c r="T8" i="7"/>
  <c r="M13" i="7"/>
  <c r="N13" i="7"/>
  <c r="P13" i="7" s="1"/>
  <c r="O13" i="7"/>
  <c r="M14" i="7"/>
  <c r="N14" i="7"/>
  <c r="P14" i="7" s="1"/>
  <c r="O14" i="7"/>
  <c r="M15" i="7"/>
  <c r="N15" i="7"/>
  <c r="P15" i="7" s="1"/>
  <c r="O15" i="7"/>
  <c r="M16" i="7"/>
  <c r="N16" i="7"/>
  <c r="P16" i="7" s="1"/>
  <c r="O16" i="7"/>
  <c r="M18" i="7"/>
  <c r="N18" i="7"/>
  <c r="P18" i="7" s="1"/>
  <c r="O18" i="7"/>
  <c r="M19" i="7"/>
  <c r="N19" i="7"/>
  <c r="P19" i="7" s="1"/>
  <c r="O19" i="7"/>
  <c r="M20" i="7"/>
  <c r="N20" i="7"/>
  <c r="P20" i="7" s="1"/>
  <c r="O20" i="7"/>
  <c r="M21" i="7"/>
  <c r="N21" i="7"/>
  <c r="P21" i="7" s="1"/>
  <c r="O21" i="7"/>
  <c r="M22" i="7"/>
  <c r="N22" i="7"/>
  <c r="P22" i="7" s="1"/>
  <c r="O22" i="7"/>
  <c r="M23" i="7"/>
  <c r="N23" i="7"/>
  <c r="P23" i="7" s="1"/>
  <c r="O23" i="7"/>
  <c r="M24" i="7"/>
  <c r="N24" i="7"/>
  <c r="P24" i="7" s="1"/>
  <c r="O24" i="7"/>
  <c r="M25" i="7"/>
  <c r="N25" i="7"/>
  <c r="P25" i="7" s="1"/>
  <c r="O25" i="7"/>
  <c r="M26" i="7"/>
  <c r="N26" i="7"/>
  <c r="P26" i="7" s="1"/>
  <c r="O26" i="7"/>
  <c r="M27" i="7"/>
  <c r="O27" i="7"/>
  <c r="M28" i="7"/>
  <c r="N28" i="7"/>
  <c r="P28" i="7" s="1"/>
  <c r="O28" i="7"/>
  <c r="M29" i="7"/>
  <c r="N29" i="7"/>
  <c r="P29" i="7" s="1"/>
  <c r="O29" i="7"/>
  <c r="M30" i="7"/>
  <c r="N30" i="7"/>
  <c r="O30" i="7"/>
  <c r="M31" i="7"/>
  <c r="N31" i="7"/>
  <c r="P31" i="7" s="1"/>
  <c r="O31" i="7"/>
  <c r="M32" i="7"/>
  <c r="N32" i="7"/>
  <c r="P32" i="7" s="1"/>
  <c r="O32" i="7"/>
  <c r="M33" i="7"/>
  <c r="N33" i="7"/>
  <c r="P33" i="7" s="1"/>
  <c r="O33" i="7"/>
  <c r="M34" i="7"/>
  <c r="N34" i="7"/>
  <c r="P34" i="7" s="1"/>
  <c r="O34"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M43" i="7"/>
  <c r="N43" i="7"/>
  <c r="P43" i="7" s="1"/>
  <c r="O43" i="7"/>
  <c r="M44" i="7"/>
  <c r="N44" i="7"/>
  <c r="P44" i="7" s="1"/>
  <c r="O44" i="7"/>
  <c r="N11" i="7"/>
  <c r="P11" i="7" s="1"/>
  <c r="O11" i="7"/>
  <c r="N10" i="7"/>
  <c r="P10" i="7" s="1"/>
  <c r="O10" i="7"/>
  <c r="M10" i="7"/>
  <c r="M11" i="7"/>
  <c r="M12" i="7"/>
  <c r="M8" i="7"/>
  <c r="M9" i="7"/>
  <c r="AA12" i="7"/>
  <c r="O8" i="7"/>
  <c r="O9" i="7"/>
  <c r="O12" i="7"/>
  <c r="N12" i="7"/>
  <c r="P12" i="7" s="1"/>
  <c r="N9" i="7"/>
  <c r="P9" i="7" s="1"/>
  <c r="N8" i="7"/>
  <c r="P8" i="7" s="1"/>
  <c r="U29" i="7" l="1"/>
  <c r="P30" i="7"/>
  <c r="V30" i="7" s="1"/>
  <c r="AA3" i="7"/>
  <c r="AA4" i="7"/>
  <c r="V31" i="7"/>
  <c r="V29" i="7"/>
  <c r="AA5" i="7"/>
  <c r="U31" i="7"/>
  <c r="U30" i="7" l="1"/>
  <c r="AA6" i="7"/>
</calcChain>
</file>

<file path=xl/sharedStrings.xml><?xml version="1.0" encoding="utf-8"?>
<sst xmlns="http://schemas.openxmlformats.org/spreadsheetml/2006/main" count="476" uniqueCount="226">
  <si>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</si>
  <si>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</si>
  <si>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</si>
  <si>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</si>
  <si>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</si>
  <si>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</si>
  <si>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5. En la pestaña "Lista de Procesos" por favor indique los procesos que serán usados para desarrollar el proyecto.</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</si>
  <si>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</si>
  <si>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N</t>
  </si>
  <si>
    <t>PROCESO INVOLUCRADO</t>
  </si>
  <si>
    <t>PARTICIPA EN EL PROYECTO</t>
  </si>
  <si>
    <t>Direccionamiento y Planeación</t>
  </si>
  <si>
    <t>NO</t>
  </si>
  <si>
    <t>Indique en esta lista cuales procesos se veran involucrados en la realización de su proyecto</t>
  </si>
  <si>
    <t>Estrategia Financiera</t>
  </si>
  <si>
    <t>Gestión de Riesgos</t>
  </si>
  <si>
    <t>Control de Gestión Interinstitucional</t>
  </si>
  <si>
    <t>Gestión Comercial</t>
  </si>
  <si>
    <t>Gestión de Operaciones Activas</t>
  </si>
  <si>
    <t>Gestión de Operaciones Pasivas</t>
  </si>
  <si>
    <t>Asesoría al Desarrollo Territorial Integrado</t>
  </si>
  <si>
    <t>SI</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</si>
  <si>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</si>
  <si>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</si>
  <si>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</si>
  <si>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</si>
  <si>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</si>
  <si>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</si>
  <si>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</si>
  <si>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</si>
  <si>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</si>
  <si>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</si>
  <si>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</si>
  <si>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</si>
  <si>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</si>
  <si>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</si>
  <si>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Evaluación Probabilidad Inherente</t>
  </si>
  <si>
    <t>Riesgo Residual</t>
  </si>
  <si>
    <t>Evaluación Impacto Inherente</t>
  </si>
  <si>
    <t>No.</t>
  </si>
  <si>
    <t>Riesgo/Causa</t>
  </si>
  <si>
    <t>Responsable</t>
  </si>
  <si>
    <t>Impacto</t>
  </si>
  <si>
    <t>Probabilidad</t>
  </si>
  <si>
    <t>P</t>
  </si>
  <si>
    <t>I</t>
  </si>
  <si>
    <t>Nivel de Riesgo</t>
  </si>
  <si>
    <t>Mitigantes Sugeridos</t>
  </si>
  <si>
    <t xml:space="preserve">Observaciones </t>
  </si>
  <si>
    <t>Evaluación Probabilidad Residual</t>
  </si>
  <si>
    <t>Costo del contrato</t>
  </si>
  <si>
    <t>Tiempo del contrato</t>
  </si>
  <si>
    <t xml:space="preserve">Alcance </t>
  </si>
  <si>
    <t>Calidad</t>
  </si>
  <si>
    <t>Reputacional</t>
  </si>
  <si>
    <t>Legal</t>
  </si>
  <si>
    <t>Evaluación Impacto Residual</t>
  </si>
  <si>
    <t>RIESGOS DEL PROYECTO</t>
  </si>
  <si>
    <t>Demora en la iniciación del proyecto por falta de Interventoría</t>
  </si>
  <si>
    <t>MVCT</t>
  </si>
  <si>
    <t>Posible</t>
  </si>
  <si>
    <t>Bajo</t>
  </si>
  <si>
    <t>Elaborar una buena planeacion del proceso de contratacion de Interventoria</t>
  </si>
  <si>
    <t>Menor</t>
  </si>
  <si>
    <t>Retraso en el inicio del proyecto debido a la falta de cumplimiento de los requisitos previos a la firma del acta de inicio.</t>
  </si>
  <si>
    <t>Organización</t>
  </si>
  <si>
    <t xml:space="preserve">La Organización contemplará, al momento de presentar la oferta, la totalidad de los requisitos previos a  la suscripción el acta de inicio. </t>
  </si>
  <si>
    <t>Probable</t>
  </si>
  <si>
    <t>RIESGOS ASOCIADOS A LOS ENTREGABLES</t>
  </si>
  <si>
    <t>Modificaciones de algunos de los productos a entregar y/o modificaciones de algunos de los alcances del proyecto sin aprobación de la interventoría.</t>
  </si>
  <si>
    <t>Organización/Ejecutor</t>
  </si>
  <si>
    <t>Deberá asumir el costo por entrega de productos que presenten deficiencias o fallas.</t>
  </si>
  <si>
    <t>Insignificante</t>
  </si>
  <si>
    <t>Certeza</t>
  </si>
  <si>
    <t>Afectaciones en la ejecución del proyecto debido mayores cantidades de obra o ítems no previstos por la Organización / Ejecutor que afecten el presupuesto</t>
  </si>
  <si>
    <t>Raro</t>
  </si>
  <si>
    <t>Emitir alertas a la organización sobre mayores cantidades de obra o items que afecten el presupuesto con su debida justificación.</t>
  </si>
  <si>
    <t>Afectación en la ejecución del proyecto debido a errores o fallas en las metodologías adoptadas por el Ejecutor.</t>
  </si>
  <si>
    <t>Improbable</t>
  </si>
  <si>
    <t>Realizar pruebas y ensayos pertinentes de la efectividad de las metodologías propuestas.</t>
  </si>
  <si>
    <t>Afectación a la ejecución del proyecto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</si>
  <si>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</si>
  <si>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Moderado</t>
  </si>
  <si>
    <t>Medio</t>
  </si>
  <si>
    <t>RIESGOS ASOCIADOS A LA INFORMACIÓN</t>
  </si>
  <si>
    <t>Afectación a la ejecución del proyecto debido a dificultad en el acceso a las fuentes de información.</t>
  </si>
  <si>
    <t xml:space="preserve">La organización/Ejecutor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</si>
  <si>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</si>
  <si>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Implementar controles y inventarios y back ups de la información originada en el marco de la ejecución del objeto contractual.  </t>
  </si>
  <si>
    <t>Utilización indebida o revelación de información confidencial a un tercero no autorizado por parte de la Organización/Ejecutor/interventor.</t>
  </si>
  <si>
    <t>Organización/Ejecutor/MVCT</t>
  </si>
  <si>
    <t xml:space="preserve">Se Implementarán acuerdos de confidencialidad en el manejo de la información reservada. </t>
  </si>
  <si>
    <t>RIESGOS AMBIENTALES</t>
  </si>
  <si>
    <t>Afectación a la ejecución del proyecto debido a condiciones climáticas de la zona)</t>
  </si>
  <si>
    <t>Seguimiento en materia climáticaa la ejecución del contrato y emisión de alertas tempranas.</t>
  </si>
  <si>
    <t>Alto</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</si>
  <si>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</si>
  <si>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</si>
  <si>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proyecto debido a la existencia de características o condiciones del terreno adversas.</t>
  </si>
  <si>
    <t>Instalación de mesas de trabajo en las cuales se revisen este tipo de situaciones.</t>
  </si>
  <si>
    <t>Falta de disponibilidad de predios y servidumbres debido a la deficiencia en la verificación o legalización de la titularidad de los predios y servidumbres.</t>
  </si>
  <si>
    <t>Deberá asumir el costo de los mayores tiempos ocacionados por estas demoras.</t>
  </si>
  <si>
    <t>RIESGOS ASOCIADOS CON TERCEROS</t>
  </si>
  <si>
    <t>Afectación a la ejecución del proyecto debido a alteraciones o factores de orden público (paros, huelgas).</t>
  </si>
  <si>
    <t>Informarse sobre las anomalias en el orden público que puedan afectar el cumplimiento del contrato.</t>
  </si>
  <si>
    <t>Mayor</t>
  </si>
  <si>
    <t>Afectación a la ejecución del proyecto debido a retrasos en las autorizaciones requeridas por parte de un tercero.</t>
  </si>
  <si>
    <t>Daños causados a bienes o propiedades de terceros debido a la ejecución propia del proyecto.</t>
  </si>
  <si>
    <t>Elaboración de planes de contingencia frente a posibles situaciones de afectación a terceros que se presente en el marco de la ejecución contractual</t>
  </si>
  <si>
    <t xml:space="preserve">Dificultades, parálisis o imposibilidad en la ejecución del proyecto debido a grupos al margen de la ley. </t>
  </si>
  <si>
    <t>Deberá contemplar dentro de su plan de negocios, y de acuerdo al territorio en el cual se llevará a cabo la obra la materialización de este riesgo, sin que su constancia impida la implementación de mesas de trabajo entre las partes.</t>
  </si>
  <si>
    <t>Solicitud de pago para permitir el desarrollo del proyecto debido a presencia de grupos al margen de la ley en la zona.</t>
  </si>
  <si>
    <t>RIESGOS LEGALES</t>
  </si>
  <si>
    <t>Afectación a la ejecución del proyecto debido a demandas o condenas instauradas por diferentes actores a la organización/Ejecutor/interventor.</t>
  </si>
  <si>
    <t xml:space="preserve">La Organización/Ejecutor se obliga a mantener indemne al MVCT, y a FONVIVIENDA, en cualquier reclamación o proceso judicial causado por actos u omisiones de este. </t>
  </si>
  <si>
    <t>Afectación a la ejecución del proyecto y sus derivados (interventoría) debido al abandono del mismo</t>
  </si>
  <si>
    <t xml:space="preserve">Presentará las garantías respectivas y requeridas dentro del contrato las cuales aseguraran el cumplimiento del objeto contractual y de sus obligaciones. </t>
  </si>
  <si>
    <t>Inusual</t>
  </si>
  <si>
    <t>RIESGO REGULATORIO Y POLITICO</t>
  </si>
  <si>
    <t>Modificaciones o ajustes al proyecto debido a cambios normativos en el marco regulatorio o normatividad aplicable al proyecto.</t>
  </si>
  <si>
    <t>Mantenerse actualizada frente a los cambios normativos que se presenten.</t>
  </si>
  <si>
    <t>Afectación en el inicio del proyecto debido a la demora de trámites ante las entidades competentes.</t>
  </si>
  <si>
    <t>Deberá sumir el costo de los mayores tiempos ocacionados por estas demoras.</t>
  </si>
  <si>
    <t>Falta de apropiación por parte del Gobierno Municipal debido a la priorización de otros proyectos.</t>
  </si>
  <si>
    <t>Los documentos contractuales contemplaran la totalidad de las fases y los aspectos necesarios para que su ejecución permita la cabal consecución del proyecto.</t>
  </si>
  <si>
    <t>Afectaciones en la ejecución del proyecto debido a cambios de Gobierno o Administradores en la entidad contratante.</t>
  </si>
  <si>
    <t xml:space="preserve">Contemplar dentro de su modelo de negocio y cronograma de ejecución contractual situacione relacionadas con este riesgo. </t>
  </si>
  <si>
    <t>Afectación a la ejecución del proyecto debido a falta de Coordinación Interinstitucional.</t>
  </si>
  <si>
    <t>Instalación de mesas de trabajo entre las partes, en las cuales se revisen este tipo de situaciones.</t>
  </si>
  <si>
    <t>RIESGOS DE MANO DE OBRA, MATERIALES Y EQUIPOS</t>
  </si>
  <si>
    <t>Afectación a la ejecución del proyecto debido a la falta de disponibilidad de equipo técnico calificado en el momento de inicio del mismo.</t>
  </si>
  <si>
    <t>Contemplar planes de contingencia y continuidad del negocio.</t>
  </si>
  <si>
    <t>Afectación a la ejecución del proyecto debido a cambios tecnológicos en los equipos requeridos para la ejecución del mismo.</t>
  </si>
  <si>
    <t>Afectación a la ejecución del proyecto debido daños o fallos en los equipos o instalaciones necesarias en la ejecución del contrato</t>
  </si>
  <si>
    <t>Pérdida de personal calificado o experimentado debido a muerte, accidente, rotación constante o retiro del mismo.</t>
  </si>
  <si>
    <t>Afectación a la ejecución del proyecto debido a escasez de materiales y equipos requeridos.</t>
  </si>
  <si>
    <t>RIESGOS LABORALES</t>
  </si>
  <si>
    <t>Afectación a los derechos humanos del personal de la Organización/Ejecutor/interventor debido a deficiencias en sus políticas y procesos de contratación.</t>
  </si>
  <si>
    <t>Deberá ceñirse a la normatividad legal Colombiana en material laboral, así mismo deberá presentar, al momento de radicar su respectiva factura o cuenta de cobro, soportes de pagos de salarios y prestaciones sociales.</t>
  </si>
  <si>
    <t>Ausencia del personal del Ejecutor debido al inoportuno pago de salarios, prestaciones sociales e indemnizaciones.</t>
  </si>
  <si>
    <t>Presentar al momento de radicar su respectiva factura o cuenta de cobro, soportes de pagos de salarios y prestaciones sociales.</t>
  </si>
  <si>
    <t>RIESGOS FINANCIEROS</t>
  </si>
  <si>
    <t>Sobrecostos en la ejecución del proyecto debido a la estimación errada de los costos inherentes a la ejecución del mismo.</t>
  </si>
  <si>
    <t>Asumir los sobrecostos derivados de la materialización de este riesgo.</t>
  </si>
  <si>
    <t>Sobrecostos en la ejecución del proyecto debido al alza inesperada de insumos no regulados.</t>
  </si>
  <si>
    <t xml:space="preserve">Contemplar planes de contingencia y continuidad del negocio frente a estas situaciones. </t>
  </si>
  <si>
    <t>Falta de consecución de recursos para la ejecución del proyecto.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</si>
  <si>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</si>
  <si>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</si>
  <si>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previo a la radicación de las cuentas de cobro.</t>
  </si>
  <si>
    <t>Afectación a la ejecución del proyecto debido a insolvencia económica del Organización/Ejecutor/interventor.</t>
  </si>
  <si>
    <t xml:space="preserve">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</si>
  <si>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proyecto debido a retrasos en la gestión administrativa a cargo de la Fiducia.</t>
  </si>
  <si>
    <t xml:space="preserve">Cumplir, de conformidad con las directrices internas, con los tiempos de respuestas contemplados en el marco de sus trámites administrativos. </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</si>
  <si>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</si>
  <si>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</si>
  <si>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</si>
  <si>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</si>
  <si>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</si>
  <si>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</si>
  <si>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</si>
  <si>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</si>
  <si>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</si>
  <si>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</si>
  <si>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</si>
  <si>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</si>
  <si>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</si>
  <si>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</si>
  <si>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</si>
  <si>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</si>
  <si>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</si>
  <si>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</si>
  <si>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</si>
  <si>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</si>
  <si>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</si>
  <si>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</si>
  <si>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</si>
  <si>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</si>
  <si>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</si>
  <si>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</si>
  <si>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</si>
  <si>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</si>
  <si>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</si>
  <si>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</si>
  <si>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</si>
  <si>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</si>
  <si>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</si>
  <si>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</si>
  <si>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</si>
  <si>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</si>
  <si>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</si>
  <si>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</si>
  <si>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</si>
  <si>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</si>
  <si>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</si>
  <si>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</si>
  <si>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</si>
  <si>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</si>
  <si>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</si>
  <si>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</si>
  <si>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</si>
  <si>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</si>
  <si>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</si>
  <si>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</si>
  <si>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</si>
  <si>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</si>
  <si>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</si>
  <si>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</si>
  <si>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</si>
  <si>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</si>
  <si>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</si>
  <si>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</si>
  <si>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</si>
  <si>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</si>
  <si>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</si>
  <si>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</si>
  <si>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</si>
  <si>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</si>
  <si>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</si>
  <si>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</si>
  <si>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</si>
  <si>
    <t xml:space="preserve">  </t>
  </si>
  <si>
    <t xml:space="preserve">                                                                                                                                                             FORMATO: 1. BATERIA DE RIESGOS
                                                                                                                                                   PROCESO: GESTIÓN A LA POLÍTICA DE VIVIENDA
                                                                                                                                                  Versión: 1.0 Fecha: 16/06/2025 Código: GPV-F-99</t>
  </si>
  <si>
    <t>FORMATO: BATERIA DE RIESGOS
PROCESO: GESTIÓN A LA POLÍTICA DE VIVIENDA
Versión: 1.0 Fecha: 16/06/2025 Código: GPV-F-99</t>
  </si>
  <si>
    <t xml:space="preserve"> FORMATO: BATERIA DE RIESGOS
PROCESO: GESTIÓN A LA POLÍTICA DE VIVIENDA
Versión: 1.0 Fecha: 16/06/2025 Código: GPV-F-99</t>
  </si>
  <si>
    <t>FORMATO: BATERIA DE RIESGOS
PROCESO: GESTIÓN A LA POLÍTICA DE VIVIENDA
Versión: 1.0.  Fecha: 16/06/2025   Código: GPV-F-99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</si>
</sst>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6"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b/>
      <sz val="11"/>
      <color theme="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thin">
        <color indexed="64"/>
      </top>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49">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4"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6" fillId="2" borderId="12" xfId="0" applyFont="1" applyFill="1" applyBorder="1" applyAlignment="1">
      <alignment horizontal="center" vertical="center" wrapText="1"/>
    </xf>
    <xf numFmtId="0" fontId="4" fillId="3" borderId="0" xfId="0" applyFont="1" applyFill="1" applyAlignment="1">
      <alignment horizontal="left" vertical="center" wrapText="1"/>
    </xf>
    <xf numFmtId="164" fontId="4" fillId="0" borderId="0" xfId="0" applyNumberFormat="1" applyFont="1"/>
    <xf numFmtId="164" fontId="4" fillId="0" borderId="0" xfId="4" applyNumberFormat="1" applyFont="1"/>
    <xf numFmtId="164"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0" fillId="0" borderId="12" xfId="0" applyBorder="1"/>
    <xf numFmtId="0" fontId="15" fillId="0" borderId="13" xfId="0" applyFont="1" applyBorder="1" applyAlignment="1">
      <alignment wrapText="1"/>
    </xf>
    <xf numFmtId="0" fontId="0" fillId="0" borderId="5" xfId="0" applyBorder="1"/>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6" xfId="0" applyBorder="1" applyAlignment="1">
      <alignment horizontal="center"/>
    </xf>
    <xf numFmtId="0" fontId="0" fillId="0" borderId="26"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25" xfId="0" applyBorder="1" applyAlignment="1">
      <alignment horizontal="center"/>
    </xf>
    <xf numFmtId="0" fontId="15" fillId="0" borderId="26" xfId="0" applyFont="1" applyBorder="1" applyAlignment="1">
      <alignment horizontal="center" vertical="center" wrapText="1"/>
    </xf>
    <xf numFmtId="0" fontId="15" fillId="0" borderId="2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9" xfId="0" applyFont="1" applyBorder="1" applyAlignment="1">
      <alignment horizontal="center" vertical="center"/>
    </xf>
    <xf numFmtId="0" fontId="15" fillId="0" borderId="25" xfId="0" applyFont="1" applyBorder="1" applyAlignment="1">
      <alignment horizontal="center" vertical="center"/>
    </xf>
    <xf numFmtId="0" fontId="15" fillId="0" borderId="11" xfId="0" applyFont="1" applyBorder="1" applyAlignment="1">
      <alignment horizontal="center" vertical="center"/>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5" fillId="4" borderId="13" xfId="0" applyFont="1" applyFill="1" applyBorder="1" applyAlignment="1">
      <alignment horizontal="center" vertical="center" wrapText="1"/>
    </xf>
    <xf numFmtId="0" fontId="7" fillId="0" borderId="2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3"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25" xfId="0" applyFont="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5" xfId="0" applyFont="1" applyBorder="1" applyAlignment="1">
      <alignment horizontal="left" vertical="center" wrapText="1"/>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0" borderId="6" xfId="0" applyFont="1" applyBorder="1" applyAlignment="1">
      <alignment horizontal="center"/>
    </xf>
    <xf numFmtId="0" fontId="4" fillId="0" borderId="26" xfId="0" applyFont="1" applyBorder="1" applyAlignment="1">
      <alignment horizontal="center"/>
    </xf>
    <xf numFmtId="0" fontId="4" fillId="0" borderId="8"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4" fillId="0" borderId="25" xfId="0" applyFont="1" applyBorder="1" applyAlignment="1">
      <alignment horizontal="center"/>
    </xf>
    <xf numFmtId="0" fontId="6" fillId="0" borderId="2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25" xfId="0" applyFont="1" applyBorder="1" applyAlignment="1">
      <alignment horizontal="center" vertical="center"/>
    </xf>
    <xf numFmtId="0" fontId="6" fillId="0" borderId="11" xfId="0" applyFont="1" applyBorder="1" applyAlignment="1">
      <alignment horizontal="center" vertical="center"/>
    </xf>
    <xf numFmtId="0" fontId="5" fillId="4" borderId="5" xfId="0" applyFont="1" applyFill="1" applyBorder="1" applyAlignment="1">
      <alignment horizontal="center" vertical="center"/>
    </xf>
    <xf numFmtId="0" fontId="6" fillId="2"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5">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159026</xdr:colOff>
      <xdr:row>1</xdr:row>
      <xdr:rowOff>39757</xdr:rowOff>
    </xdr:from>
    <xdr:to>
      <xdr:col>0</xdr:col>
      <xdr:colOff>1445536</xdr:colOff>
      <xdr:row>1</xdr:row>
      <xdr:rowOff>526802</xdr:rowOff>
    </xdr:to>
    <xdr:pic>
      <xdr:nvPicPr>
        <xdr:cNvPr id="2" name="0 Imagen" descr="Imagen que contiene competencia de atletismo, dibujo&#10;&#10;El contenido generado por IA puede ser incorrecto.">
          <a:extLst>
            <a:ext uri="{FF2B5EF4-FFF2-40B4-BE49-F238E27FC236}">
              <a16:creationId xmlns:a16="http://schemas.microsoft.com/office/drawing/2014/main" id="{3AF8DFF4-B435-441E-AE58-E13B2DC75C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7078" y="225287"/>
          <a:ext cx="1286510" cy="487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284922</xdr:colOff>
      <xdr:row>0</xdr:row>
      <xdr:rowOff>99392</xdr:rowOff>
    </xdr:from>
    <xdr:to>
      <xdr:col>1</xdr:col>
      <xdr:colOff>2029240</xdr:colOff>
      <xdr:row>4</xdr:row>
      <xdr:rowOff>139147</xdr:rowOff>
    </xdr:to>
    <xdr:pic>
      <xdr:nvPicPr>
        <xdr:cNvPr id="7" name="0 Imagen" descr="Imagen que contiene competencia de atletismo, dibujo&#10;&#10;El contenido generado por IA puede ser incorrecto.">
          <a:extLst>
            <a:ext uri="{FF2B5EF4-FFF2-40B4-BE49-F238E27FC236}">
              <a16:creationId xmlns:a16="http://schemas.microsoft.com/office/drawing/2014/main" id="{BE7AF1F7-AA1B-4032-9E96-E8E37F0793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22" y="99392"/>
          <a:ext cx="1934818" cy="7818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243417</xdr:colOff>
      <xdr:row>1</xdr:row>
      <xdr:rowOff>84667</xdr:rowOff>
    </xdr:from>
    <xdr:to>
      <xdr:col>3</xdr:col>
      <xdr:colOff>182034</xdr:colOff>
      <xdr:row>3</xdr:row>
      <xdr:rowOff>175472</xdr:rowOff>
    </xdr:to>
    <xdr:pic>
      <xdr:nvPicPr>
        <xdr:cNvPr id="2" name="0 Imagen" descr="Imagen que contiene competencia de atletismo, dibujo&#10;&#10;El contenido generado por IA puede ser incorrecto.">
          <a:extLst>
            <a:ext uri="{FF2B5EF4-FFF2-40B4-BE49-F238E27FC236}">
              <a16:creationId xmlns:a16="http://schemas.microsoft.com/office/drawing/2014/main" id="{FB460FCB-C0BF-7F22-7179-6DADDBF1F8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417" y="304800"/>
          <a:ext cx="1327150" cy="4802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784860</xdr:colOff>
      <xdr:row>0</xdr:row>
      <xdr:rowOff>78740</xdr:rowOff>
    </xdr:from>
    <xdr:to>
      <xdr:col>3</xdr:col>
      <xdr:colOff>523240</xdr:colOff>
      <xdr:row>4</xdr:row>
      <xdr:rowOff>45085</xdr:rowOff>
    </xdr:to>
    <xdr:pic>
      <xdr:nvPicPr>
        <xdr:cNvPr id="2" name="0 Imagen" descr="Imagen que contiene competencia de atletismo, dibujo&#10;&#10;El contenido generado por IA puede ser incorrecto.">
          <a:extLst>
            <a:ext uri="{FF2B5EF4-FFF2-40B4-BE49-F238E27FC236}">
              <a16:creationId xmlns:a16="http://schemas.microsoft.com/office/drawing/2014/main" id="{E7CE1FB1-89A2-424A-A39A-A6AB01CF0E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860" y="78740"/>
          <a:ext cx="1744980" cy="6775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345440</xdr:colOff>
      <xdr:row>0</xdr:row>
      <xdr:rowOff>137160</xdr:rowOff>
    </xdr:from>
    <xdr:to>
      <xdr:col>4</xdr:col>
      <xdr:colOff>591820</xdr:colOff>
      <xdr:row>4</xdr:row>
      <xdr:rowOff>190500</xdr:rowOff>
    </xdr:to>
    <xdr:pic>
      <xdr:nvPicPr>
        <xdr:cNvPr id="4" name="0 Imagen" descr="Imagen que contiene competencia de atletismo, dibujo&#10;&#10;El contenido generado por IA puede ser incorrecto.">
          <a:extLst>
            <a:ext uri="{FF2B5EF4-FFF2-40B4-BE49-F238E27FC236}">
              <a16:creationId xmlns:a16="http://schemas.microsoft.com/office/drawing/2014/main" id="{0F25BBF5-8071-4E3C-9B99-47162454DC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040" y="137160"/>
          <a:ext cx="1859280" cy="6629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0"/>
  <sheetViews>
    <sheetView showGridLines="0" tabSelected="1" zoomScale="115" zoomScaleNormal="115" zoomScaleSheetLayoutView="85" zoomScalePageLayoutView="115" workbookViewId="0">
      <selection activeCell="A11" sqref="A11"/>
    </sheetView>
  </sheetViews>
  <sheetFormatPr baseColWidth="10" defaultColWidth="11.5" defaultRowHeight="15" x14ac:dyDescent="0.2"/>
  <cols>
    <col min="1" max="1" width="163.1640625" customWidth="1"/>
  </cols>
  <sheetData>
    <row r="1" spans="1:15" x14ac:dyDescent="0.2">
      <c r="A1" s="64"/>
    </row>
    <row r="2" spans="1:15" ht="48" x14ac:dyDescent="0.2">
      <c r="A2" s="65" t="s">
        <v>222</v>
      </c>
    </row>
    <row r="3" spans="1:15" x14ac:dyDescent="0.2">
      <c r="A3" s="66"/>
    </row>
    <row r="6" spans="1:15" x14ac:dyDescent="0.2">
      <c r="A6" s="52" t="s">
        <v>0</v>
      </c>
    </row>
    <row r="7" spans="1:15" x14ac:dyDescent="0.2">
      <c r="A7" s="47" t="s">
        <v>1</v>
      </c>
    </row>
    <row r="8" spans="1:15" x14ac:dyDescent="0.2">
      <c r="A8" s="49" t="s">
        <v>2</v>
      </c>
    </row>
    <row r="9" spans="1:15" x14ac:dyDescent="0.2">
      <c r="A9" s="49" t="s">
        <v>3</v>
      </c>
    </row>
    <row r="10" spans="1:15" x14ac:dyDescent="0.2">
      <c r="A10" s="49" t="s">
        <v>4</v>
      </c>
    </row>
    <row r="11" spans="1:15" ht="16" thickBot="1" x14ac:dyDescent="0.25">
      <c r="A11" s="48" t="s">
        <v>5</v>
      </c>
    </row>
    <row r="12" spans="1:15" ht="16" thickBot="1" x14ac:dyDescent="0.25">
      <c r="A12" s="49" t="s">
        <v>6</v>
      </c>
    </row>
    <row r="13" spans="1:15" ht="15" customHeight="1" x14ac:dyDescent="0.2">
      <c r="A13" s="67" t="s">
        <v>7</v>
      </c>
      <c r="B13" s="1"/>
      <c r="C13" s="1"/>
      <c r="D13" s="1"/>
      <c r="E13" s="1"/>
      <c r="F13" s="1"/>
      <c r="G13" s="1"/>
      <c r="H13" s="1"/>
      <c r="I13" s="1"/>
      <c r="J13" s="1"/>
      <c r="K13" s="1"/>
      <c r="L13" s="1"/>
      <c r="M13" s="1"/>
      <c r="N13" s="1"/>
      <c r="O13" s="1"/>
    </row>
    <row r="14" spans="1:15" x14ac:dyDescent="0.2">
      <c r="A14" s="68"/>
    </row>
    <row r="15" spans="1:15" x14ac:dyDescent="0.2">
      <c r="A15" s="68"/>
    </row>
    <row r="16" spans="1:15" x14ac:dyDescent="0.2">
      <c r="A16" s="68"/>
    </row>
    <row r="17" spans="1:1" x14ac:dyDescent="0.2">
      <c r="A17" s="68"/>
    </row>
    <row r="18" spans="1:1" x14ac:dyDescent="0.2">
      <c r="A18" s="68"/>
    </row>
    <row r="19" spans="1:1" x14ac:dyDescent="0.2">
      <c r="A19" s="68"/>
    </row>
    <row r="20" spans="1:1" x14ac:dyDescent="0.2">
      <c r="A20" s="68"/>
    </row>
    <row r="21" spans="1:1" x14ac:dyDescent="0.2">
      <c r="A21" s="68"/>
    </row>
    <row r="22" spans="1:1" x14ac:dyDescent="0.2">
      <c r="A22" s="68"/>
    </row>
    <row r="23" spans="1:1" x14ac:dyDescent="0.2">
      <c r="A23" s="68"/>
    </row>
    <row r="24" spans="1:1" x14ac:dyDescent="0.2">
      <c r="A24" s="68"/>
    </row>
    <row r="25" spans="1:1" x14ac:dyDescent="0.2">
      <c r="A25" s="68"/>
    </row>
    <row r="26" spans="1:1" x14ac:dyDescent="0.2">
      <c r="A26" s="68"/>
    </row>
    <row r="27" spans="1:1" x14ac:dyDescent="0.2">
      <c r="A27" s="68"/>
    </row>
    <row r="28" spans="1:1" x14ac:dyDescent="0.2">
      <c r="A28" s="68"/>
    </row>
    <row r="29" spans="1:1" x14ac:dyDescent="0.2">
      <c r="A29" s="68"/>
    </row>
    <row r="30" spans="1:1" ht="16" thickBot="1" x14ac:dyDescent="0.25">
      <c r="A30" s="69"/>
    </row>
  </sheetData>
  <mergeCells count="1">
    <mergeCell ref="A13:A30"/>
  </mergeCells>
  <pageMargins left="0.7" right="0.7" top="0.75" bottom="0.75" header="0.3" footer="0.3"/>
  <pageSetup scale="52"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0"/>
  <sheetViews>
    <sheetView zoomScale="115" zoomScaleNormal="115" zoomScalePageLayoutView="115" workbookViewId="0">
      <pane xSplit="2" ySplit="8" topLeftCell="C9" activePane="bottomRight" state="frozen"/>
      <selection pane="topRight" activeCell="B1" sqref="B1"/>
      <selection pane="bottomLeft" activeCell="A2" sqref="A2"/>
      <selection pane="bottomRight" activeCell="D13" sqref="D13"/>
    </sheetView>
  </sheetViews>
  <sheetFormatPr baseColWidth="10" defaultColWidth="11.5" defaultRowHeight="15" x14ac:dyDescent="0.2"/>
  <cols>
    <col min="1" max="1" width="3.1640625" bestFit="1" customWidth="1"/>
    <col min="2" max="2" width="34.1640625" bestFit="1" customWidth="1"/>
    <col min="3" max="3" width="25.5" bestFit="1" customWidth="1"/>
  </cols>
  <sheetData>
    <row r="1" spans="1:8" x14ac:dyDescent="0.2">
      <c r="A1" s="79"/>
      <c r="B1" s="80"/>
      <c r="C1" s="85" t="s">
        <v>223</v>
      </c>
      <c r="D1" s="86"/>
      <c r="E1" s="86"/>
      <c r="F1" s="86"/>
      <c r="G1" s="86"/>
      <c r="H1" s="87"/>
    </row>
    <row r="2" spans="1:8" x14ac:dyDescent="0.2">
      <c r="A2" s="81"/>
      <c r="B2" s="82"/>
      <c r="C2" s="88"/>
      <c r="D2" s="88"/>
      <c r="E2" s="88"/>
      <c r="F2" s="88"/>
      <c r="G2" s="88"/>
      <c r="H2" s="89"/>
    </row>
    <row r="3" spans="1:8" x14ac:dyDescent="0.2">
      <c r="A3" s="81"/>
      <c r="B3" s="82"/>
      <c r="C3" s="88"/>
      <c r="D3" s="88"/>
      <c r="E3" s="88"/>
      <c r="F3" s="88"/>
      <c r="G3" s="88"/>
      <c r="H3" s="89"/>
    </row>
    <row r="4" spans="1:8" x14ac:dyDescent="0.2">
      <c r="A4" s="81"/>
      <c r="B4" s="82"/>
      <c r="C4" s="88"/>
      <c r="D4" s="88"/>
      <c r="E4" s="88"/>
      <c r="F4" s="88"/>
      <c r="G4" s="88"/>
      <c r="H4" s="89"/>
    </row>
    <row r="5" spans="1:8" x14ac:dyDescent="0.2">
      <c r="A5" s="83"/>
      <c r="B5" s="84"/>
      <c r="C5" s="90"/>
      <c r="D5" s="90"/>
      <c r="E5" s="90"/>
      <c r="F5" s="90"/>
      <c r="G5" s="90"/>
      <c r="H5" s="91"/>
    </row>
    <row r="8" spans="1:8" ht="16" thickBot="1" x14ac:dyDescent="0.25">
      <c r="A8" s="50" t="s">
        <v>8</v>
      </c>
      <c r="B8" s="50" t="s">
        <v>9</v>
      </c>
      <c r="C8" s="50" t="s">
        <v>10</v>
      </c>
    </row>
    <row r="9" spans="1:8" x14ac:dyDescent="0.2">
      <c r="A9" s="51">
        <v>1</v>
      </c>
      <c r="B9" s="55" t="s">
        <v>11</v>
      </c>
      <c r="C9" s="54" t="s">
        <v>12</v>
      </c>
      <c r="E9" s="70" t="s">
        <v>13</v>
      </c>
      <c r="F9" s="71"/>
      <c r="G9" s="71"/>
      <c r="H9" s="72"/>
    </row>
    <row r="10" spans="1:8" x14ac:dyDescent="0.2">
      <c r="A10" s="51">
        <v>2</v>
      </c>
      <c r="B10" s="55" t="s">
        <v>14</v>
      </c>
      <c r="C10" s="54" t="s">
        <v>12</v>
      </c>
      <c r="E10" s="73"/>
      <c r="F10" s="74"/>
      <c r="G10" s="74"/>
      <c r="H10" s="75"/>
    </row>
    <row r="11" spans="1:8" x14ac:dyDescent="0.2">
      <c r="A11" s="51">
        <v>3</v>
      </c>
      <c r="B11" s="55" t="s">
        <v>15</v>
      </c>
      <c r="C11" s="54" t="s">
        <v>12</v>
      </c>
      <c r="E11" s="73"/>
      <c r="F11" s="74"/>
      <c r="G11" s="74"/>
      <c r="H11" s="75"/>
    </row>
    <row r="12" spans="1:8" x14ac:dyDescent="0.2">
      <c r="A12" s="51">
        <v>4</v>
      </c>
      <c r="B12" s="55" t="s">
        <v>16</v>
      </c>
      <c r="C12" s="54" t="s">
        <v>12</v>
      </c>
      <c r="E12" s="73"/>
      <c r="F12" s="74"/>
      <c r="G12" s="74"/>
      <c r="H12" s="75"/>
    </row>
    <row r="13" spans="1:8" x14ac:dyDescent="0.2">
      <c r="A13" s="51">
        <v>5</v>
      </c>
      <c r="B13" s="55" t="s">
        <v>17</v>
      </c>
      <c r="C13" s="54" t="s">
        <v>12</v>
      </c>
      <c r="E13" s="73"/>
      <c r="F13" s="74"/>
      <c r="G13" s="74"/>
      <c r="H13" s="75"/>
    </row>
    <row r="14" spans="1:8" ht="16" thickBot="1" x14ac:dyDescent="0.25">
      <c r="A14" s="51">
        <v>6</v>
      </c>
      <c r="B14" s="55" t="s">
        <v>18</v>
      </c>
      <c r="C14" s="54" t="s">
        <v>12</v>
      </c>
      <c r="E14" s="76"/>
      <c r="F14" s="77"/>
      <c r="G14" s="77"/>
      <c r="H14" s="78"/>
    </row>
    <row r="15" spans="1:8" x14ac:dyDescent="0.2">
      <c r="A15" s="51">
        <v>7</v>
      </c>
      <c r="B15" s="55" t="s">
        <v>19</v>
      </c>
      <c r="C15" s="54" t="s">
        <v>12</v>
      </c>
    </row>
    <row r="16" spans="1:8" x14ac:dyDescent="0.2">
      <c r="A16" s="51">
        <v>8</v>
      </c>
      <c r="B16" s="55" t="s">
        <v>20</v>
      </c>
      <c r="C16" s="54" t="s">
        <v>21</v>
      </c>
    </row>
    <row r="17" spans="1:3" x14ac:dyDescent="0.2">
      <c r="A17" s="51">
        <v>9</v>
      </c>
      <c r="B17" s="55" t="s">
        <v>22</v>
      </c>
      <c r="C17" s="54" t="s">
        <v>21</v>
      </c>
    </row>
    <row r="18" spans="1:3" x14ac:dyDescent="0.2">
      <c r="A18" s="51">
        <v>10</v>
      </c>
      <c r="B18" s="55" t="s">
        <v>23</v>
      </c>
      <c r="C18" s="54" t="s">
        <v>21</v>
      </c>
    </row>
    <row r="19" spans="1:3" x14ac:dyDescent="0.2">
      <c r="A19" s="51">
        <v>11</v>
      </c>
      <c r="B19" s="55" t="s">
        <v>24</v>
      </c>
      <c r="C19" s="54" t="s">
        <v>21</v>
      </c>
    </row>
    <row r="20" spans="1:3" x14ac:dyDescent="0.2">
      <c r="A20" s="51">
        <v>12</v>
      </c>
      <c r="B20" s="55" t="s">
        <v>25</v>
      </c>
      <c r="C20" s="54" t="s">
        <v>21</v>
      </c>
    </row>
    <row r="21" spans="1:3" x14ac:dyDescent="0.2">
      <c r="A21" s="51">
        <v>13</v>
      </c>
      <c r="B21" s="55" t="s">
        <v>26</v>
      </c>
      <c r="C21" s="54" t="s">
        <v>21</v>
      </c>
    </row>
    <row r="22" spans="1:3" x14ac:dyDescent="0.2">
      <c r="A22" s="51">
        <v>14</v>
      </c>
      <c r="B22" s="55" t="s">
        <v>27</v>
      </c>
      <c r="C22" s="54" t="s">
        <v>12</v>
      </c>
    </row>
    <row r="23" spans="1:3" x14ac:dyDescent="0.2">
      <c r="A23" s="51">
        <v>15</v>
      </c>
      <c r="B23" s="55" t="s">
        <v>28</v>
      </c>
      <c r="C23" s="54" t="s">
        <v>12</v>
      </c>
    </row>
    <row r="24" spans="1:3" x14ac:dyDescent="0.2">
      <c r="A24" s="51">
        <v>16</v>
      </c>
      <c r="B24" s="55" t="s">
        <v>29</v>
      </c>
      <c r="C24" s="54" t="s">
        <v>21</v>
      </c>
    </row>
    <row r="25" spans="1:3" x14ac:dyDescent="0.2">
      <c r="A25" s="51">
        <v>17</v>
      </c>
      <c r="B25" s="55" t="s">
        <v>30</v>
      </c>
      <c r="C25" s="54" t="s">
        <v>12</v>
      </c>
    </row>
    <row r="26" spans="1:3" x14ac:dyDescent="0.2">
      <c r="A26" s="51">
        <v>18</v>
      </c>
      <c r="B26" s="55" t="s">
        <v>31</v>
      </c>
      <c r="C26" s="54" t="s">
        <v>12</v>
      </c>
    </row>
    <row r="27" spans="1:3" x14ac:dyDescent="0.2">
      <c r="A27" s="51">
        <v>19</v>
      </c>
      <c r="B27" s="55" t="s">
        <v>32</v>
      </c>
      <c r="C27" s="54" t="s">
        <v>12</v>
      </c>
    </row>
    <row r="28" spans="1:3" x14ac:dyDescent="0.2">
      <c r="A28" s="51">
        <v>20</v>
      </c>
      <c r="B28" s="55" t="s">
        <v>33</v>
      </c>
      <c r="C28" s="54" t="s">
        <v>12</v>
      </c>
    </row>
    <row r="29" spans="1:3" x14ac:dyDescent="0.2">
      <c r="A29" s="51">
        <v>21</v>
      </c>
      <c r="B29" s="55" t="s">
        <v>34</v>
      </c>
      <c r="C29" s="54" t="s">
        <v>12</v>
      </c>
    </row>
    <row r="30" spans="1:3" x14ac:dyDescent="0.2">
      <c r="A30" s="51">
        <v>22</v>
      </c>
      <c r="B30" s="55" t="s">
        <v>35</v>
      </c>
      <c r="C30" s="54" t="s">
        <v>12</v>
      </c>
    </row>
  </sheetData>
  <mergeCells count="3">
    <mergeCell ref="E9:H14"/>
    <mergeCell ref="A1:B5"/>
    <mergeCell ref="C1:H5"/>
  </mergeCells>
  <dataValidations count="1">
    <dataValidation type="list" allowBlank="1" showInputMessage="1" showErrorMessage="1" sqref="C9:C30" xr:uid="{00000000-0002-0000-0100-000000000000}">
      <formula1>"SI,NO"</formula1>
    </dataValidation>
  </dataValidations>
  <pageMargins left="0.7" right="0.7" top="0.75" bottom="0.75" header="0.3" footer="0.3"/>
  <pageSetup scale="70"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5"/>
  <sheetViews>
    <sheetView showGridLines="0" view="pageBreakPreview" topLeftCell="B1" zoomScale="150" zoomScaleNormal="150" zoomScaleSheetLayoutView="150" zoomScalePageLayoutView="150" workbookViewId="0">
      <pane ySplit="6" topLeftCell="A7" activePane="bottomLeft" state="frozen"/>
      <selection activeCell="B1" sqref="B1"/>
      <selection pane="bottomLeft" activeCell="D7" sqref="D7"/>
    </sheetView>
  </sheetViews>
  <sheetFormatPr baseColWidth="10" defaultColWidth="11.5" defaultRowHeight="14" x14ac:dyDescent="0.2"/>
  <cols>
    <col min="1" max="1" width="4.1640625" style="22" hidden="1" customWidth="1"/>
    <col min="2" max="2" width="3.6640625" style="22" bestFit="1" customWidth="1"/>
    <col min="3" max="3" width="14.5" style="22" customWidth="1"/>
    <col min="4" max="4" width="44.5" style="22" customWidth="1"/>
    <col min="5" max="5" width="15.83203125" style="22" bestFit="1" customWidth="1"/>
    <col min="6" max="6" width="9.5" style="22" customWidth="1"/>
    <col min="7" max="7" width="10.1640625" style="22" customWidth="1"/>
    <col min="8" max="8" width="7" style="22" bestFit="1" customWidth="1"/>
    <col min="9" max="9" width="6.6640625" style="22" bestFit="1" customWidth="1"/>
    <col min="10" max="10" width="11.1640625" style="22" bestFit="1" customWidth="1"/>
    <col min="11" max="11" width="5" style="22" bestFit="1" customWidth="1"/>
    <col min="12" max="12" width="11" style="22" bestFit="1" customWidth="1"/>
    <col min="13" max="13" width="3.1640625" style="38" customWidth="1"/>
    <col min="14" max="14" width="10" style="22" bestFit="1" customWidth="1"/>
    <col min="15" max="15" width="4" style="38" customWidth="1"/>
    <col min="16" max="16" width="11.5" style="22" customWidth="1"/>
    <col min="17" max="17" width="14" style="22" customWidth="1"/>
    <col min="18" max="18" width="41.33203125" style="22" customWidth="1"/>
    <col min="19" max="19" width="11" style="22" bestFit="1" customWidth="1"/>
    <col min="20" max="20" width="5.83203125" style="38" customWidth="1"/>
    <col min="21" max="21" width="10" style="22" bestFit="1" customWidth="1"/>
    <col min="22" max="22" width="4.33203125" style="38" customWidth="1"/>
    <col min="23" max="23" width="11.5" style="22" customWidth="1"/>
    <col min="24" max="24" width="26.6640625" style="22" customWidth="1"/>
    <col min="25" max="25" width="4.1640625" style="22" customWidth="1"/>
    <col min="26" max="26" width="30.5" style="22" customWidth="1"/>
    <col min="27" max="16384" width="11.5" style="22"/>
  </cols>
  <sheetData>
    <row r="1" spans="2:27" ht="17.25" customHeight="1" x14ac:dyDescent="0.2"/>
    <row r="2" spans="2:27" ht="15.75" customHeight="1" x14ac:dyDescent="0.2">
      <c r="B2" s="106" t="s">
        <v>221</v>
      </c>
      <c r="C2" s="107"/>
      <c r="D2" s="95" t="s">
        <v>224</v>
      </c>
      <c r="E2" s="95"/>
      <c r="F2" s="95"/>
      <c r="G2" s="95"/>
      <c r="H2" s="95"/>
      <c r="I2" s="95"/>
      <c r="J2" s="95"/>
      <c r="K2" s="95"/>
      <c r="L2" s="95"/>
      <c r="M2" s="95"/>
      <c r="N2" s="95"/>
      <c r="O2" s="95"/>
      <c r="P2" s="96"/>
      <c r="Q2" s="57"/>
      <c r="R2" s="57"/>
      <c r="S2" s="57"/>
      <c r="T2" s="57"/>
      <c r="U2" s="57"/>
      <c r="V2" s="57"/>
      <c r="W2" s="57"/>
      <c r="X2" s="57"/>
    </row>
    <row r="3" spans="2:27" ht="15.75" customHeight="1" x14ac:dyDescent="0.2">
      <c r="B3" s="108"/>
      <c r="C3" s="109"/>
      <c r="D3" s="97"/>
      <c r="E3" s="97"/>
      <c r="F3" s="97"/>
      <c r="G3" s="97"/>
      <c r="H3" s="97"/>
      <c r="I3" s="97"/>
      <c r="J3" s="97"/>
      <c r="K3" s="97"/>
      <c r="L3" s="97"/>
      <c r="M3" s="97"/>
      <c r="N3" s="97"/>
      <c r="O3" s="97"/>
      <c r="P3" s="98"/>
      <c r="Q3" s="57"/>
      <c r="R3" s="57"/>
      <c r="S3" s="57"/>
      <c r="T3" s="57"/>
      <c r="U3" s="57"/>
      <c r="V3" s="57"/>
      <c r="W3" s="57"/>
      <c r="X3" s="57"/>
      <c r="Z3" s="46" t="s">
        <v>36</v>
      </c>
      <c r="AA3" s="3">
        <f>INT(AVERAGE(M7:M105))</f>
        <v>2</v>
      </c>
    </row>
    <row r="4" spans="2:27" ht="34.25" customHeight="1" x14ac:dyDescent="0.2">
      <c r="B4" s="110"/>
      <c r="C4" s="111"/>
      <c r="D4" s="99"/>
      <c r="E4" s="99"/>
      <c r="F4" s="99"/>
      <c r="G4" s="99"/>
      <c r="H4" s="99"/>
      <c r="I4" s="99"/>
      <c r="J4" s="99"/>
      <c r="K4" s="99"/>
      <c r="L4" s="99"/>
      <c r="M4" s="99"/>
      <c r="N4" s="99"/>
      <c r="O4" s="99"/>
      <c r="P4" s="100"/>
      <c r="Q4" s="120" t="s">
        <v>37</v>
      </c>
      <c r="R4" s="119"/>
      <c r="S4" s="119"/>
      <c r="T4" s="119"/>
      <c r="U4" s="119"/>
      <c r="V4" s="119"/>
      <c r="W4" s="119"/>
      <c r="X4" s="119"/>
      <c r="Z4" s="46" t="s">
        <v>38</v>
      </c>
      <c r="AA4" s="3">
        <f>INT(AVERAGE(O7:O105))</f>
        <v>2</v>
      </c>
    </row>
    <row r="5" spans="2:27" ht="12.75" customHeight="1" x14ac:dyDescent="0.2">
      <c r="B5" s="102" t="s">
        <v>39</v>
      </c>
      <c r="C5" s="112" t="s">
        <v>40</v>
      </c>
      <c r="D5" s="113"/>
      <c r="E5" s="102" t="s">
        <v>41</v>
      </c>
      <c r="F5" s="103" t="s">
        <v>42</v>
      </c>
      <c r="G5" s="104"/>
      <c r="H5" s="104"/>
      <c r="I5" s="104"/>
      <c r="J5" s="104"/>
      <c r="K5" s="105"/>
      <c r="L5" s="94" t="s">
        <v>43</v>
      </c>
      <c r="M5" s="94" t="s">
        <v>44</v>
      </c>
      <c r="N5" s="94" t="s">
        <v>42</v>
      </c>
      <c r="O5" s="94" t="s">
        <v>45</v>
      </c>
      <c r="P5" s="94" t="s">
        <v>46</v>
      </c>
      <c r="Q5" s="102" t="s">
        <v>41</v>
      </c>
      <c r="R5" s="121" t="s">
        <v>47</v>
      </c>
      <c r="S5" s="94" t="s">
        <v>43</v>
      </c>
      <c r="T5" s="94" t="s">
        <v>44</v>
      </c>
      <c r="U5" s="94" t="s">
        <v>42</v>
      </c>
      <c r="V5" s="94" t="s">
        <v>45</v>
      </c>
      <c r="W5" s="94" t="s">
        <v>46</v>
      </c>
      <c r="X5" s="114" t="s">
        <v>48</v>
      </c>
      <c r="Z5" s="46" t="s">
        <v>49</v>
      </c>
      <c r="AA5" s="3">
        <f>+INT(AVERAGE(T7:T152))</f>
        <v>2</v>
      </c>
    </row>
    <row r="6" spans="2:27" ht="30" x14ac:dyDescent="0.2">
      <c r="B6" s="102"/>
      <c r="C6" s="112"/>
      <c r="D6" s="113"/>
      <c r="E6" s="102"/>
      <c r="F6" s="33" t="s">
        <v>50</v>
      </c>
      <c r="G6" s="33" t="s">
        <v>51</v>
      </c>
      <c r="H6" s="33" t="s">
        <v>52</v>
      </c>
      <c r="I6" s="33" t="s">
        <v>53</v>
      </c>
      <c r="J6" s="33" t="s">
        <v>54</v>
      </c>
      <c r="K6" s="33" t="s">
        <v>55</v>
      </c>
      <c r="L6" s="94"/>
      <c r="M6" s="114"/>
      <c r="N6" s="94"/>
      <c r="O6" s="114"/>
      <c r="P6" s="94"/>
      <c r="Q6" s="102"/>
      <c r="R6" s="121"/>
      <c r="S6" s="94"/>
      <c r="T6" s="114"/>
      <c r="U6" s="94"/>
      <c r="V6" s="114"/>
      <c r="W6" s="94"/>
      <c r="X6" s="119"/>
      <c r="Z6" s="46" t="s">
        <v>56</v>
      </c>
      <c r="AA6" s="3">
        <f>+INT(AVERAGE(V7:V153))</f>
        <v>2</v>
      </c>
    </row>
    <row r="7" spans="2:27" ht="27.75" customHeight="1" x14ac:dyDescent="0.2">
      <c r="B7" s="24">
        <v>1</v>
      </c>
      <c r="C7" s="93" t="s">
        <v>57</v>
      </c>
      <c r="D7" s="59" t="s">
        <v>58</v>
      </c>
      <c r="E7" s="60" t="s">
        <v>59</v>
      </c>
      <c r="F7" s="53">
        <v>1</v>
      </c>
      <c r="G7" s="53">
        <v>3</v>
      </c>
      <c r="H7" s="53">
        <v>1</v>
      </c>
      <c r="I7" s="53">
        <v>1</v>
      </c>
      <c r="J7" s="53">
        <v>2</v>
      </c>
      <c r="K7" s="53">
        <v>1</v>
      </c>
      <c r="L7" s="53" t="s">
        <v>60</v>
      </c>
      <c r="M7" s="24">
        <f t="shared" ref="M7:M12" si="0">IF(L7="Raro",1,IF(L7="Improbable",2,IF(L7="Posible",3,IF(L7="Probable",4,IF(L7="Certeza","5")))))</f>
        <v>3</v>
      </c>
      <c r="N7" s="24" t="str">
        <f t="shared" ref="N7:N12" si="1">IF(MAX(F7:K7)=1,"Insignificante",IF(MAX(F7:K7)=2,"Menor",IF(MAX(F7:K7)=3,"Moderado",IF(MAX(F7:K7)=4,"Mayor",IF(MAX(F7:K7)=5,"Catastrofico","0")))))</f>
        <v>Moderado</v>
      </c>
      <c r="O7" s="24">
        <v>2</v>
      </c>
      <c r="P7" s="56" t="s">
        <v>61</v>
      </c>
      <c r="Q7" s="60" t="s">
        <v>59</v>
      </c>
      <c r="R7" s="2" t="s">
        <v>62</v>
      </c>
      <c r="S7" s="53" t="s">
        <v>60</v>
      </c>
      <c r="T7" s="24">
        <v>3</v>
      </c>
      <c r="U7" s="24" t="s">
        <v>63</v>
      </c>
      <c r="V7" s="24">
        <v>2</v>
      </c>
      <c r="W7" s="56" t="s">
        <v>61</v>
      </c>
      <c r="X7" s="2"/>
      <c r="Z7" s="58"/>
      <c r="AA7" s="58"/>
    </row>
    <row r="8" spans="2:27" ht="45" x14ac:dyDescent="0.2">
      <c r="B8" s="24">
        <v>2</v>
      </c>
      <c r="C8" s="118"/>
      <c r="D8" s="59" t="s">
        <v>64</v>
      </c>
      <c r="E8" s="60" t="s">
        <v>65</v>
      </c>
      <c r="F8" s="53">
        <v>1</v>
      </c>
      <c r="G8" s="53">
        <v>2</v>
      </c>
      <c r="H8" s="53">
        <v>1</v>
      </c>
      <c r="I8" s="53">
        <v>1</v>
      </c>
      <c r="J8" s="53">
        <v>2</v>
      </c>
      <c r="K8" s="53">
        <v>2</v>
      </c>
      <c r="L8" s="53" t="s">
        <v>60</v>
      </c>
      <c r="M8" s="24">
        <f t="shared" si="0"/>
        <v>3</v>
      </c>
      <c r="N8" s="24" t="str">
        <f t="shared" si="1"/>
        <v>Menor</v>
      </c>
      <c r="O8" s="24">
        <f t="shared" ref="O8:O12" si="2">MAX(F8:K8)</f>
        <v>2</v>
      </c>
      <c r="P8" s="56" t="str">
        <f t="shared" ref="P8:P12" si="3">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60" t="s">
        <v>65</v>
      </c>
      <c r="R8" s="2" t="s">
        <v>66</v>
      </c>
      <c r="S8" s="53" t="s">
        <v>60</v>
      </c>
      <c r="T8" s="24">
        <f t="shared" ref="T8:T44" si="4">IF(S8="Raro",1,IF(S8="Improbable",2,IF(S8="Posible",3,IF(S8="Probable",4,IF(S8="Certeza","5")))))</f>
        <v>3</v>
      </c>
      <c r="U8" s="24" t="s">
        <v>63</v>
      </c>
      <c r="V8" s="24">
        <v>2</v>
      </c>
      <c r="W8" s="56" t="s">
        <v>61</v>
      </c>
      <c r="X8" s="59"/>
      <c r="Z8" s="58">
        <v>4</v>
      </c>
      <c r="AA8" s="58" t="s">
        <v>67</v>
      </c>
    </row>
    <row r="9" spans="2:27" ht="45" x14ac:dyDescent="0.2">
      <c r="B9" s="24">
        <v>3</v>
      </c>
      <c r="C9" s="101" t="s">
        <v>68</v>
      </c>
      <c r="D9" s="59" t="s">
        <v>69</v>
      </c>
      <c r="E9" s="60" t="s">
        <v>70</v>
      </c>
      <c r="F9" s="53">
        <v>4</v>
      </c>
      <c r="G9" s="53">
        <v>3</v>
      </c>
      <c r="H9" s="53">
        <v>3</v>
      </c>
      <c r="I9" s="53">
        <v>3</v>
      </c>
      <c r="J9" s="53">
        <v>3</v>
      </c>
      <c r="K9" s="53">
        <v>3</v>
      </c>
      <c r="L9" s="53" t="s">
        <v>60</v>
      </c>
      <c r="M9" s="24">
        <f t="shared" si="0"/>
        <v>3</v>
      </c>
      <c r="N9" s="24" t="str">
        <f t="shared" si="1"/>
        <v>Mayor</v>
      </c>
      <c r="O9" s="24">
        <f t="shared" si="2"/>
        <v>4</v>
      </c>
      <c r="P9" s="56" t="str">
        <f t="shared" si="3"/>
        <v>Alto</v>
      </c>
      <c r="Q9" s="60" t="s">
        <v>70</v>
      </c>
      <c r="R9" s="2" t="s">
        <v>71</v>
      </c>
      <c r="S9" s="53" t="s">
        <v>60</v>
      </c>
      <c r="T9" s="24">
        <f t="shared" si="4"/>
        <v>3</v>
      </c>
      <c r="U9" s="24" t="s">
        <v>72</v>
      </c>
      <c r="V9" s="24">
        <v>1</v>
      </c>
      <c r="W9" s="56" t="s">
        <v>61</v>
      </c>
      <c r="X9" s="2"/>
      <c r="Z9" s="58">
        <v>5</v>
      </c>
      <c r="AA9" s="58" t="s">
        <v>73</v>
      </c>
    </row>
    <row r="10" spans="2:27" ht="43.5" customHeight="1" x14ac:dyDescent="0.2">
      <c r="B10" s="24">
        <v>4</v>
      </c>
      <c r="C10" s="101"/>
      <c r="D10" s="59" t="s">
        <v>74</v>
      </c>
      <c r="E10" s="60" t="s">
        <v>70</v>
      </c>
      <c r="F10" s="53">
        <v>1</v>
      </c>
      <c r="G10" s="53">
        <v>2</v>
      </c>
      <c r="H10" s="53">
        <v>1</v>
      </c>
      <c r="I10" s="53">
        <v>1</v>
      </c>
      <c r="J10" s="53">
        <v>1</v>
      </c>
      <c r="K10" s="53">
        <v>1</v>
      </c>
      <c r="L10" s="53" t="s">
        <v>75</v>
      </c>
      <c r="M10" s="24">
        <f t="shared" si="0"/>
        <v>1</v>
      </c>
      <c r="N10" s="24" t="str">
        <f t="shared" si="1"/>
        <v>Menor</v>
      </c>
      <c r="O10" s="24">
        <f t="shared" si="2"/>
        <v>2</v>
      </c>
      <c r="P10" s="56" t="str">
        <f t="shared" si="3"/>
        <v>Bajo</v>
      </c>
      <c r="Q10" s="60" t="s">
        <v>70</v>
      </c>
      <c r="R10" s="2" t="s">
        <v>76</v>
      </c>
      <c r="S10" s="53" t="s">
        <v>75</v>
      </c>
      <c r="T10" s="24">
        <f t="shared" si="4"/>
        <v>1</v>
      </c>
      <c r="U10" s="24" t="s">
        <v>63</v>
      </c>
      <c r="V10" s="24">
        <v>2</v>
      </c>
      <c r="W10" s="56" t="s">
        <v>61</v>
      </c>
      <c r="X10" s="59"/>
      <c r="Z10" s="58"/>
      <c r="AA10" s="58"/>
    </row>
    <row r="11" spans="2:27" ht="30" x14ac:dyDescent="0.2">
      <c r="B11" s="24">
        <v>5</v>
      </c>
      <c r="C11" s="101"/>
      <c r="D11" s="59" t="s">
        <v>77</v>
      </c>
      <c r="E11" s="60" t="s">
        <v>70</v>
      </c>
      <c r="F11" s="53">
        <v>2</v>
      </c>
      <c r="G11" s="53">
        <v>2</v>
      </c>
      <c r="H11" s="53">
        <v>1</v>
      </c>
      <c r="I11" s="53">
        <v>2</v>
      </c>
      <c r="J11" s="53">
        <v>1</v>
      </c>
      <c r="K11" s="53">
        <v>2</v>
      </c>
      <c r="L11" s="53" t="s">
        <v>78</v>
      </c>
      <c r="M11" s="24">
        <f t="shared" si="0"/>
        <v>2</v>
      </c>
      <c r="N11" s="24" t="str">
        <f t="shared" si="1"/>
        <v>Menor</v>
      </c>
      <c r="O11" s="24">
        <f t="shared" si="2"/>
        <v>2</v>
      </c>
      <c r="P11" s="56" t="str">
        <f t="shared" si="3"/>
        <v>Bajo</v>
      </c>
      <c r="Q11" s="60" t="s">
        <v>70</v>
      </c>
      <c r="R11" s="2" t="s">
        <v>79</v>
      </c>
      <c r="S11" s="53" t="s">
        <v>75</v>
      </c>
      <c r="T11" s="24">
        <f>IF(S11="Raro",1,IF(S11="Improbable",2,IF(S11="Posible",3,IF(S11="Probable",4,IF(S11="Certeza","5")))))</f>
        <v>1</v>
      </c>
      <c r="U11" s="24" t="s">
        <v>63</v>
      </c>
      <c r="V11" s="24">
        <v>2</v>
      </c>
      <c r="W11" s="56" t="s">
        <v>61</v>
      </c>
      <c r="X11" s="2"/>
      <c r="Z11" s="58"/>
      <c r="AA11" s="58"/>
    </row>
    <row r="12" spans="2:27" ht="60" x14ac:dyDescent="0.2">
      <c r="B12" s="24">
        <v>6</v>
      </c>
      <c r="C12" s="101"/>
      <c r="D12" s="59" t="s">
        <v>80</v>
      </c>
      <c r="E12" s="60" t="s">
        <v>70</v>
      </c>
      <c r="F12" s="53">
        <v>3</v>
      </c>
      <c r="G12" s="53">
        <v>3</v>
      </c>
      <c r="H12" s="53">
        <v>3</v>
      </c>
      <c r="I12" s="53">
        <v>3</v>
      </c>
      <c r="J12" s="53">
        <v>3</v>
      </c>
      <c r="K12" s="53">
        <v>3</v>
      </c>
      <c r="L12" s="53" t="s">
        <v>60</v>
      </c>
      <c r="M12" s="24">
        <f t="shared" si="0"/>
        <v>3</v>
      </c>
      <c r="N12" s="24" t="str">
        <f t="shared" si="1"/>
        <v>Moderado</v>
      </c>
      <c r="O12" s="24">
        <f t="shared" si="2"/>
        <v>3</v>
      </c>
      <c r="P12" s="56" t="str">
        <f t="shared" si="3"/>
        <v>Medio</v>
      </c>
      <c r="Q12" s="60" t="s">
        <v>70</v>
      </c>
      <c r="R12" s="2" t="s">
        <v>81</v>
      </c>
      <c r="S12" s="53" t="s">
        <v>75</v>
      </c>
      <c r="T12" s="24">
        <f t="shared" si="4"/>
        <v>1</v>
      </c>
      <c r="U12" s="24" t="s">
        <v>82</v>
      </c>
      <c r="V12" s="24">
        <v>3</v>
      </c>
      <c r="W12" s="56" t="s">
        <v>83</v>
      </c>
      <c r="X12" s="2"/>
      <c r="Z12" s="58"/>
      <c r="AA12" s="58" t="str">
        <f ca="1">VLOOKUP(RANDBETWEEN(1,5),$Z$7:$AA$9,2,FALSE)</f>
        <v>Certeza</v>
      </c>
    </row>
    <row r="13" spans="2:27" ht="60" x14ac:dyDescent="0.2">
      <c r="B13" s="24">
        <v>7</v>
      </c>
      <c r="C13" s="92" t="s">
        <v>84</v>
      </c>
      <c r="D13" s="59" t="s">
        <v>85</v>
      </c>
      <c r="E13" s="60" t="s">
        <v>70</v>
      </c>
      <c r="F13" s="53">
        <v>1</v>
      </c>
      <c r="G13" s="53">
        <v>2</v>
      </c>
      <c r="H13" s="53">
        <v>2</v>
      </c>
      <c r="I13" s="53">
        <v>1</v>
      </c>
      <c r="J13" s="53">
        <v>1</v>
      </c>
      <c r="K13" s="53">
        <v>1</v>
      </c>
      <c r="L13" s="53" t="s">
        <v>78</v>
      </c>
      <c r="M13" s="24">
        <f t="shared" ref="M13:M44" si="5">IF(L13="Raro",1,IF(L13="Improbable",2,IF(L13="Posible",3,IF(L13="Probable",4,IF(L13="Certeza","5")))))</f>
        <v>2</v>
      </c>
      <c r="N13" s="24" t="str">
        <f t="shared" ref="N13:N44" si="6">IF(MAX(F13:K13)=1,"Insignificante",IF(MAX(F13:K13)=2,"Menor",IF(MAX(F13:K13)=3,"Moderado",IF(MAX(F13:K13)=4,"Mayor",IF(MAX(F13:K13)=5,"Catastrofico","0")))))</f>
        <v>Menor</v>
      </c>
      <c r="O13" s="24">
        <f t="shared" ref="O13:O44" si="7">MAX(F13:K13)</f>
        <v>2</v>
      </c>
      <c r="P13" s="56" t="str">
        <f t="shared" ref="P13:P44" si="8">IF(AND(L13="Raro",N13="Insignificante"),"Inusual",IF(AND(L13="Raro",N13="Menor"),"Bajo",IF(AND(L13="Raro",N13="Moderado"),"Medio",IF(AND(L13="Raro",N13="Mayor"),"Medio",IF(AND(L13="Raro",N13="Catastrofico"),"Alto",IF(AND(L13="Improbable",N13="Insignificante"),"Bajo",IF(AND(L13="Improbable",N13="Menor"),"Bajo",IF(AND(L13="Improbable",N13="Moderado"),"Medio",IF(AND(L13="Improbable",N13="Mayor"),"Alto",IF(AND(L13="Improbable",N13="Catastrofico"),"Alto",IF(AND(L13="Posible",N13="Insignificante"),"Bajo",IF(AND(L13="Posible",N13="Menor"),"Bajo",IF(AND(L13="Posible",N13="Moderado"),"Medio",IF(AND(L13="Posible",N13="Mayor"),"Alto",IF(AND(L13="Posible",N13="Catastrofico"),"Extremo",IF(AND(L13="Probable",N13="Insignificante"),"Medio",IF(AND(L13="Probable",N13="Menor"),"Medio",IF(AND(L13="Probable",N13="Moderado"),"Alto",IF(AND(L13="Probable",N13="Mayor"),"Extremo",IF(AND(L13="Probable",N13="Catastrofico"),"Extremo",IF(AND(L13="Certeza",N13="Insignificante"),"Medio",IF(AND(L13="Certeza",N13="Menor"),"Alto",IF(AND(L13="Certeza",N13="Moderado"),"Alto",IF(AND(L13="Certeza",N13="Mayor"),"Extremo",IF(AND(L13="Certeza",N13="Catastrofico"),"Extremo",0)))))))))))))))))))))))))</f>
        <v>Bajo</v>
      </c>
      <c r="Q13" s="60" t="s">
        <v>70</v>
      </c>
      <c r="R13" s="2" t="s">
        <v>86</v>
      </c>
      <c r="S13" s="53" t="s">
        <v>78</v>
      </c>
      <c r="T13" s="24">
        <f t="shared" si="4"/>
        <v>2</v>
      </c>
      <c r="U13" s="24" t="s">
        <v>63</v>
      </c>
      <c r="V13" s="24">
        <v>2</v>
      </c>
      <c r="W13" s="56" t="s">
        <v>61</v>
      </c>
      <c r="X13" s="59"/>
    </row>
    <row r="14" spans="2:27" ht="40.5" customHeight="1" x14ac:dyDescent="0.2">
      <c r="B14" s="24">
        <v>8</v>
      </c>
      <c r="C14" s="93"/>
      <c r="D14" s="59" t="s">
        <v>87</v>
      </c>
      <c r="E14" s="60" t="s">
        <v>70</v>
      </c>
      <c r="F14" s="53">
        <v>1</v>
      </c>
      <c r="G14" s="53">
        <v>2</v>
      </c>
      <c r="H14" s="53">
        <v>1</v>
      </c>
      <c r="I14" s="53">
        <v>2</v>
      </c>
      <c r="J14" s="53">
        <v>2</v>
      </c>
      <c r="K14" s="53">
        <v>1</v>
      </c>
      <c r="L14" s="53" t="s">
        <v>60</v>
      </c>
      <c r="M14" s="24">
        <f t="shared" si="5"/>
        <v>3</v>
      </c>
      <c r="N14" s="24" t="str">
        <f t="shared" si="6"/>
        <v>Menor</v>
      </c>
      <c r="O14" s="24">
        <f t="shared" si="7"/>
        <v>2</v>
      </c>
      <c r="P14" s="56" t="str">
        <f t="shared" si="8"/>
        <v>Bajo</v>
      </c>
      <c r="Q14" s="60" t="s">
        <v>70</v>
      </c>
      <c r="R14" s="2" t="s">
        <v>88</v>
      </c>
      <c r="S14" s="53" t="s">
        <v>60</v>
      </c>
      <c r="T14" s="24">
        <f t="shared" si="4"/>
        <v>3</v>
      </c>
      <c r="U14" s="24" t="s">
        <v>72</v>
      </c>
      <c r="V14" s="24">
        <v>1</v>
      </c>
      <c r="W14" s="56" t="s">
        <v>61</v>
      </c>
      <c r="X14" s="2"/>
    </row>
    <row r="15" spans="2:27" ht="45" x14ac:dyDescent="0.2">
      <c r="B15" s="24">
        <v>9</v>
      </c>
      <c r="C15" s="93"/>
      <c r="D15" s="59" t="s">
        <v>89</v>
      </c>
      <c r="E15" s="60" t="s">
        <v>90</v>
      </c>
      <c r="F15" s="53">
        <v>1</v>
      </c>
      <c r="G15" s="53">
        <v>1</v>
      </c>
      <c r="H15" s="53">
        <v>1</v>
      </c>
      <c r="I15" s="53">
        <v>1</v>
      </c>
      <c r="J15" s="53">
        <v>3</v>
      </c>
      <c r="K15" s="53">
        <v>3</v>
      </c>
      <c r="L15" s="53" t="s">
        <v>60</v>
      </c>
      <c r="M15" s="24">
        <f t="shared" si="5"/>
        <v>3</v>
      </c>
      <c r="N15" s="24" t="str">
        <f t="shared" si="6"/>
        <v>Moderado</v>
      </c>
      <c r="O15" s="24">
        <f t="shared" si="7"/>
        <v>3</v>
      </c>
      <c r="P15" s="56" t="str">
        <f t="shared" si="8"/>
        <v>Medio</v>
      </c>
      <c r="Q15" s="60" t="s">
        <v>90</v>
      </c>
      <c r="R15" s="2" t="s">
        <v>91</v>
      </c>
      <c r="S15" s="53" t="s">
        <v>75</v>
      </c>
      <c r="T15" s="24">
        <f t="shared" si="4"/>
        <v>1</v>
      </c>
      <c r="U15" s="24" t="s">
        <v>82</v>
      </c>
      <c r="V15" s="24">
        <v>3</v>
      </c>
      <c r="W15" s="56" t="s">
        <v>83</v>
      </c>
      <c r="X15" s="2"/>
    </row>
    <row r="16" spans="2:27" ht="30" x14ac:dyDescent="0.2">
      <c r="B16" s="24">
        <v>10</v>
      </c>
      <c r="C16" s="92" t="s">
        <v>92</v>
      </c>
      <c r="D16" s="59" t="s">
        <v>93</v>
      </c>
      <c r="E16" s="60" t="s">
        <v>70</v>
      </c>
      <c r="F16" s="53">
        <v>3</v>
      </c>
      <c r="G16" s="53">
        <v>3</v>
      </c>
      <c r="H16" s="53">
        <v>1</v>
      </c>
      <c r="I16" s="53">
        <v>1</v>
      </c>
      <c r="J16" s="53">
        <v>1</v>
      </c>
      <c r="K16" s="53">
        <v>1</v>
      </c>
      <c r="L16" s="53" t="s">
        <v>67</v>
      </c>
      <c r="M16" s="24">
        <f t="shared" si="5"/>
        <v>4</v>
      </c>
      <c r="N16" s="24" t="str">
        <f t="shared" si="6"/>
        <v>Moderado</v>
      </c>
      <c r="O16" s="24">
        <f t="shared" si="7"/>
        <v>3</v>
      </c>
      <c r="P16" s="56" t="str">
        <f t="shared" si="8"/>
        <v>Alto</v>
      </c>
      <c r="Q16" s="60" t="s">
        <v>70</v>
      </c>
      <c r="R16" s="2" t="s">
        <v>94</v>
      </c>
      <c r="S16" s="53" t="s">
        <v>67</v>
      </c>
      <c r="T16" s="24">
        <f t="shared" si="4"/>
        <v>4</v>
      </c>
      <c r="U16" s="24" t="s">
        <v>82</v>
      </c>
      <c r="V16" s="24">
        <v>3</v>
      </c>
      <c r="W16" s="56" t="s">
        <v>95</v>
      </c>
      <c r="X16" s="59"/>
    </row>
    <row r="17" spans="2:24" ht="45" x14ac:dyDescent="0.2">
      <c r="B17" s="24">
        <v>11</v>
      </c>
      <c r="C17" s="93"/>
      <c r="D17" s="59" t="s">
        <v>96</v>
      </c>
      <c r="E17" s="60" t="s">
        <v>90</v>
      </c>
      <c r="F17" s="53">
        <v>3</v>
      </c>
      <c r="G17" s="53">
        <v>3</v>
      </c>
      <c r="H17" s="53">
        <v>1</v>
      </c>
      <c r="I17" s="53">
        <v>1</v>
      </c>
      <c r="J17" s="53">
        <v>1</v>
      </c>
      <c r="K17" s="53">
        <v>1</v>
      </c>
      <c r="L17" s="53" t="s">
        <v>67</v>
      </c>
      <c r="M17" s="24">
        <f t="shared" ref="M17" si="9">IF(L17="Raro",1,IF(L17="Improbable",2,IF(L17="Posible",3,IF(L17="Probable",4,IF(L17="Certeza","5")))))</f>
        <v>4</v>
      </c>
      <c r="N17" s="24" t="str">
        <f t="shared" ref="N17" si="10">IF(MAX(F17:K17)=1,"Insignificante",IF(MAX(F17:K17)=2,"Menor",IF(MAX(F17:K17)=3,"Moderado",IF(MAX(F17:K17)=4,"Mayor",IF(MAX(F17:K17)=5,"Catastrofico","0")))))</f>
        <v>Moderado</v>
      </c>
      <c r="O17" s="24">
        <f t="shared" ref="O17" si="11">MAX(F17:K17)</f>
        <v>3</v>
      </c>
      <c r="P17" s="24" t="str">
        <f t="shared" ref="P17" si="12">IF(AND(L17="Raro",N17="Insignificante"),"Inusual",IF(AND(L17="Raro",N17="Menor"),"Bajo",IF(AND(L17="Raro",N17="Moderado"),"Medio",IF(AND(L17="Raro",N17="Mayor"),"Medio",IF(AND(L17="Raro",N17="Catastrofico"),"Alto",IF(AND(L17="Improbable",N17="Insignificante"),"Bajo",IF(AND(L17="Improbable",N17="Menor"),"Bajo",IF(AND(L17="Improbable",N17="Moderado"),"Medio",IF(AND(L17="Improbable",N17="Mayor"),"Alto",IF(AND(L17="Improbable",N17="Catastrofico"),"Alto",IF(AND(L17="Posible",N17="Insignificante"),"Bajo",IF(AND(L17="Posible",N17="Menor"),"Bajo",IF(AND(L17="Posible",N17="Moderado"),"Medio",IF(AND(L17="Posible",N17="Mayor"),"Alto",IF(AND(L17="Posible",N17="Catastrofico"),"Extremo",IF(AND(L17="Probable",N17="Insignificante"),"Medio",IF(AND(L17="Probable",N17="Menor"),"Medio",IF(AND(L17="Probable",N17="Moderado"),"Alto",IF(AND(L17="Probable",N17="Mayor"),"Extremo",IF(AND(L17="Probable",N17="Catastrofico"),"Extremo",IF(AND(L17="Certeza",N17="Insignificante"),"Medio",IF(AND(L17="Certeza",N17="Menor"),"Alto",IF(AND(L17="Certeza",N17="Moderado"),"Alto",IF(AND(L17="Certeza",N17="Mayor"),"Extremo",IF(AND(L17="Certeza",N17="Catastrofico"),"Extremo",0)))))))))))))))))))))))))</f>
        <v>Alto</v>
      </c>
      <c r="Q17" s="60" t="s">
        <v>90</v>
      </c>
      <c r="R17" s="2" t="s">
        <v>97</v>
      </c>
      <c r="S17" s="53" t="s">
        <v>67</v>
      </c>
      <c r="T17" s="24">
        <f t="shared" ref="T17" si="13">IF(S17="Raro",1,IF(S17="Improbable",2,IF(S17="Posible",3,IF(S17="Probable",4,IF(S17="Certeza","5")))))</f>
        <v>4</v>
      </c>
      <c r="U17" s="24" t="s">
        <v>82</v>
      </c>
      <c r="V17" s="24">
        <v>3</v>
      </c>
      <c r="W17" s="24" t="s">
        <v>95</v>
      </c>
      <c r="X17" s="59"/>
    </row>
    <row r="18" spans="2:24" ht="39" customHeight="1" x14ac:dyDescent="0.2">
      <c r="B18" s="24">
        <v>12</v>
      </c>
      <c r="C18" s="93"/>
      <c r="D18" s="59" t="s">
        <v>98</v>
      </c>
      <c r="E18" s="60" t="s">
        <v>70</v>
      </c>
      <c r="F18" s="53">
        <v>3</v>
      </c>
      <c r="G18" s="53">
        <v>3</v>
      </c>
      <c r="H18" s="53">
        <v>1</v>
      </c>
      <c r="I18" s="53">
        <v>1</v>
      </c>
      <c r="J18" s="53">
        <v>1</v>
      </c>
      <c r="K18" s="53">
        <v>1</v>
      </c>
      <c r="L18" s="53" t="s">
        <v>78</v>
      </c>
      <c r="M18" s="24">
        <f t="shared" si="5"/>
        <v>2</v>
      </c>
      <c r="N18" s="24" t="str">
        <f t="shared" si="6"/>
        <v>Moderado</v>
      </c>
      <c r="O18" s="24">
        <f t="shared" si="7"/>
        <v>3</v>
      </c>
      <c r="P18" s="56" t="str">
        <f t="shared" si="8"/>
        <v>Medio</v>
      </c>
      <c r="Q18" s="60" t="s">
        <v>70</v>
      </c>
      <c r="R18" s="2" t="s">
        <v>99</v>
      </c>
      <c r="S18" s="53" t="s">
        <v>78</v>
      </c>
      <c r="T18" s="24">
        <f t="shared" si="4"/>
        <v>2</v>
      </c>
      <c r="U18" s="24" t="s">
        <v>82</v>
      </c>
      <c r="V18" s="24">
        <v>3</v>
      </c>
      <c r="W18" s="56" t="s">
        <v>83</v>
      </c>
      <c r="X18" s="2"/>
    </row>
    <row r="19" spans="2:24" ht="52.5" customHeight="1" x14ac:dyDescent="0.2">
      <c r="B19" s="24">
        <v>13</v>
      </c>
      <c r="C19" s="118"/>
      <c r="D19" s="59" t="s">
        <v>100</v>
      </c>
      <c r="E19" s="60" t="s">
        <v>70</v>
      </c>
      <c r="F19" s="53">
        <v>3</v>
      </c>
      <c r="G19" s="53">
        <v>4</v>
      </c>
      <c r="H19" s="53">
        <v>3</v>
      </c>
      <c r="I19" s="53">
        <v>2</v>
      </c>
      <c r="J19" s="53">
        <v>1</v>
      </c>
      <c r="K19" s="53">
        <v>1</v>
      </c>
      <c r="L19" s="53" t="s">
        <v>60</v>
      </c>
      <c r="M19" s="24">
        <f t="shared" si="5"/>
        <v>3</v>
      </c>
      <c r="N19" s="24" t="str">
        <f t="shared" si="6"/>
        <v>Mayor</v>
      </c>
      <c r="O19" s="24">
        <f t="shared" si="7"/>
        <v>4</v>
      </c>
      <c r="P19" s="56" t="str">
        <f t="shared" si="8"/>
        <v>Alto</v>
      </c>
      <c r="Q19" s="60" t="s">
        <v>70</v>
      </c>
      <c r="R19" s="2" t="s">
        <v>101</v>
      </c>
      <c r="S19" s="53" t="s">
        <v>60</v>
      </c>
      <c r="T19" s="24">
        <f t="shared" si="4"/>
        <v>3</v>
      </c>
      <c r="U19" s="24" t="s">
        <v>72</v>
      </c>
      <c r="V19" s="24">
        <v>1</v>
      </c>
      <c r="W19" s="56" t="s">
        <v>61</v>
      </c>
      <c r="X19" s="2"/>
    </row>
    <row r="20" spans="2:24" ht="39" customHeight="1" x14ac:dyDescent="0.2">
      <c r="B20" s="24">
        <v>14</v>
      </c>
      <c r="C20" s="115" t="s">
        <v>102</v>
      </c>
      <c r="D20" s="59" t="s">
        <v>103</v>
      </c>
      <c r="E20" s="60" t="s">
        <v>90</v>
      </c>
      <c r="F20" s="53">
        <v>4</v>
      </c>
      <c r="G20" s="53">
        <v>4</v>
      </c>
      <c r="H20" s="53">
        <v>1</v>
      </c>
      <c r="I20" s="53">
        <v>1</v>
      </c>
      <c r="J20" s="53">
        <v>1</v>
      </c>
      <c r="K20" s="53">
        <v>1</v>
      </c>
      <c r="L20" s="53" t="s">
        <v>60</v>
      </c>
      <c r="M20" s="24">
        <f t="shared" si="5"/>
        <v>3</v>
      </c>
      <c r="N20" s="24" t="str">
        <f t="shared" si="6"/>
        <v>Mayor</v>
      </c>
      <c r="O20" s="24">
        <f t="shared" si="7"/>
        <v>4</v>
      </c>
      <c r="P20" s="56" t="str">
        <f t="shared" si="8"/>
        <v>Alto</v>
      </c>
      <c r="Q20" s="60" t="s">
        <v>90</v>
      </c>
      <c r="R20" s="2" t="s">
        <v>104</v>
      </c>
      <c r="S20" s="53" t="s">
        <v>60</v>
      </c>
      <c r="T20" s="24">
        <f t="shared" si="4"/>
        <v>3</v>
      </c>
      <c r="U20" s="24" t="s">
        <v>105</v>
      </c>
      <c r="V20" s="24">
        <v>4</v>
      </c>
      <c r="W20" s="56" t="s">
        <v>95</v>
      </c>
      <c r="X20" s="59"/>
    </row>
    <row r="21" spans="2:24" ht="30" x14ac:dyDescent="0.2">
      <c r="B21" s="24">
        <v>15</v>
      </c>
      <c r="C21" s="116"/>
      <c r="D21" s="59" t="s">
        <v>106</v>
      </c>
      <c r="E21" s="60" t="s">
        <v>70</v>
      </c>
      <c r="F21" s="53">
        <v>3</v>
      </c>
      <c r="G21" s="53">
        <v>3</v>
      </c>
      <c r="H21" s="53">
        <v>1</v>
      </c>
      <c r="I21" s="53">
        <v>1</v>
      </c>
      <c r="J21" s="53">
        <v>1</v>
      </c>
      <c r="K21" s="53">
        <v>1</v>
      </c>
      <c r="L21" s="53" t="s">
        <v>60</v>
      </c>
      <c r="M21" s="24">
        <f t="shared" si="5"/>
        <v>3</v>
      </c>
      <c r="N21" s="24" t="str">
        <f t="shared" si="6"/>
        <v>Moderado</v>
      </c>
      <c r="O21" s="24">
        <f t="shared" si="7"/>
        <v>3</v>
      </c>
      <c r="P21" s="56" t="str">
        <f t="shared" si="8"/>
        <v>Medio</v>
      </c>
      <c r="Q21" s="60" t="s">
        <v>70</v>
      </c>
      <c r="R21" s="59" t="s">
        <v>101</v>
      </c>
      <c r="S21" s="53" t="s">
        <v>60</v>
      </c>
      <c r="T21" s="24">
        <f t="shared" si="4"/>
        <v>3</v>
      </c>
      <c r="U21" s="24" t="s">
        <v>72</v>
      </c>
      <c r="V21" s="24">
        <v>1</v>
      </c>
      <c r="W21" s="56" t="s">
        <v>61</v>
      </c>
      <c r="X21" s="2"/>
    </row>
    <row r="22" spans="2:24" ht="45" x14ac:dyDescent="0.2">
      <c r="B22" s="24">
        <v>16</v>
      </c>
      <c r="C22" s="116"/>
      <c r="D22" s="59" t="s">
        <v>107</v>
      </c>
      <c r="E22" s="60" t="s">
        <v>70</v>
      </c>
      <c r="F22" s="53">
        <v>2</v>
      </c>
      <c r="G22" s="53">
        <v>1</v>
      </c>
      <c r="H22" s="53">
        <v>1</v>
      </c>
      <c r="I22" s="53">
        <v>1</v>
      </c>
      <c r="J22" s="53">
        <v>2</v>
      </c>
      <c r="K22" s="53">
        <v>3</v>
      </c>
      <c r="L22" s="53" t="s">
        <v>78</v>
      </c>
      <c r="M22" s="24">
        <f t="shared" si="5"/>
        <v>2</v>
      </c>
      <c r="N22" s="24" t="str">
        <f t="shared" si="6"/>
        <v>Moderado</v>
      </c>
      <c r="O22" s="24">
        <f t="shared" si="7"/>
        <v>3</v>
      </c>
      <c r="P22" s="56" t="str">
        <f t="shared" si="8"/>
        <v>Medio</v>
      </c>
      <c r="Q22" s="60" t="s">
        <v>70</v>
      </c>
      <c r="R22" s="2" t="s">
        <v>108</v>
      </c>
      <c r="S22" s="53" t="s">
        <v>78</v>
      </c>
      <c r="T22" s="24">
        <f t="shared" si="4"/>
        <v>2</v>
      </c>
      <c r="U22" s="24" t="s">
        <v>72</v>
      </c>
      <c r="V22" s="24">
        <v>1</v>
      </c>
      <c r="W22" s="56" t="s">
        <v>61</v>
      </c>
      <c r="X22" s="2"/>
    </row>
    <row r="23" spans="2:24" ht="60" x14ac:dyDescent="0.2">
      <c r="B23" s="24">
        <v>17</v>
      </c>
      <c r="C23" s="116"/>
      <c r="D23" s="59" t="s">
        <v>109</v>
      </c>
      <c r="E23" s="60" t="s">
        <v>70</v>
      </c>
      <c r="F23" s="53">
        <v>2</v>
      </c>
      <c r="G23" s="53">
        <v>3</v>
      </c>
      <c r="H23" s="53">
        <v>1</v>
      </c>
      <c r="I23" s="53">
        <v>1</v>
      </c>
      <c r="J23" s="53">
        <v>1</v>
      </c>
      <c r="K23" s="53">
        <v>1</v>
      </c>
      <c r="L23" s="53" t="s">
        <v>60</v>
      </c>
      <c r="M23" s="24">
        <f t="shared" si="5"/>
        <v>3</v>
      </c>
      <c r="N23" s="24" t="str">
        <f t="shared" si="6"/>
        <v>Moderado</v>
      </c>
      <c r="O23" s="24">
        <f t="shared" si="7"/>
        <v>3</v>
      </c>
      <c r="P23" s="56" t="str">
        <f t="shared" si="8"/>
        <v>Medio</v>
      </c>
      <c r="Q23" s="60" t="s">
        <v>70</v>
      </c>
      <c r="R23" s="59" t="s">
        <v>110</v>
      </c>
      <c r="S23" s="53" t="s">
        <v>60</v>
      </c>
      <c r="T23" s="24">
        <f t="shared" si="4"/>
        <v>3</v>
      </c>
      <c r="U23" s="24" t="s">
        <v>82</v>
      </c>
      <c r="V23" s="24">
        <v>3</v>
      </c>
      <c r="W23" s="56" t="s">
        <v>83</v>
      </c>
      <c r="X23" s="59"/>
    </row>
    <row r="24" spans="2:24" ht="60" x14ac:dyDescent="0.2">
      <c r="B24" s="24">
        <v>18</v>
      </c>
      <c r="C24" s="117"/>
      <c r="D24" s="59" t="s">
        <v>111</v>
      </c>
      <c r="E24" s="60" t="s">
        <v>70</v>
      </c>
      <c r="F24" s="53">
        <v>2</v>
      </c>
      <c r="G24" s="53">
        <v>3</v>
      </c>
      <c r="H24" s="53">
        <v>1</v>
      </c>
      <c r="I24" s="53">
        <v>1</v>
      </c>
      <c r="J24" s="53">
        <v>1</v>
      </c>
      <c r="K24" s="53">
        <v>1</v>
      </c>
      <c r="L24" s="53" t="s">
        <v>60</v>
      </c>
      <c r="M24" s="24">
        <f t="shared" si="5"/>
        <v>3</v>
      </c>
      <c r="N24" s="24" t="str">
        <f t="shared" si="6"/>
        <v>Moderado</v>
      </c>
      <c r="O24" s="24">
        <f t="shared" si="7"/>
        <v>3</v>
      </c>
      <c r="P24" s="56" t="str">
        <f t="shared" si="8"/>
        <v>Medio</v>
      </c>
      <c r="Q24" s="60" t="s">
        <v>70</v>
      </c>
      <c r="R24" s="2" t="s">
        <v>110</v>
      </c>
      <c r="S24" s="53" t="s">
        <v>60</v>
      </c>
      <c r="T24" s="24">
        <f t="shared" si="4"/>
        <v>3</v>
      </c>
      <c r="U24" s="24" t="s">
        <v>82</v>
      </c>
      <c r="V24" s="24">
        <v>3</v>
      </c>
      <c r="W24" s="56" t="s">
        <v>83</v>
      </c>
      <c r="X24" s="59"/>
    </row>
    <row r="25" spans="2:24" ht="45" x14ac:dyDescent="0.2">
      <c r="B25" s="24">
        <v>19</v>
      </c>
      <c r="C25" s="92" t="s">
        <v>112</v>
      </c>
      <c r="D25" s="59" t="s">
        <v>113</v>
      </c>
      <c r="E25" s="60" t="s">
        <v>90</v>
      </c>
      <c r="F25" s="53">
        <v>2</v>
      </c>
      <c r="G25" s="53">
        <v>1</v>
      </c>
      <c r="H25" s="53">
        <v>1</v>
      </c>
      <c r="I25" s="53">
        <v>1</v>
      </c>
      <c r="J25" s="53">
        <v>2</v>
      </c>
      <c r="K25" s="53">
        <v>3</v>
      </c>
      <c r="L25" s="53" t="s">
        <v>78</v>
      </c>
      <c r="M25" s="24">
        <f t="shared" si="5"/>
        <v>2</v>
      </c>
      <c r="N25" s="24" t="str">
        <f t="shared" si="6"/>
        <v>Moderado</v>
      </c>
      <c r="O25" s="24">
        <f t="shared" si="7"/>
        <v>3</v>
      </c>
      <c r="P25" s="56" t="str">
        <f t="shared" si="8"/>
        <v>Medio</v>
      </c>
      <c r="Q25" s="60" t="s">
        <v>90</v>
      </c>
      <c r="R25" s="2" t="s">
        <v>114</v>
      </c>
      <c r="S25" s="53" t="s">
        <v>75</v>
      </c>
      <c r="T25" s="24">
        <f t="shared" si="4"/>
        <v>1</v>
      </c>
      <c r="U25" s="24" t="s">
        <v>82</v>
      </c>
      <c r="V25" s="24">
        <v>3</v>
      </c>
      <c r="W25" s="56" t="s">
        <v>83</v>
      </c>
      <c r="X25" s="2"/>
    </row>
    <row r="26" spans="2:24" ht="45" x14ac:dyDescent="0.2">
      <c r="B26" s="24">
        <v>20</v>
      </c>
      <c r="C26" s="118"/>
      <c r="D26" s="59" t="s">
        <v>115</v>
      </c>
      <c r="E26" s="60" t="s">
        <v>70</v>
      </c>
      <c r="F26" s="53">
        <v>4</v>
      </c>
      <c r="G26" s="53">
        <v>4</v>
      </c>
      <c r="H26" s="53">
        <v>2</v>
      </c>
      <c r="I26" s="53">
        <v>1</v>
      </c>
      <c r="J26" s="53">
        <v>2</v>
      </c>
      <c r="K26" s="53">
        <v>4</v>
      </c>
      <c r="L26" s="53" t="s">
        <v>75</v>
      </c>
      <c r="M26" s="24">
        <f t="shared" si="5"/>
        <v>1</v>
      </c>
      <c r="N26" s="24" t="str">
        <f t="shared" si="6"/>
        <v>Mayor</v>
      </c>
      <c r="O26" s="24">
        <f t="shared" si="7"/>
        <v>4</v>
      </c>
      <c r="P26" s="56" t="str">
        <f t="shared" si="8"/>
        <v>Medio</v>
      </c>
      <c r="Q26" s="60" t="s">
        <v>70</v>
      </c>
      <c r="R26" s="2" t="s">
        <v>116</v>
      </c>
      <c r="S26" s="53" t="s">
        <v>75</v>
      </c>
      <c r="T26" s="24">
        <f t="shared" si="4"/>
        <v>1</v>
      </c>
      <c r="U26" s="24" t="s">
        <v>72</v>
      </c>
      <c r="V26" s="24">
        <v>1</v>
      </c>
      <c r="W26" s="56" t="s">
        <v>117</v>
      </c>
      <c r="X26" s="2"/>
    </row>
    <row r="27" spans="2:24" ht="40.5" customHeight="1" x14ac:dyDescent="0.2">
      <c r="B27" s="24">
        <v>21</v>
      </c>
      <c r="C27" s="92" t="s">
        <v>118</v>
      </c>
      <c r="D27" s="59" t="s">
        <v>119</v>
      </c>
      <c r="E27" s="60" t="s">
        <v>90</v>
      </c>
      <c r="F27" s="53">
        <v>1</v>
      </c>
      <c r="G27" s="53">
        <v>1</v>
      </c>
      <c r="H27" s="53">
        <v>1</v>
      </c>
      <c r="I27" s="53">
        <v>1</v>
      </c>
      <c r="J27" s="53">
        <v>1</v>
      </c>
      <c r="K27" s="53">
        <v>1</v>
      </c>
      <c r="L27" s="53" t="s">
        <v>75</v>
      </c>
      <c r="M27" s="24">
        <f t="shared" si="5"/>
        <v>1</v>
      </c>
      <c r="N27" s="24" t="str">
        <f>IF(MAX(F27:K27)=1,"Insignificante",IF(MAX(F27:K27)=2,"Menor",IF(MAX(F27:K27)=3,"Moderado",IF(MAX(F27:K27)=4,"Mayor",IF(MAX(F27:K27)=5,"Catastrofico","0")))))</f>
        <v>Insignificante</v>
      </c>
      <c r="O27" s="24">
        <f t="shared" si="7"/>
        <v>1</v>
      </c>
      <c r="P27" s="56" t="str">
        <f t="shared" si="8"/>
        <v>Inusual</v>
      </c>
      <c r="Q27" s="60" t="s">
        <v>90</v>
      </c>
      <c r="R27" s="2" t="s">
        <v>120</v>
      </c>
      <c r="S27" s="53" t="s">
        <v>75</v>
      </c>
      <c r="T27" s="24">
        <f t="shared" si="4"/>
        <v>1</v>
      </c>
      <c r="U27" s="24" t="s">
        <v>72</v>
      </c>
      <c r="V27" s="24">
        <v>1</v>
      </c>
      <c r="W27" s="56" t="s">
        <v>117</v>
      </c>
      <c r="X27" s="59"/>
    </row>
    <row r="28" spans="2:24" ht="39" customHeight="1" x14ac:dyDescent="0.2">
      <c r="B28" s="24">
        <v>22</v>
      </c>
      <c r="C28" s="93"/>
      <c r="D28" s="59" t="s">
        <v>121</v>
      </c>
      <c r="E28" s="60" t="s">
        <v>70</v>
      </c>
      <c r="F28" s="53">
        <v>3</v>
      </c>
      <c r="G28" s="53">
        <v>3</v>
      </c>
      <c r="H28" s="53">
        <v>1</v>
      </c>
      <c r="I28" s="53">
        <v>1</v>
      </c>
      <c r="J28" s="53">
        <v>1</v>
      </c>
      <c r="K28" s="53">
        <v>1</v>
      </c>
      <c r="L28" s="53" t="s">
        <v>60</v>
      </c>
      <c r="M28" s="24">
        <f t="shared" si="5"/>
        <v>3</v>
      </c>
      <c r="N28" s="24" t="str">
        <f t="shared" si="6"/>
        <v>Moderado</v>
      </c>
      <c r="O28" s="24">
        <f t="shared" si="7"/>
        <v>3</v>
      </c>
      <c r="P28" s="56" t="str">
        <f t="shared" si="8"/>
        <v>Medio</v>
      </c>
      <c r="Q28" s="60" t="s">
        <v>70</v>
      </c>
      <c r="R28" s="59" t="s">
        <v>122</v>
      </c>
      <c r="S28" s="53" t="s">
        <v>60</v>
      </c>
      <c r="T28" s="24">
        <f t="shared" si="4"/>
        <v>3</v>
      </c>
      <c r="U28" s="24" t="s">
        <v>72</v>
      </c>
      <c r="V28" s="24">
        <v>1</v>
      </c>
      <c r="W28" s="56" t="s">
        <v>117</v>
      </c>
      <c r="X28" s="2"/>
    </row>
    <row r="29" spans="2:24" ht="62.25" customHeight="1" x14ac:dyDescent="0.2">
      <c r="B29" s="24">
        <v>23</v>
      </c>
      <c r="C29" s="93"/>
      <c r="D29" s="59" t="s">
        <v>123</v>
      </c>
      <c r="E29" s="60" t="s">
        <v>70</v>
      </c>
      <c r="F29" s="53">
        <v>2</v>
      </c>
      <c r="G29" s="53">
        <v>3</v>
      </c>
      <c r="H29" s="53">
        <v>1</v>
      </c>
      <c r="I29" s="53">
        <v>1</v>
      </c>
      <c r="J29" s="53">
        <v>2</v>
      </c>
      <c r="K29" s="53">
        <v>1</v>
      </c>
      <c r="L29" s="53" t="s">
        <v>78</v>
      </c>
      <c r="M29" s="24">
        <f t="shared" si="5"/>
        <v>2</v>
      </c>
      <c r="N29" s="24" t="str">
        <f t="shared" si="6"/>
        <v>Moderado</v>
      </c>
      <c r="O29" s="24">
        <f t="shared" si="7"/>
        <v>3</v>
      </c>
      <c r="P29" s="56" t="str">
        <f t="shared" si="8"/>
        <v>Medio</v>
      </c>
      <c r="Q29" s="60" t="s">
        <v>70</v>
      </c>
      <c r="R29" s="59" t="s">
        <v>124</v>
      </c>
      <c r="S29" s="53" t="s">
        <v>60</v>
      </c>
      <c r="T29" s="24">
        <f t="shared" si="4"/>
        <v>3</v>
      </c>
      <c r="U29" s="24" t="str">
        <f t="shared" ref="U29" si="14">IF(MAX(M29:R29)=1,"Insignificante",IF(MAX(M29:R29)=2,"Menor",IF(MAX(M29:R29)=3,"Moderado",IF(MAX(M29:R29)=4,"Mayor",IF(MAX(M29:R29)=5,"Catastrofico","0")))))</f>
        <v>Moderado</v>
      </c>
      <c r="V29" s="24">
        <f t="shared" ref="V29" si="15">MAX(M29:R29)</f>
        <v>3</v>
      </c>
      <c r="W29" s="56" t="s">
        <v>83</v>
      </c>
      <c r="X29" s="59"/>
    </row>
    <row r="30" spans="2:24" ht="39" customHeight="1" x14ac:dyDescent="0.2">
      <c r="B30" s="24">
        <v>24</v>
      </c>
      <c r="C30" s="93"/>
      <c r="D30" s="59" t="s">
        <v>125</v>
      </c>
      <c r="E30" s="60" t="s">
        <v>70</v>
      </c>
      <c r="F30" s="53">
        <v>1</v>
      </c>
      <c r="G30" s="53">
        <v>3</v>
      </c>
      <c r="H30" s="53">
        <v>2</v>
      </c>
      <c r="I30" s="53">
        <v>1</v>
      </c>
      <c r="J30" s="53">
        <v>1</v>
      </c>
      <c r="K30" s="53">
        <v>1</v>
      </c>
      <c r="L30" s="53" t="s">
        <v>60</v>
      </c>
      <c r="M30" s="24">
        <f t="shared" si="5"/>
        <v>3</v>
      </c>
      <c r="N30" s="24" t="str">
        <f t="shared" si="6"/>
        <v>Moderado</v>
      </c>
      <c r="O30" s="24">
        <f t="shared" si="7"/>
        <v>3</v>
      </c>
      <c r="P30" s="56" t="str">
        <f t="shared" si="8"/>
        <v>Medio</v>
      </c>
      <c r="Q30" s="60" t="s">
        <v>70</v>
      </c>
      <c r="R30" s="59" t="s">
        <v>126</v>
      </c>
      <c r="S30" s="53" t="s">
        <v>60</v>
      </c>
      <c r="T30" s="24">
        <f t="shared" si="4"/>
        <v>3</v>
      </c>
      <c r="U30" s="24" t="str">
        <f t="shared" ref="U30" si="16">IF(MAX(M30:R30)=1,"Insignificante",IF(MAX(M30:R30)=2,"Menor",IF(MAX(M30:R30)=3,"Moderado",IF(MAX(M30:R30)=4,"Mayor",IF(MAX(M30:R30)=5,"Catastrofico","0")))))</f>
        <v>Moderado</v>
      </c>
      <c r="V30" s="24">
        <f t="shared" ref="V30" si="17">MAX(M30:R30)</f>
        <v>3</v>
      </c>
      <c r="W30" s="56" t="s">
        <v>83</v>
      </c>
      <c r="X30" s="2"/>
    </row>
    <row r="31" spans="2:24" ht="30" x14ac:dyDescent="0.2">
      <c r="B31" s="24">
        <v>25</v>
      </c>
      <c r="C31" s="118"/>
      <c r="D31" s="59" t="s">
        <v>127</v>
      </c>
      <c r="E31" s="60" t="s">
        <v>90</v>
      </c>
      <c r="F31" s="53">
        <v>1</v>
      </c>
      <c r="G31" s="53">
        <v>3</v>
      </c>
      <c r="H31" s="53">
        <v>2</v>
      </c>
      <c r="I31" s="53">
        <v>1</v>
      </c>
      <c r="J31" s="53">
        <v>1</v>
      </c>
      <c r="K31" s="53">
        <v>1</v>
      </c>
      <c r="L31" s="53" t="s">
        <v>60</v>
      </c>
      <c r="M31" s="24">
        <f t="shared" si="5"/>
        <v>3</v>
      </c>
      <c r="N31" s="24" t="str">
        <f t="shared" si="6"/>
        <v>Moderado</v>
      </c>
      <c r="O31" s="24">
        <f t="shared" si="7"/>
        <v>3</v>
      </c>
      <c r="P31" s="56" t="str">
        <f t="shared" si="8"/>
        <v>Medio</v>
      </c>
      <c r="Q31" s="60" t="s">
        <v>90</v>
      </c>
      <c r="R31" s="2" t="s">
        <v>128</v>
      </c>
      <c r="S31" s="53" t="s">
        <v>60</v>
      </c>
      <c r="T31" s="24">
        <f t="shared" si="4"/>
        <v>3</v>
      </c>
      <c r="U31" s="24" t="str">
        <f t="shared" ref="U31" si="18">IF(MAX(M31:R31)=1,"Insignificante",IF(MAX(M31:R31)=2,"Menor",IF(MAX(M31:R31)=3,"Moderado",IF(MAX(M31:R31)=4,"Mayor",IF(MAX(M31:R31)=5,"Catastrofico","0")))))</f>
        <v>Moderado</v>
      </c>
      <c r="V31" s="24">
        <f t="shared" ref="V31" si="19">MAX(M31:R31)</f>
        <v>3</v>
      </c>
      <c r="W31" s="56" t="s">
        <v>83</v>
      </c>
      <c r="X31" s="59"/>
    </row>
    <row r="32" spans="2:24" ht="39.75" customHeight="1" x14ac:dyDescent="0.2">
      <c r="B32" s="24">
        <v>26</v>
      </c>
      <c r="C32" s="92" t="s">
        <v>129</v>
      </c>
      <c r="D32" s="59" t="s">
        <v>130</v>
      </c>
      <c r="E32" s="60" t="s">
        <v>70</v>
      </c>
      <c r="F32" s="53">
        <v>2</v>
      </c>
      <c r="G32" s="53">
        <v>2</v>
      </c>
      <c r="H32" s="53">
        <v>1</v>
      </c>
      <c r="I32" s="53">
        <v>2</v>
      </c>
      <c r="J32" s="53">
        <v>1</v>
      </c>
      <c r="K32" s="53">
        <v>1</v>
      </c>
      <c r="L32" s="53" t="s">
        <v>60</v>
      </c>
      <c r="M32" s="24">
        <f t="shared" si="5"/>
        <v>3</v>
      </c>
      <c r="N32" s="24" t="str">
        <f t="shared" si="6"/>
        <v>Menor</v>
      </c>
      <c r="O32" s="24">
        <f t="shared" si="7"/>
        <v>2</v>
      </c>
      <c r="P32" s="56" t="str">
        <f t="shared" si="8"/>
        <v>Bajo</v>
      </c>
      <c r="Q32" s="60" t="s">
        <v>70</v>
      </c>
      <c r="R32" s="2" t="s">
        <v>131</v>
      </c>
      <c r="S32" s="53" t="s">
        <v>60</v>
      </c>
      <c r="T32" s="24">
        <f t="shared" si="4"/>
        <v>3</v>
      </c>
      <c r="U32" s="24" t="s">
        <v>72</v>
      </c>
      <c r="V32" s="24">
        <v>1</v>
      </c>
      <c r="W32" s="56" t="s">
        <v>117</v>
      </c>
      <c r="X32" s="2"/>
    </row>
    <row r="33" spans="2:24" ht="45" x14ac:dyDescent="0.2">
      <c r="B33" s="24">
        <v>27</v>
      </c>
      <c r="C33" s="93"/>
      <c r="D33" s="59" t="s">
        <v>132</v>
      </c>
      <c r="E33" s="60" t="s">
        <v>70</v>
      </c>
      <c r="F33" s="53">
        <v>1</v>
      </c>
      <c r="G33" s="53">
        <v>1</v>
      </c>
      <c r="H33" s="53">
        <v>1</v>
      </c>
      <c r="I33" s="53">
        <v>1</v>
      </c>
      <c r="J33" s="53">
        <v>1</v>
      </c>
      <c r="K33" s="53">
        <v>1</v>
      </c>
      <c r="L33" s="53" t="s">
        <v>75</v>
      </c>
      <c r="M33" s="24">
        <f t="shared" si="5"/>
        <v>1</v>
      </c>
      <c r="N33" s="24" t="str">
        <f t="shared" si="6"/>
        <v>Insignificante</v>
      </c>
      <c r="O33" s="24">
        <f t="shared" si="7"/>
        <v>1</v>
      </c>
      <c r="P33" s="56" t="str">
        <f t="shared" si="8"/>
        <v>Inusual</v>
      </c>
      <c r="Q33" s="60" t="s">
        <v>70</v>
      </c>
      <c r="R33" s="2" t="s">
        <v>131</v>
      </c>
      <c r="S33" s="53" t="s">
        <v>75</v>
      </c>
      <c r="T33" s="24">
        <f t="shared" si="4"/>
        <v>1</v>
      </c>
      <c r="U33" s="24" t="s">
        <v>72</v>
      </c>
      <c r="V33" s="24">
        <v>1</v>
      </c>
      <c r="W33" s="56" t="s">
        <v>117</v>
      </c>
      <c r="X33" s="2"/>
    </row>
    <row r="34" spans="2:24" ht="39.75" customHeight="1" x14ac:dyDescent="0.2">
      <c r="B34" s="24">
        <v>28</v>
      </c>
      <c r="C34" s="93"/>
      <c r="D34" s="59" t="s">
        <v>133</v>
      </c>
      <c r="E34" s="60" t="s">
        <v>70</v>
      </c>
      <c r="F34" s="53">
        <v>1</v>
      </c>
      <c r="G34" s="53">
        <v>2</v>
      </c>
      <c r="H34" s="53">
        <v>1</v>
      </c>
      <c r="I34" s="53">
        <v>1</v>
      </c>
      <c r="J34" s="53">
        <v>1</v>
      </c>
      <c r="K34" s="53">
        <v>1</v>
      </c>
      <c r="L34" s="53" t="s">
        <v>75</v>
      </c>
      <c r="M34" s="24">
        <f t="shared" si="5"/>
        <v>1</v>
      </c>
      <c r="N34" s="24" t="str">
        <f t="shared" si="6"/>
        <v>Menor</v>
      </c>
      <c r="O34" s="24">
        <f t="shared" si="7"/>
        <v>2</v>
      </c>
      <c r="P34" s="56" t="str">
        <f t="shared" si="8"/>
        <v>Bajo</v>
      </c>
      <c r="Q34" s="60" t="s">
        <v>70</v>
      </c>
      <c r="R34" s="2" t="s">
        <v>131</v>
      </c>
      <c r="S34" s="53" t="s">
        <v>75</v>
      </c>
      <c r="T34" s="24">
        <f t="shared" si="4"/>
        <v>1</v>
      </c>
      <c r="U34" s="24" t="s">
        <v>72</v>
      </c>
      <c r="V34" s="24">
        <v>1</v>
      </c>
      <c r="W34" s="56" t="s">
        <v>117</v>
      </c>
      <c r="X34" s="2"/>
    </row>
    <row r="35" spans="2:24" ht="38.25" customHeight="1" x14ac:dyDescent="0.2">
      <c r="B35" s="24">
        <v>29</v>
      </c>
      <c r="C35" s="93"/>
      <c r="D35" s="59" t="s">
        <v>134</v>
      </c>
      <c r="E35" s="60" t="s">
        <v>70</v>
      </c>
      <c r="F35" s="53">
        <v>1</v>
      </c>
      <c r="G35" s="53">
        <v>2</v>
      </c>
      <c r="H35" s="53">
        <v>1</v>
      </c>
      <c r="I35" s="53">
        <v>2</v>
      </c>
      <c r="J35" s="53">
        <v>1</v>
      </c>
      <c r="K35" s="53">
        <v>1</v>
      </c>
      <c r="L35" s="53" t="s">
        <v>60</v>
      </c>
      <c r="M35" s="24">
        <f t="shared" si="5"/>
        <v>3</v>
      </c>
      <c r="N35" s="24" t="str">
        <f t="shared" si="6"/>
        <v>Menor</v>
      </c>
      <c r="O35" s="24">
        <f t="shared" si="7"/>
        <v>2</v>
      </c>
      <c r="P35" s="56" t="str">
        <f t="shared" si="8"/>
        <v>Bajo</v>
      </c>
      <c r="Q35" s="60" t="s">
        <v>70</v>
      </c>
      <c r="R35" s="2" t="s">
        <v>131</v>
      </c>
      <c r="S35" s="53" t="s">
        <v>60</v>
      </c>
      <c r="T35" s="24">
        <f t="shared" si="4"/>
        <v>3</v>
      </c>
      <c r="U35" s="24" t="s">
        <v>72</v>
      </c>
      <c r="V35" s="24">
        <v>1</v>
      </c>
      <c r="W35" s="56" t="s">
        <v>117</v>
      </c>
      <c r="X35" s="2"/>
    </row>
    <row r="36" spans="2:24" ht="28.5" customHeight="1" x14ac:dyDescent="0.2">
      <c r="B36" s="24">
        <v>30</v>
      </c>
      <c r="C36" s="93"/>
      <c r="D36" s="59" t="s">
        <v>135</v>
      </c>
      <c r="E36" s="60" t="s">
        <v>70</v>
      </c>
      <c r="F36" s="53">
        <v>3</v>
      </c>
      <c r="G36" s="53">
        <v>3</v>
      </c>
      <c r="H36" s="53">
        <v>2</v>
      </c>
      <c r="I36" s="53">
        <v>1</v>
      </c>
      <c r="J36" s="53">
        <v>1</v>
      </c>
      <c r="K36" s="53">
        <v>1</v>
      </c>
      <c r="L36" s="53" t="s">
        <v>60</v>
      </c>
      <c r="M36" s="24">
        <f t="shared" si="5"/>
        <v>3</v>
      </c>
      <c r="N36" s="24" t="str">
        <f t="shared" si="6"/>
        <v>Moderado</v>
      </c>
      <c r="O36" s="24">
        <f t="shared" si="7"/>
        <v>3</v>
      </c>
      <c r="P36" s="56" t="str">
        <f t="shared" si="8"/>
        <v>Medio</v>
      </c>
      <c r="Q36" s="60" t="s">
        <v>70</v>
      </c>
      <c r="R36" s="2" t="s">
        <v>131</v>
      </c>
      <c r="S36" s="53" t="s">
        <v>60</v>
      </c>
      <c r="T36" s="24">
        <f t="shared" si="4"/>
        <v>3</v>
      </c>
      <c r="U36" s="24" t="s">
        <v>72</v>
      </c>
      <c r="V36" s="24">
        <v>1</v>
      </c>
      <c r="W36" s="56" t="s">
        <v>117</v>
      </c>
      <c r="X36" s="2"/>
    </row>
    <row r="37" spans="2:24" ht="60" x14ac:dyDescent="0.2">
      <c r="B37" s="24">
        <v>31</v>
      </c>
      <c r="C37" s="115" t="s">
        <v>136</v>
      </c>
      <c r="D37" s="59" t="s">
        <v>137</v>
      </c>
      <c r="E37" s="60" t="s">
        <v>70</v>
      </c>
      <c r="F37" s="53">
        <v>1</v>
      </c>
      <c r="G37" s="53">
        <v>1</v>
      </c>
      <c r="H37" s="53">
        <v>1</v>
      </c>
      <c r="I37" s="53">
        <v>1</v>
      </c>
      <c r="J37" s="53">
        <v>1</v>
      </c>
      <c r="K37" s="53">
        <v>2</v>
      </c>
      <c r="L37" s="53" t="s">
        <v>78</v>
      </c>
      <c r="M37" s="24">
        <f t="shared" si="5"/>
        <v>2</v>
      </c>
      <c r="N37" s="24" t="str">
        <f t="shared" si="6"/>
        <v>Menor</v>
      </c>
      <c r="O37" s="24">
        <f t="shared" si="7"/>
        <v>2</v>
      </c>
      <c r="P37" s="56" t="str">
        <f t="shared" si="8"/>
        <v>Bajo</v>
      </c>
      <c r="Q37" s="60" t="s">
        <v>70</v>
      </c>
      <c r="R37" s="59" t="s">
        <v>138</v>
      </c>
      <c r="S37" s="53" t="s">
        <v>75</v>
      </c>
      <c r="T37" s="24">
        <f t="shared" si="4"/>
        <v>1</v>
      </c>
      <c r="U37" s="24" t="s">
        <v>63</v>
      </c>
      <c r="V37" s="24">
        <v>2</v>
      </c>
      <c r="W37" s="56" t="s">
        <v>61</v>
      </c>
      <c r="X37" s="2"/>
    </row>
    <row r="38" spans="2:24" ht="45" x14ac:dyDescent="0.2">
      <c r="B38" s="24">
        <v>32</v>
      </c>
      <c r="C38" s="117"/>
      <c r="D38" s="59" t="s">
        <v>139</v>
      </c>
      <c r="E38" s="60" t="s">
        <v>70</v>
      </c>
      <c r="F38" s="53">
        <v>1</v>
      </c>
      <c r="G38" s="53">
        <v>1</v>
      </c>
      <c r="H38" s="53">
        <v>1</v>
      </c>
      <c r="I38" s="53">
        <v>1</v>
      </c>
      <c r="J38" s="53">
        <v>1</v>
      </c>
      <c r="K38" s="53">
        <v>2</v>
      </c>
      <c r="L38" s="53" t="s">
        <v>78</v>
      </c>
      <c r="M38" s="24">
        <f t="shared" si="5"/>
        <v>2</v>
      </c>
      <c r="N38" s="24" t="str">
        <f t="shared" si="6"/>
        <v>Menor</v>
      </c>
      <c r="O38" s="24">
        <f t="shared" si="7"/>
        <v>2</v>
      </c>
      <c r="P38" s="56" t="str">
        <f t="shared" si="8"/>
        <v>Bajo</v>
      </c>
      <c r="Q38" s="60" t="s">
        <v>70</v>
      </c>
      <c r="R38" s="59" t="s">
        <v>140</v>
      </c>
      <c r="S38" s="53" t="s">
        <v>75</v>
      </c>
      <c r="T38" s="24">
        <f t="shared" si="4"/>
        <v>1</v>
      </c>
      <c r="U38" s="24" t="s">
        <v>63</v>
      </c>
      <c r="V38" s="24">
        <v>2</v>
      </c>
      <c r="W38" s="56" t="s">
        <v>61</v>
      </c>
      <c r="X38" s="2"/>
    </row>
    <row r="39" spans="2:24" ht="39.75" customHeight="1" x14ac:dyDescent="0.2">
      <c r="B39" s="24">
        <v>33</v>
      </c>
      <c r="C39" s="115" t="s">
        <v>141</v>
      </c>
      <c r="D39" s="59" t="s">
        <v>142</v>
      </c>
      <c r="E39" s="60" t="s">
        <v>70</v>
      </c>
      <c r="F39" s="53">
        <v>3</v>
      </c>
      <c r="G39" s="53">
        <v>3</v>
      </c>
      <c r="H39" s="53">
        <v>3</v>
      </c>
      <c r="I39" s="53">
        <v>1</v>
      </c>
      <c r="J39" s="53">
        <v>2</v>
      </c>
      <c r="K39" s="53">
        <v>2</v>
      </c>
      <c r="L39" s="53" t="s">
        <v>60</v>
      </c>
      <c r="M39" s="24">
        <f t="shared" si="5"/>
        <v>3</v>
      </c>
      <c r="N39" s="24" t="str">
        <f t="shared" si="6"/>
        <v>Moderado</v>
      </c>
      <c r="O39" s="24">
        <f t="shared" si="7"/>
        <v>3</v>
      </c>
      <c r="P39" s="56" t="str">
        <f t="shared" si="8"/>
        <v>Medio</v>
      </c>
      <c r="Q39" s="60" t="s">
        <v>70</v>
      </c>
      <c r="R39" s="2" t="s">
        <v>143</v>
      </c>
      <c r="S39" s="53" t="s">
        <v>60</v>
      </c>
      <c r="T39" s="24">
        <f t="shared" si="4"/>
        <v>3</v>
      </c>
      <c r="U39" s="24" t="s">
        <v>72</v>
      </c>
      <c r="V39" s="24">
        <v>1</v>
      </c>
      <c r="W39" s="56" t="s">
        <v>61</v>
      </c>
      <c r="X39" s="2"/>
    </row>
    <row r="40" spans="2:24" ht="30" x14ac:dyDescent="0.2">
      <c r="B40" s="24">
        <v>34</v>
      </c>
      <c r="C40" s="116"/>
      <c r="D40" s="59" t="s">
        <v>144</v>
      </c>
      <c r="E40" s="60" t="s">
        <v>70</v>
      </c>
      <c r="F40" s="53">
        <v>3</v>
      </c>
      <c r="G40" s="53">
        <v>1</v>
      </c>
      <c r="H40" s="53">
        <v>1</v>
      </c>
      <c r="I40" s="53">
        <v>1</v>
      </c>
      <c r="J40" s="53">
        <v>1</v>
      </c>
      <c r="K40" s="53">
        <v>2</v>
      </c>
      <c r="L40" s="53" t="s">
        <v>60</v>
      </c>
      <c r="M40" s="24">
        <f t="shared" si="5"/>
        <v>3</v>
      </c>
      <c r="N40" s="24" t="str">
        <f t="shared" si="6"/>
        <v>Moderado</v>
      </c>
      <c r="O40" s="24">
        <f t="shared" si="7"/>
        <v>3</v>
      </c>
      <c r="P40" s="56" t="str">
        <f t="shared" si="8"/>
        <v>Medio</v>
      </c>
      <c r="Q40" s="60" t="s">
        <v>70</v>
      </c>
      <c r="R40" s="59" t="s">
        <v>145</v>
      </c>
      <c r="S40" s="53" t="s">
        <v>60</v>
      </c>
      <c r="T40" s="24">
        <f t="shared" si="4"/>
        <v>3</v>
      </c>
      <c r="U40" s="24" t="s">
        <v>82</v>
      </c>
      <c r="V40" s="24">
        <v>3</v>
      </c>
      <c r="W40" s="56" t="s">
        <v>83</v>
      </c>
      <c r="X40" s="59"/>
    </row>
    <row r="41" spans="2:24" ht="45" x14ac:dyDescent="0.2">
      <c r="B41" s="24">
        <v>35</v>
      </c>
      <c r="C41" s="116"/>
      <c r="D41" s="59" t="s">
        <v>146</v>
      </c>
      <c r="E41" s="60" t="s">
        <v>59</v>
      </c>
      <c r="F41" s="53">
        <v>4</v>
      </c>
      <c r="G41" s="53">
        <v>4</v>
      </c>
      <c r="H41" s="53">
        <v>3</v>
      </c>
      <c r="I41" s="53">
        <v>3</v>
      </c>
      <c r="J41" s="53">
        <v>3</v>
      </c>
      <c r="K41" s="53">
        <v>3</v>
      </c>
      <c r="L41" s="53" t="s">
        <v>78</v>
      </c>
      <c r="M41" s="24">
        <f t="shared" si="5"/>
        <v>2</v>
      </c>
      <c r="N41" s="24" t="str">
        <f t="shared" si="6"/>
        <v>Mayor</v>
      </c>
      <c r="O41" s="24">
        <f t="shared" si="7"/>
        <v>4</v>
      </c>
      <c r="P41" s="56" t="str">
        <f t="shared" si="8"/>
        <v>Alto</v>
      </c>
      <c r="Q41" s="60" t="s">
        <v>59</v>
      </c>
      <c r="R41" s="2" t="s">
        <v>147</v>
      </c>
      <c r="S41" s="53" t="s">
        <v>75</v>
      </c>
      <c r="T41" s="24">
        <f t="shared" si="4"/>
        <v>1</v>
      </c>
      <c r="U41" s="24" t="s">
        <v>105</v>
      </c>
      <c r="V41" s="24">
        <v>4</v>
      </c>
      <c r="W41" s="56" t="s">
        <v>83</v>
      </c>
      <c r="X41" s="2"/>
    </row>
    <row r="42" spans="2:24" ht="30" x14ac:dyDescent="0.2">
      <c r="B42" s="24">
        <v>36</v>
      </c>
      <c r="C42" s="116"/>
      <c r="D42" s="59" t="s">
        <v>148</v>
      </c>
      <c r="E42" s="60" t="s">
        <v>70</v>
      </c>
      <c r="F42" s="53">
        <v>1</v>
      </c>
      <c r="G42" s="53">
        <v>1</v>
      </c>
      <c r="H42" s="53">
        <v>1</v>
      </c>
      <c r="I42" s="53">
        <v>1</v>
      </c>
      <c r="J42" s="53">
        <v>1</v>
      </c>
      <c r="K42" s="53">
        <v>1</v>
      </c>
      <c r="L42" s="53" t="s">
        <v>60</v>
      </c>
      <c r="M42" s="24">
        <f t="shared" si="5"/>
        <v>3</v>
      </c>
      <c r="N42" s="24" t="str">
        <f t="shared" si="6"/>
        <v>Insignificante</v>
      </c>
      <c r="O42" s="24">
        <f t="shared" si="7"/>
        <v>1</v>
      </c>
      <c r="P42" s="56" t="str">
        <f t="shared" si="8"/>
        <v>Bajo</v>
      </c>
      <c r="Q42" s="60" t="s">
        <v>70</v>
      </c>
      <c r="R42" s="2" t="s">
        <v>149</v>
      </c>
      <c r="S42" s="53" t="s">
        <v>75</v>
      </c>
      <c r="T42" s="24">
        <f t="shared" si="4"/>
        <v>1</v>
      </c>
      <c r="U42" s="24" t="s">
        <v>72</v>
      </c>
      <c r="V42" s="24">
        <v>1</v>
      </c>
      <c r="W42" s="56" t="s">
        <v>117</v>
      </c>
      <c r="X42" s="2"/>
    </row>
    <row r="43" spans="2:24" ht="75" x14ac:dyDescent="0.2">
      <c r="B43" s="24">
        <v>37</v>
      </c>
      <c r="C43" s="116"/>
      <c r="D43" s="59" t="s">
        <v>150</v>
      </c>
      <c r="E43" s="60" t="s">
        <v>90</v>
      </c>
      <c r="F43" s="53">
        <v>4</v>
      </c>
      <c r="G43" s="53">
        <v>4</v>
      </c>
      <c r="H43" s="53">
        <v>2</v>
      </c>
      <c r="I43" s="53">
        <v>2</v>
      </c>
      <c r="J43" s="53">
        <v>2</v>
      </c>
      <c r="K43" s="53">
        <v>3</v>
      </c>
      <c r="L43" s="53" t="s">
        <v>60</v>
      </c>
      <c r="M43" s="24">
        <f t="shared" si="5"/>
        <v>3</v>
      </c>
      <c r="N43" s="24" t="str">
        <f t="shared" si="6"/>
        <v>Mayor</v>
      </c>
      <c r="O43" s="24">
        <f t="shared" si="7"/>
        <v>4</v>
      </c>
      <c r="P43" s="56" t="str">
        <f t="shared" si="8"/>
        <v>Alto</v>
      </c>
      <c r="Q43" s="60" t="s">
        <v>90</v>
      </c>
      <c r="R43" s="59" t="s">
        <v>151</v>
      </c>
      <c r="S43" s="53" t="s">
        <v>75</v>
      </c>
      <c r="T43" s="24">
        <f t="shared" si="4"/>
        <v>1</v>
      </c>
      <c r="U43" s="24" t="s">
        <v>105</v>
      </c>
      <c r="V43" s="24">
        <v>4</v>
      </c>
      <c r="W43" s="56" t="s">
        <v>83</v>
      </c>
      <c r="X43" s="2"/>
    </row>
    <row r="44" spans="2:24" ht="45" x14ac:dyDescent="0.2">
      <c r="B44" s="24">
        <v>38</v>
      </c>
      <c r="C44" s="117"/>
      <c r="D44" s="59" t="s">
        <v>152</v>
      </c>
      <c r="E44" s="60" t="s">
        <v>59</v>
      </c>
      <c r="F44" s="53">
        <v>1</v>
      </c>
      <c r="G44" s="53">
        <v>1</v>
      </c>
      <c r="H44" s="53">
        <v>1</v>
      </c>
      <c r="I44" s="53">
        <v>1</v>
      </c>
      <c r="J44" s="53">
        <v>2</v>
      </c>
      <c r="K44" s="53">
        <v>1</v>
      </c>
      <c r="L44" s="53" t="s">
        <v>60</v>
      </c>
      <c r="M44" s="24">
        <f t="shared" si="5"/>
        <v>3</v>
      </c>
      <c r="N44" s="24" t="str">
        <f t="shared" si="6"/>
        <v>Menor</v>
      </c>
      <c r="O44" s="24">
        <f t="shared" si="7"/>
        <v>2</v>
      </c>
      <c r="P44" s="56" t="str">
        <f t="shared" si="8"/>
        <v>Bajo</v>
      </c>
      <c r="Q44" s="60" t="s">
        <v>59</v>
      </c>
      <c r="R44" s="59" t="s">
        <v>153</v>
      </c>
      <c r="S44" s="53" t="s">
        <v>60</v>
      </c>
      <c r="T44" s="24">
        <f t="shared" si="4"/>
        <v>3</v>
      </c>
      <c r="U44" s="24" t="s">
        <v>63</v>
      </c>
      <c r="V44" s="24">
        <v>2</v>
      </c>
      <c r="W44" s="56" t="s">
        <v>61</v>
      </c>
      <c r="X44" s="2"/>
    </row>
    <row r="45" spans="2:24" x14ac:dyDescent="0.2">
      <c r="B45" s="18"/>
      <c r="C45" s="34"/>
      <c r="D45" s="28"/>
      <c r="E45" s="28"/>
      <c r="F45" s="28"/>
      <c r="G45" s="28"/>
      <c r="H45" s="28"/>
      <c r="I45" s="28"/>
      <c r="J45" s="28"/>
      <c r="K45" s="28"/>
      <c r="L45" s="28"/>
      <c r="M45" s="39"/>
      <c r="N45" s="28"/>
      <c r="O45" s="39"/>
      <c r="P45" s="28"/>
      <c r="Q45" s="28"/>
      <c r="R45" s="28"/>
      <c r="S45" s="28"/>
      <c r="T45" s="39"/>
      <c r="U45" s="28"/>
      <c r="V45" s="39"/>
      <c r="W45" s="28"/>
      <c r="X45" s="28"/>
    </row>
  </sheetData>
  <autoFilter ref="B6:AA44" xr:uid="{00000000-0009-0000-0000-000002000000}">
    <filterColumn colId="1" showButton="0"/>
  </autoFilter>
  <mergeCells count="30">
    <mergeCell ref="X5:X6"/>
    <mergeCell ref="Q4:X4"/>
    <mergeCell ref="O5:O6"/>
    <mergeCell ref="C7:C8"/>
    <mergeCell ref="W5:W6"/>
    <mergeCell ref="Q5:Q6"/>
    <mergeCell ref="R5:R6"/>
    <mergeCell ref="S5:S6"/>
    <mergeCell ref="T5:T6"/>
    <mergeCell ref="U5:U6"/>
    <mergeCell ref="V5:V6"/>
    <mergeCell ref="N5:N6"/>
    <mergeCell ref="C39:C44"/>
    <mergeCell ref="C16:C19"/>
    <mergeCell ref="C20:C24"/>
    <mergeCell ref="C27:C31"/>
    <mergeCell ref="C32:C36"/>
    <mergeCell ref="C37:C38"/>
    <mergeCell ref="C25:C26"/>
    <mergeCell ref="C13:C15"/>
    <mergeCell ref="P5:P6"/>
    <mergeCell ref="D2:P4"/>
    <mergeCell ref="C9:C12"/>
    <mergeCell ref="E5:E6"/>
    <mergeCell ref="F5:K5"/>
    <mergeCell ref="L5:L6"/>
    <mergeCell ref="B2:C4"/>
    <mergeCell ref="B5:B6"/>
    <mergeCell ref="C5:D6"/>
    <mergeCell ref="M5:M6"/>
  </mergeCells>
  <conditionalFormatting sqref="M7:M44 O7:P44 T7:T44 V7:W44">
    <cfRule type="containsText" dxfId="4" priority="16" operator="containsText" text="Extremo">
      <formula>NOT(ISERROR(SEARCH("Extremo",M7)))</formula>
    </cfRule>
    <cfRule type="containsText" dxfId="3" priority="17" operator="containsText" text="Alto">
      <formula>NOT(ISERROR(SEARCH("Alto",M7)))</formula>
    </cfRule>
    <cfRule type="containsText" dxfId="2" priority="18" operator="containsText" text="Medio">
      <formula>NOT(ISERROR(SEARCH("Medio",M7)))</formula>
    </cfRule>
    <cfRule type="containsText" dxfId="1" priority="19" operator="containsText" text="Bajo">
      <formula>NOT(ISERROR(SEARCH("Bajo",M7)))</formula>
    </cfRule>
    <cfRule type="containsText" dxfId="0" priority="20" operator="containsText" text="Inusual">
      <formula>NOT(ISERROR(SEARCH("Inusual",M7)))</formula>
    </cfRule>
  </conditionalFormatting>
  <dataValidations count="2">
    <dataValidation type="list" allowBlank="1" showInputMessage="1" showErrorMessage="1" sqref="F7:K44" xr:uid="{00000000-0002-0000-0200-000000000000}">
      <formula1>"1,2,3,4,5"</formula1>
    </dataValidation>
    <dataValidation type="list" allowBlank="1" showInputMessage="1" showErrorMessage="1" sqref="L7:L44 S7:S44"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39" orientation="landscape" r:id="rId1"/>
  <colBreaks count="1" manualBreakCount="1">
    <brk id="25" max="41" man="1"/>
  </colBreak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6E94-321B-4A97-85AE-741B9BFD6D3C}">
  <sheetPr>
    <pageSetUpPr fitToPage="1"/>
  </sheetPr>
  <dimension ref="A1:J22"/>
  <sheetViews>
    <sheetView topLeftCell="B1" workbookViewId="0">
      <selection activeCell="G15" sqref="G15"/>
    </sheetView>
  </sheetViews>
  <sheetFormatPr baseColWidth="10" defaultColWidth="11.5" defaultRowHeight="14" x14ac:dyDescent="0.2"/>
  <cols>
    <col min="1" max="1" width="5.6640625" style="9" hidden="1" customWidth="1"/>
    <col min="2" max="2" width="13.5" style="9" bestFit="1" customWidth="1"/>
    <col min="3" max="3" width="12.83203125" style="9" bestFit="1" customWidth="1"/>
    <col min="4" max="4" width="22.1640625" style="9" bestFit="1" customWidth="1"/>
    <col min="5" max="5" width="18.1640625" style="10" bestFit="1" customWidth="1"/>
    <col min="6" max="6" width="23.33203125" style="9" bestFit="1" customWidth="1"/>
    <col min="7" max="7" width="23" style="11" customWidth="1"/>
    <col min="8" max="8" width="42.1640625" style="12" customWidth="1"/>
    <col min="9" max="9" width="29.5" style="9" customWidth="1"/>
    <col min="10" max="10" width="5.33203125" style="9" customWidth="1"/>
    <col min="11" max="16384" width="11.5" style="9"/>
  </cols>
  <sheetData>
    <row r="1" spans="1:10" x14ac:dyDescent="0.2">
      <c r="A1" s="125"/>
      <c r="B1" s="126"/>
      <c r="C1" s="126"/>
      <c r="D1" s="126"/>
      <c r="E1" s="107" t="s">
        <v>223</v>
      </c>
      <c r="F1" s="131"/>
      <c r="G1" s="131"/>
      <c r="H1" s="132"/>
    </row>
    <row r="2" spans="1:10" x14ac:dyDescent="0.2">
      <c r="A2" s="127"/>
      <c r="B2" s="128"/>
      <c r="C2" s="128"/>
      <c r="D2" s="128"/>
      <c r="E2" s="133"/>
      <c r="F2" s="133"/>
      <c r="G2" s="133"/>
      <c r="H2" s="134"/>
    </row>
    <row r="3" spans="1:10" x14ac:dyDescent="0.2">
      <c r="A3" s="127"/>
      <c r="B3" s="128"/>
      <c r="C3" s="128"/>
      <c r="D3" s="128"/>
      <c r="E3" s="133"/>
      <c r="F3" s="133"/>
      <c r="G3" s="133"/>
      <c r="H3" s="134"/>
    </row>
    <row r="4" spans="1:10" x14ac:dyDescent="0.2">
      <c r="A4" s="127"/>
      <c r="B4" s="128"/>
      <c r="C4" s="128"/>
      <c r="D4" s="128"/>
      <c r="E4" s="133"/>
      <c r="F4" s="133"/>
      <c r="G4" s="133"/>
      <c r="H4" s="134"/>
    </row>
    <row r="5" spans="1:10" x14ac:dyDescent="0.2">
      <c r="A5" s="129"/>
      <c r="B5" s="130"/>
      <c r="C5" s="130"/>
      <c r="D5" s="130"/>
      <c r="E5" s="135"/>
      <c r="F5" s="135"/>
      <c r="G5" s="135"/>
      <c r="H5" s="136"/>
    </row>
    <row r="6" spans="1:10" x14ac:dyDescent="0.2">
      <c r="B6" s="137" t="s">
        <v>163</v>
      </c>
      <c r="C6" s="137"/>
      <c r="D6" s="137"/>
      <c r="E6" s="137"/>
      <c r="F6" s="137"/>
      <c r="G6" s="137"/>
      <c r="H6" s="9"/>
    </row>
    <row r="7" spans="1:10" x14ac:dyDescent="0.2">
      <c r="B7" s="63" t="s">
        <v>164</v>
      </c>
      <c r="C7" s="63" t="s">
        <v>165</v>
      </c>
      <c r="D7" s="138" t="s">
        <v>166</v>
      </c>
      <c r="E7" s="138"/>
      <c r="F7" s="138"/>
      <c r="G7" s="138"/>
      <c r="H7" s="9"/>
    </row>
    <row r="8" spans="1:10" x14ac:dyDescent="0.2">
      <c r="B8" s="3">
        <v>1</v>
      </c>
      <c r="C8" s="4" t="s">
        <v>167</v>
      </c>
      <c r="D8" s="101" t="s">
        <v>168</v>
      </c>
      <c r="E8" s="101"/>
      <c r="F8" s="101"/>
      <c r="G8" s="101"/>
      <c r="H8" s="9"/>
    </row>
    <row r="9" spans="1:10" x14ac:dyDescent="0.2">
      <c r="B9" s="3">
        <v>2</v>
      </c>
      <c r="C9" s="32" t="s">
        <v>169</v>
      </c>
      <c r="D9" s="101" t="s">
        <v>170</v>
      </c>
      <c r="E9" s="101"/>
      <c r="F9" s="101"/>
      <c r="G9" s="101"/>
      <c r="H9" s="35"/>
    </row>
    <row r="10" spans="1:10" x14ac:dyDescent="0.2">
      <c r="B10" s="3">
        <v>3</v>
      </c>
      <c r="C10" s="6" t="s">
        <v>171</v>
      </c>
      <c r="D10" s="101" t="s">
        <v>172</v>
      </c>
      <c r="E10" s="101"/>
      <c r="F10" s="101"/>
      <c r="G10" s="101"/>
      <c r="H10" s="35"/>
    </row>
    <row r="11" spans="1:10" x14ac:dyDescent="0.2">
      <c r="B11" s="3">
        <v>4</v>
      </c>
      <c r="C11" s="7" t="s">
        <v>173</v>
      </c>
      <c r="D11" s="101" t="s">
        <v>174</v>
      </c>
      <c r="E11" s="101"/>
      <c r="F11" s="101"/>
      <c r="G11" s="101"/>
      <c r="H11" s="36"/>
    </row>
    <row r="12" spans="1:10" x14ac:dyDescent="0.2">
      <c r="B12" s="3">
        <v>5</v>
      </c>
      <c r="C12" s="8" t="s">
        <v>175</v>
      </c>
      <c r="D12" s="101" t="s">
        <v>176</v>
      </c>
      <c r="E12" s="101"/>
      <c r="F12" s="101"/>
      <c r="G12" s="101"/>
      <c r="H12" s="36"/>
    </row>
    <row r="13" spans="1:10" x14ac:dyDescent="0.2">
      <c r="H13" s="37"/>
    </row>
    <row r="14" spans="1:10" x14ac:dyDescent="0.2">
      <c r="B14" s="122" t="s">
        <v>177</v>
      </c>
      <c r="C14" s="123"/>
      <c r="D14" s="123"/>
      <c r="E14" s="123"/>
      <c r="F14" s="123"/>
      <c r="G14" s="123"/>
      <c r="H14" s="123"/>
      <c r="I14" s="124"/>
    </row>
    <row r="15" spans="1:10" ht="45" x14ac:dyDescent="0.2">
      <c r="B15" s="63" t="s">
        <v>164</v>
      </c>
      <c r="C15" s="63" t="s">
        <v>178</v>
      </c>
      <c r="D15" s="25" t="s">
        <v>179</v>
      </c>
      <c r="E15" s="25" t="s">
        <v>180</v>
      </c>
      <c r="F15" s="61" t="s">
        <v>181</v>
      </c>
      <c r="G15" s="26" t="s">
        <v>182</v>
      </c>
      <c r="H15" s="26" t="s">
        <v>183</v>
      </c>
      <c r="I15" s="25" t="s">
        <v>184</v>
      </c>
      <c r="J15" s="13"/>
    </row>
    <row r="16" spans="1:10" ht="45" x14ac:dyDescent="0.2">
      <c r="B16" s="14">
        <v>1</v>
      </c>
      <c r="C16" s="4" t="s">
        <v>185</v>
      </c>
      <c r="D16" s="2" t="s">
        <v>186</v>
      </c>
      <c r="E16" s="2" t="s">
        <v>187</v>
      </c>
      <c r="F16" s="15" t="s">
        <v>188</v>
      </c>
      <c r="G16" s="16" t="s">
        <v>189</v>
      </c>
      <c r="H16" s="17" t="s">
        <v>190</v>
      </c>
      <c r="I16" s="2" t="s">
        <v>191</v>
      </c>
      <c r="J16" s="18"/>
    </row>
    <row r="17" spans="2:10" ht="60" x14ac:dyDescent="0.2">
      <c r="B17" s="14">
        <v>2</v>
      </c>
      <c r="C17" s="5" t="s">
        <v>192</v>
      </c>
      <c r="D17" s="2" t="s">
        <v>193</v>
      </c>
      <c r="E17" s="2" t="s">
        <v>194</v>
      </c>
      <c r="F17" s="15" t="s">
        <v>195</v>
      </c>
      <c r="G17" s="16" t="s">
        <v>196</v>
      </c>
      <c r="H17" s="17" t="s">
        <v>197</v>
      </c>
      <c r="I17" s="2" t="s">
        <v>198</v>
      </c>
      <c r="J17" s="18"/>
    </row>
    <row r="18" spans="2:10" ht="75" x14ac:dyDescent="0.2">
      <c r="B18" s="14">
        <v>3</v>
      </c>
      <c r="C18" s="6" t="s">
        <v>199</v>
      </c>
      <c r="D18" s="2" t="s">
        <v>200</v>
      </c>
      <c r="E18" s="2" t="s">
        <v>201</v>
      </c>
      <c r="F18" s="15" t="s">
        <v>202</v>
      </c>
      <c r="G18" s="16" t="s">
        <v>203</v>
      </c>
      <c r="H18" s="17" t="s">
        <v>204</v>
      </c>
      <c r="I18" s="2" t="s">
        <v>205</v>
      </c>
      <c r="J18" s="18"/>
    </row>
    <row r="19" spans="2:10" ht="60" x14ac:dyDescent="0.2">
      <c r="B19" s="14">
        <v>4</v>
      </c>
      <c r="C19" s="7" t="s">
        <v>206</v>
      </c>
      <c r="D19" s="2" t="s">
        <v>207</v>
      </c>
      <c r="E19" s="2" t="s">
        <v>208</v>
      </c>
      <c r="F19" s="15" t="s">
        <v>209</v>
      </c>
      <c r="G19" s="16" t="s">
        <v>210</v>
      </c>
      <c r="H19" s="17" t="s">
        <v>211</v>
      </c>
      <c r="I19" s="2" t="s">
        <v>212</v>
      </c>
      <c r="J19" s="18"/>
    </row>
    <row r="20" spans="2:10" ht="60" x14ac:dyDescent="0.2">
      <c r="B20" s="14">
        <v>5</v>
      </c>
      <c r="C20" s="8" t="s">
        <v>213</v>
      </c>
      <c r="D20" s="2" t="s">
        <v>214</v>
      </c>
      <c r="E20" s="2" t="s">
        <v>215</v>
      </c>
      <c r="F20" s="15" t="s">
        <v>216</v>
      </c>
      <c r="G20" s="16" t="s">
        <v>217</v>
      </c>
      <c r="H20" s="17" t="s">
        <v>218</v>
      </c>
      <c r="I20" s="2" t="s">
        <v>219</v>
      </c>
      <c r="J20" s="18"/>
    </row>
    <row r="21" spans="2:10" x14ac:dyDescent="0.2">
      <c r="B21" s="31" t="s">
        <v>220</v>
      </c>
      <c r="C21" s="28"/>
      <c r="D21" s="28"/>
      <c r="E21" s="28"/>
      <c r="F21" s="28"/>
      <c r="G21" s="29"/>
      <c r="H21" s="30"/>
      <c r="I21" s="28"/>
      <c r="J21" s="18"/>
    </row>
    <row r="22" spans="2:10" x14ac:dyDescent="0.2">
      <c r="B22" s="27"/>
      <c r="D22" s="28"/>
      <c r="E22" s="28"/>
      <c r="F22" s="28"/>
      <c r="G22" s="29"/>
      <c r="H22" s="30"/>
      <c r="I22" s="28"/>
      <c r="J22" s="18"/>
    </row>
  </sheetData>
  <mergeCells count="10">
    <mergeCell ref="D12:G12"/>
    <mergeCell ref="B14:I14"/>
    <mergeCell ref="A1:D5"/>
    <mergeCell ref="E1:H5"/>
    <mergeCell ref="B6:G6"/>
    <mergeCell ref="D7:G7"/>
    <mergeCell ref="D8:G8"/>
    <mergeCell ref="D9:G9"/>
    <mergeCell ref="D10:G10"/>
    <mergeCell ref="D11:G11"/>
  </mergeCells>
  <pageMargins left="0.7" right="0.7" top="0.75" bottom="0.75" header="0.3" footer="0.3"/>
  <pageSetup scale="46"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7F7DF-439D-4DD8-B0A2-92FB6424A05C}">
  <sheetPr>
    <pageSetUpPr fitToPage="1"/>
  </sheetPr>
  <dimension ref="A1:L23"/>
  <sheetViews>
    <sheetView workbookViewId="0">
      <selection activeCell="L17" sqref="L17"/>
    </sheetView>
  </sheetViews>
  <sheetFormatPr baseColWidth="10" defaultColWidth="11.5" defaultRowHeight="12.75" customHeight="1" x14ac:dyDescent="0.2"/>
  <cols>
    <col min="1" max="1" width="6.33203125" style="9" customWidth="1"/>
    <col min="2" max="2" width="4.6640625" style="9" customWidth="1"/>
    <col min="3" max="3" width="5" style="9" customWidth="1"/>
    <col min="4" max="16384" width="11.5" style="9"/>
  </cols>
  <sheetData>
    <row r="1" spans="1:12" ht="12.75" customHeight="1" x14ac:dyDescent="0.2">
      <c r="A1" s="125"/>
      <c r="B1" s="126"/>
      <c r="C1" s="126"/>
      <c r="D1" s="126"/>
      <c r="E1" s="126"/>
      <c r="F1" s="126"/>
      <c r="G1" s="107" t="s">
        <v>225</v>
      </c>
      <c r="H1" s="131"/>
      <c r="I1" s="131"/>
      <c r="J1" s="131"/>
      <c r="K1" s="131"/>
      <c r="L1" s="132"/>
    </row>
    <row r="2" spans="1:12" ht="12.75" customHeight="1" x14ac:dyDescent="0.2">
      <c r="A2" s="127"/>
      <c r="B2" s="128"/>
      <c r="C2" s="128"/>
      <c r="D2" s="128"/>
      <c r="E2" s="128"/>
      <c r="F2" s="128"/>
      <c r="G2" s="133"/>
      <c r="H2" s="133"/>
      <c r="I2" s="133"/>
      <c r="J2" s="133"/>
      <c r="K2" s="133"/>
      <c r="L2" s="134"/>
    </row>
    <row r="3" spans="1:12" ht="12.75" customHeight="1" x14ac:dyDescent="0.2">
      <c r="A3" s="127"/>
      <c r="B3" s="128"/>
      <c r="C3" s="128"/>
      <c r="D3" s="128"/>
      <c r="E3" s="128"/>
      <c r="F3" s="128"/>
      <c r="G3" s="133"/>
      <c r="H3" s="133"/>
      <c r="I3" s="133"/>
      <c r="J3" s="133"/>
      <c r="K3" s="133"/>
      <c r="L3" s="134"/>
    </row>
    <row r="4" spans="1:12" ht="12.75" customHeight="1" x14ac:dyDescent="0.2">
      <c r="A4" s="127"/>
      <c r="B4" s="128"/>
      <c r="C4" s="128"/>
      <c r="D4" s="128"/>
      <c r="E4" s="128"/>
      <c r="F4" s="128"/>
      <c r="G4" s="133"/>
      <c r="H4" s="133"/>
      <c r="I4" s="133"/>
      <c r="J4" s="133"/>
      <c r="K4" s="133"/>
      <c r="L4" s="134"/>
    </row>
    <row r="5" spans="1:12" ht="26.5" customHeight="1" x14ac:dyDescent="0.2">
      <c r="A5" s="129"/>
      <c r="B5" s="130"/>
      <c r="C5" s="130"/>
      <c r="D5" s="130"/>
      <c r="E5" s="130"/>
      <c r="F5" s="130"/>
      <c r="G5" s="135"/>
      <c r="H5" s="135"/>
      <c r="I5" s="135"/>
      <c r="J5" s="135"/>
      <c r="K5" s="135"/>
      <c r="L5" s="136"/>
    </row>
    <row r="6" spans="1:12" ht="12.75" customHeight="1" x14ac:dyDescent="0.2">
      <c r="A6" s="1"/>
      <c r="B6" s="144" t="s">
        <v>154</v>
      </c>
      <c r="C6" s="145"/>
      <c r="D6" s="145"/>
      <c r="E6" s="145"/>
      <c r="F6" s="145"/>
      <c r="G6" s="145"/>
      <c r="H6" s="146"/>
    </row>
    <row r="7" spans="1:12" ht="12.75" customHeight="1" x14ac:dyDescent="0.2">
      <c r="A7" s="1"/>
      <c r="B7" s="147" t="s">
        <v>155</v>
      </c>
      <c r="C7" s="62">
        <v>5</v>
      </c>
      <c r="D7" s="40" t="str">
        <f>IF(AND($C7='3.Formato Matriz'!$AA$3,D$12='3.Formato Matriz'!$AA$4),"PERFIL","")</f>
        <v/>
      </c>
      <c r="E7" s="41" t="str">
        <f>IF(AND($C7='3.Formato Matriz'!$AA$3,E$12='3.Formato Matriz'!$AA$4),"PERFIL","")</f>
        <v/>
      </c>
      <c r="F7" s="41" t="str">
        <f>IF(AND($C7='3.Formato Matriz'!$AA$3,F$12='3.Formato Matriz'!$AA$4),"PERFIL","")</f>
        <v/>
      </c>
      <c r="G7" s="42" t="str">
        <f>IF(AND($C7='3.Formato Matriz'!$AA$3,G$12='3.Formato Matriz'!$AA$4),"PERFIL","")</f>
        <v/>
      </c>
      <c r="H7" s="42" t="str">
        <f>IF(AND($C7='3.Formato Matriz'!$AA$3,H$12='3.Formato Matriz'!$AA$4),"PERFIL","")</f>
        <v/>
      </c>
    </row>
    <row r="8" spans="1:12" ht="12.75" customHeight="1" x14ac:dyDescent="0.2">
      <c r="A8" s="1"/>
      <c r="B8" s="147"/>
      <c r="C8" s="62">
        <v>4</v>
      </c>
      <c r="D8" s="40" t="str">
        <f>IF(AND($C8='3.Formato Matriz'!$AA$3,D$12='3.Formato Matriz'!$AA$4),"PERFIL","")</f>
        <v/>
      </c>
      <c r="E8" s="40" t="str">
        <f>IF(AND($C8='3.Formato Matriz'!$AA$3,E$12='3.Formato Matriz'!$AA$4),"PERFIL","")</f>
        <v/>
      </c>
      <c r="F8" s="41" t="str">
        <f>IF(AND($C8='3.Formato Matriz'!$AA$3,F$12='3.Formato Matriz'!$AA$4),"PERFIL","")</f>
        <v/>
      </c>
      <c r="G8" s="42" t="str">
        <f>IF(AND($C8='3.Formato Matriz'!$AA$3,G$12='3.Formato Matriz'!$AA$4),"PERFIL","")</f>
        <v/>
      </c>
      <c r="H8" s="42" t="str">
        <f>IF(AND($C8='3.Formato Matriz'!$AA$3,H$12='3.Formato Matriz'!$AA$4),"PERFIL","")</f>
        <v/>
      </c>
    </row>
    <row r="9" spans="1:12" ht="13.75" customHeight="1" x14ac:dyDescent="0.2">
      <c r="A9" s="1"/>
      <c r="B9" s="147"/>
      <c r="C9" s="62">
        <v>3</v>
      </c>
      <c r="D9" s="43" t="str">
        <f>IF(AND($C9='3.Formato Matriz'!$AA$3,D$12='3.Formato Matriz'!$AA$4),"PERFIL","")</f>
        <v/>
      </c>
      <c r="E9" s="43" t="str">
        <f>IF(AND($C9='3.Formato Matriz'!$AA$3,E$12='3.Formato Matriz'!$AA$4),"PERFIL","")</f>
        <v/>
      </c>
      <c r="F9" s="40" t="str">
        <f>IF(AND($C9='3.Formato Matriz'!$AA$3,F$12='3.Formato Matriz'!$AA$4),"PERFIL","")</f>
        <v/>
      </c>
      <c r="G9" s="41" t="str">
        <f>IF(AND($C9='3.Formato Matriz'!$AA$3,G$12='3.Formato Matriz'!$AA$4),"PERFIL","")</f>
        <v/>
      </c>
      <c r="H9" s="44" t="str">
        <f>IF(AND($C9='3.Formato Matriz'!$AA$3,H$12='3.Formato Matriz'!$AA$4),"PERFIL","")</f>
        <v/>
      </c>
    </row>
    <row r="10" spans="1:12" ht="13.75" customHeight="1" x14ac:dyDescent="0.2">
      <c r="A10" s="1"/>
      <c r="B10" s="147"/>
      <c r="C10" s="62">
        <v>2</v>
      </c>
      <c r="D10" s="43" t="str">
        <f>IF(AND($C10='3.Formato Matriz'!$AA$3,D$12='3.Formato Matriz'!$AA$4),"PERFIL","")</f>
        <v/>
      </c>
      <c r="E10" s="43" t="str">
        <f>IF(AND($C10='3.Formato Matriz'!$AA$3,E$12='3.Formato Matriz'!$AA$4),"PERFIL","")</f>
        <v>PERFIL</v>
      </c>
      <c r="F10" s="40" t="str">
        <f>IF(AND($C10='3.Formato Matriz'!$AA$3,F$12='3.Formato Matriz'!$AA$4),"PERFIL","")</f>
        <v/>
      </c>
      <c r="G10" s="41" t="str">
        <f>IF(AND($C10='3.Formato Matriz'!$AA$3,G$12='3.Formato Matriz'!$AA$4),"PERFIL","")</f>
        <v/>
      </c>
      <c r="H10" s="41" t="str">
        <f>IF(AND($C10='3.Formato Matriz'!$AA$3,H$12='3.Formato Matriz'!$AA$4),"PERFIL","")</f>
        <v/>
      </c>
    </row>
    <row r="11" spans="1:12" ht="20" x14ac:dyDescent="0.2">
      <c r="A11" s="1"/>
      <c r="B11" s="147"/>
      <c r="C11" s="62">
        <v>1</v>
      </c>
      <c r="D11" s="45" t="str">
        <f>IF(AND($C11='3.Formato Matriz'!$AA$3,D$12='3.Formato Matriz'!$AA$4),"PERFIL","")</f>
        <v/>
      </c>
      <c r="E11" s="43" t="str">
        <f>IF(AND($C11='3.Formato Matriz'!$AA$3,E$12='3.Formato Matriz'!$AA$4),"PERFIL","")</f>
        <v/>
      </c>
      <c r="F11" s="40" t="str">
        <f>IF(AND($C11='3.Formato Matriz'!$AA$3,F$12='3.Formato Matriz'!$AA$4),"PERFIL","")</f>
        <v/>
      </c>
      <c r="G11" s="40" t="str">
        <f>IF(AND($C11='3.Formato Matriz'!$AA$3,G$12='3.Formato Matriz'!$AA$4),"PERFIL","")</f>
        <v/>
      </c>
      <c r="H11" s="41" t="str">
        <f>IF(AND($C11='3.Formato Matriz'!$AA$3,H$12='3.Formato Matriz'!$AA$4),"PERFIL","")</f>
        <v/>
      </c>
    </row>
    <row r="12" spans="1:12" ht="14" x14ac:dyDescent="0.2">
      <c r="A12" s="13"/>
      <c r="B12" s="62"/>
      <c r="C12" s="62"/>
      <c r="D12" s="62">
        <v>1</v>
      </c>
      <c r="E12" s="62">
        <v>2</v>
      </c>
      <c r="F12" s="62">
        <v>3</v>
      </c>
      <c r="G12" s="62">
        <v>4</v>
      </c>
      <c r="H12" s="62">
        <v>5</v>
      </c>
    </row>
    <row r="13" spans="1:12" ht="14" x14ac:dyDescent="0.2">
      <c r="A13" s="1"/>
      <c r="B13" s="21"/>
      <c r="C13" s="62"/>
      <c r="D13" s="148" t="s">
        <v>156</v>
      </c>
      <c r="E13" s="148"/>
      <c r="F13" s="148"/>
      <c r="G13" s="148"/>
      <c r="H13" s="148"/>
    </row>
    <row r="14" spans="1:12" ht="14" x14ac:dyDescent="0.2">
      <c r="A14" s="1"/>
      <c r="B14" s="19"/>
      <c r="C14" s="20"/>
      <c r="D14" s="19"/>
      <c r="E14" s="19"/>
      <c r="F14" s="19"/>
      <c r="G14" s="19"/>
      <c r="H14" s="19"/>
    </row>
    <row r="15" spans="1:12" ht="15" x14ac:dyDescent="0.2">
      <c r="A15" s="1"/>
      <c r="B15" s="139"/>
      <c r="C15" s="139"/>
      <c r="D15" s="19" t="s">
        <v>117</v>
      </c>
      <c r="E15" s="22" t="s">
        <v>157</v>
      </c>
      <c r="F15" s="1"/>
      <c r="G15" s="1"/>
      <c r="H15" s="1"/>
    </row>
    <row r="16" spans="1:12" ht="15" x14ac:dyDescent="0.2">
      <c r="A16" s="1"/>
      <c r="B16" s="140"/>
      <c r="C16" s="140"/>
      <c r="D16" s="19" t="s">
        <v>61</v>
      </c>
      <c r="E16" s="1" t="s">
        <v>158</v>
      </c>
      <c r="F16" s="1"/>
      <c r="G16" s="1"/>
      <c r="H16" s="1"/>
    </row>
    <row r="17" spans="1:8" ht="15" x14ac:dyDescent="0.2">
      <c r="A17" s="1"/>
      <c r="B17" s="142"/>
      <c r="C17" s="142"/>
      <c r="D17" s="19" t="s">
        <v>83</v>
      </c>
      <c r="E17" s="1" t="s">
        <v>159</v>
      </c>
      <c r="F17" s="1"/>
      <c r="G17" s="1"/>
      <c r="H17" s="1"/>
    </row>
    <row r="18" spans="1:8" ht="15" x14ac:dyDescent="0.2">
      <c r="A18" s="1"/>
      <c r="B18" s="143"/>
      <c r="C18" s="143"/>
      <c r="D18" s="23" t="s">
        <v>95</v>
      </c>
      <c r="E18" s="1" t="s">
        <v>160</v>
      </c>
      <c r="F18" s="1"/>
      <c r="G18" s="1"/>
      <c r="H18" s="1"/>
    </row>
    <row r="19" spans="1:8" ht="15" x14ac:dyDescent="0.2">
      <c r="A19" s="1"/>
      <c r="B19" s="141"/>
      <c r="C19" s="141"/>
      <c r="D19" s="19" t="s">
        <v>161</v>
      </c>
      <c r="E19" s="1" t="s">
        <v>162</v>
      </c>
      <c r="F19" s="1"/>
      <c r="G19" s="1"/>
      <c r="H19" s="1"/>
    </row>
    <row r="20" spans="1:8" ht="14" x14ac:dyDescent="0.2"/>
    <row r="21" spans="1:8" ht="14" x14ac:dyDescent="0.2"/>
    <row r="22" spans="1:8" ht="14" x14ac:dyDescent="0.2"/>
    <row r="23" spans="1:8" ht="14" x14ac:dyDescent="0.2"/>
  </sheetData>
  <mergeCells count="10">
    <mergeCell ref="A1:F5"/>
    <mergeCell ref="G1:L5"/>
    <mergeCell ref="B6:H6"/>
    <mergeCell ref="B7:B11"/>
    <mergeCell ref="D13:H13"/>
    <mergeCell ref="B15:C15"/>
    <mergeCell ref="B16:C16"/>
    <mergeCell ref="B19:C19"/>
    <mergeCell ref="B17:C17"/>
    <mergeCell ref="B18:C18"/>
  </mergeCells>
  <pageMargins left="0.7" right="0.7" top="0.75" bottom="0.75" header="0.3" footer="0.3"/>
  <pageSetup scale="71" orientation="portrait"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BD85B2D75A6B64DB18054B7CF636A53" ma:contentTypeVersion="20" ma:contentTypeDescription="Crear nuevo documento." ma:contentTypeScope="" ma:versionID="a893fc9c723aebf029c0959c4d6be0e9">
  <xsd:schema xmlns:xsd="http://www.w3.org/2001/XMLSchema" xmlns:xs="http://www.w3.org/2001/XMLSchema" xmlns:p="http://schemas.microsoft.com/office/2006/metadata/properties" xmlns:ns2="973a9d4c-8aa0-428e-93ae-3bdead83217b" xmlns:ns3="c3667264-e0a1-4a46-87ce-d5ad74c36bb6" targetNamespace="http://schemas.microsoft.com/office/2006/metadata/properties" ma:root="true" ma:fieldsID="3cb7ba4a36319e03870affeb4455157d" ns2:_="" ns3:_="">
    <xsd:import namespace="973a9d4c-8aa0-428e-93ae-3bdead83217b"/>
    <xsd:import namespace="c3667264-e0a1-4a46-87ce-d5ad74c36bb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evaluac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3a9d4c-8aa0-428e-93ae-3bdead8321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bc45cb4-c21a-49bb-988e-5b402dd8a977" ma:termSetId="09814cd3-568e-fe90-9814-8d621ff8fb84" ma:anchorId="fba54fb3-c3e1-fe81-a776-ca4b69148c4d" ma:open="true" ma:isKeyword="false">
      <xsd:complexType>
        <xsd:sequence>
          <xsd:element ref="pc:Terms" minOccurs="0" maxOccurs="1"/>
        </xsd:sequence>
      </xsd:complexType>
    </xsd:element>
    <xsd:element name="evaluacion" ma:index="24" nillable="true" ma:displayName="Nombre Ordenador" ma:format="Dropdown" ma:internalName="evaluacion">
      <xsd:simpleType>
        <xsd:restriction base="dms:Text">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667264-e0a1-4a46-87ce-d5ad74c36bb6"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1c5dec9-48c6-4f3e-8271-4322aaa463e8}" ma:internalName="TaxCatchAll" ma:showField="CatchAllData" ma:web="c3667264-e0a1-4a46-87ce-d5ad74c3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valuacion xmlns="973a9d4c-8aa0-428e-93ae-3bdead83217b" xsi:nil="true"/>
    <TaxCatchAll xmlns="c3667264-e0a1-4a46-87ce-d5ad74c36bb6" xsi:nil="true"/>
    <lcf76f155ced4ddcb4097134ff3c332f xmlns="973a9d4c-8aa0-428e-93ae-3bdead83217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2070E7-2EEE-435A-A965-2FABE385C6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3a9d4c-8aa0-428e-93ae-3bdead83217b"/>
    <ds:schemaRef ds:uri="c3667264-e0a1-4a46-87ce-d5ad74c3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6381CA-EA9E-44E6-B5D8-7146F97CCDFA}">
  <ds:schemaRefs>
    <ds:schemaRef ds:uri="http://schemas.microsoft.com/office/2006/documentManagement/types"/>
    <ds:schemaRef ds:uri="http://purl.org/dc/elements/1.1/"/>
    <ds:schemaRef ds:uri="http://purl.org/dc/dcmitype/"/>
    <ds:schemaRef ds:uri="http://www.w3.org/XML/1998/namespace"/>
    <ds:schemaRef ds:uri="c3667264-e0a1-4a46-87ce-d5ad74c36bb6"/>
    <ds:schemaRef ds:uri="973a9d4c-8aa0-428e-93ae-3bdead83217b"/>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6AAA3A5-FB69-482A-A0BB-DF6E2E3A43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1.Instrucciones</vt:lpstr>
      <vt:lpstr>2.LISTA DE PROCESOS</vt:lpstr>
      <vt:lpstr>3.Formato Matriz</vt:lpstr>
      <vt:lpstr>4.Prob. e Impacto</vt:lpstr>
      <vt:lpstr>5.Riesgo del Proyecto</vt:lpstr>
      <vt:lpstr>'3.Formato Matriz'!Área_de_impresión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Lilian Andrea Sanabria Abdalá</cp:lastModifiedBy>
  <cp:revision/>
  <dcterms:created xsi:type="dcterms:W3CDTF">2017-07-05T14:58:05Z</dcterms:created>
  <dcterms:modified xsi:type="dcterms:W3CDTF">2025-06-16T15:17:38Z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0x0101000BD85B2D75A6B64DB18054B7CF636A53</vt:lpwstr>
  </property>
  <property fmtid="{D5CDD505-2E9C-101B-9397-08002B2CF9AE}" pid="3" name="MediaServiceImageTags">
    <vt:lpwstr/>
  </property>
</Properties>
</file>