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showInkAnnotation="0" defaultThemeVersion="124226"/>
  <bookViews>
    <workbookView xWindow="-105" yWindow="-105" windowWidth="23250" windowHeight="12450" tabRatio="844" activeTab="5"/>
  </bookViews>
  <sheets>
    <sheet name="REPORTE MES" sheetId="1" r:id="rId1"/>
    <sheet name="Anexo 0_Diferencias" sheetId="6" r:id="rId2"/>
    <sheet name="Anexo 1 .Extractos" sheetId="21" r:id="rId3"/>
    <sheet name="Anexo 2. Análisis cifras" sheetId="27" r:id="rId4"/>
    <sheet name="Anexo3_DetalleEjecución" sheetId="18" r:id="rId5"/>
    <sheet name="Anexo4_$RecibidosPAM" sheetId="19" r:id="rId6"/>
    <sheet name="Anexo5_DetalleOtros" sheetId="23" r:id="rId7"/>
    <sheet name="ANEXO 6 EEFF FIDUCIA" sheetId="25" r:id="rId8"/>
    <sheet name="GUIA DILIGENCIAMIENTO" sheetId="28" r:id="rId9"/>
  </sheets>
  <definedNames>
    <definedName name="_xlnm.Print_Area" localSheetId="1">'Anexo 0_Diferencias'!$B$2:$E$43</definedName>
    <definedName name="_xlnm.Print_Area" localSheetId="2">'Anexo 1 .Extractos'!$B$2:$E$156</definedName>
    <definedName name="_xlnm.Print_Area" localSheetId="3">'Anexo 2. Análisis cifras'!$B$14:$E$72</definedName>
    <definedName name="_xlnm.Print_Area" localSheetId="5">'Anexo4_$RecibidosPAM'!$D$2:$M$27</definedName>
    <definedName name="_xlnm.Print_Area" localSheetId="6">Anexo5_DetalleOtros!$D$2:$J$62</definedName>
    <definedName name="_xlnm.Print_Area" localSheetId="0">'REPORTE MES'!$E$5:$W$61</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8" i="27" l="1"/>
  <c r="S11" i="19" l="1"/>
  <c r="U11" i="19" s="1"/>
  <c r="U16" i="19" s="1"/>
  <c r="L16" i="19"/>
  <c r="K16" i="19"/>
  <c r="J16" i="19"/>
  <c r="I16" i="19"/>
  <c r="G16" i="19"/>
  <c r="F16" i="19"/>
  <c r="E16" i="19"/>
  <c r="T16" i="19"/>
  <c r="R16" i="19"/>
  <c r="Q16" i="19"/>
  <c r="P16" i="19"/>
  <c r="M11" i="19"/>
  <c r="P18" i="19" l="1"/>
  <c r="L18" i="19"/>
  <c r="J57" i="23" l="1"/>
  <c r="G53" i="27"/>
  <c r="F53" i="27"/>
  <c r="H52" i="27"/>
  <c r="I52" i="27" s="1"/>
  <c r="H51" i="27"/>
  <c r="I51" i="27" s="1"/>
  <c r="H50" i="27"/>
  <c r="I50" i="27" s="1"/>
  <c r="H49" i="27"/>
  <c r="I49" i="27" s="1"/>
  <c r="H48" i="27"/>
  <c r="I48" i="27" s="1"/>
  <c r="G47" i="27"/>
  <c r="F47" i="27"/>
  <c r="H46" i="27"/>
  <c r="H45" i="27"/>
  <c r="I45" i="27" s="1"/>
  <c r="G43" i="27"/>
  <c r="G57" i="27" s="1"/>
  <c r="F43" i="27"/>
  <c r="F57" i="27" s="1"/>
  <c r="H42" i="27"/>
  <c r="I42" i="27" s="1"/>
  <c r="H41" i="27"/>
  <c r="I41" i="27" s="1"/>
  <c r="H40" i="27"/>
  <c r="I40" i="27" s="1"/>
  <c r="H39" i="27"/>
  <c r="I39" i="27" s="1"/>
  <c r="H38" i="27"/>
  <c r="I38" i="27" s="1"/>
  <c r="H37" i="27"/>
  <c r="I37" i="27" s="1"/>
  <c r="H36" i="27"/>
  <c r="I36" i="27" s="1"/>
  <c r="H35" i="27"/>
  <c r="I35" i="27" s="1"/>
  <c r="H34" i="27"/>
  <c r="I34" i="27" s="1"/>
  <c r="H33" i="27"/>
  <c r="H32" i="27"/>
  <c r="I32" i="27" s="1"/>
  <c r="I31" i="27"/>
  <c r="H31" i="27"/>
  <c r="G30" i="27"/>
  <c r="F30" i="27"/>
  <c r="H29" i="27"/>
  <c r="I29" i="27" s="1"/>
  <c r="H28" i="27"/>
  <c r="I28" i="27" s="1"/>
  <c r="H27" i="27"/>
  <c r="I27" i="27" s="1"/>
  <c r="H26" i="27"/>
  <c r="I26" i="27" s="1"/>
  <c r="H25" i="27"/>
  <c r="G24" i="27"/>
  <c r="F24" i="27"/>
  <c r="H23" i="27"/>
  <c r="I23" i="27" s="1"/>
  <c r="H22" i="27"/>
  <c r="I22" i="27" s="1"/>
  <c r="H21" i="27"/>
  <c r="I21" i="27" s="1"/>
  <c r="H20" i="27"/>
  <c r="I20" i="27" s="1"/>
  <c r="H19" i="27"/>
  <c r="I19" i="27" s="1"/>
  <c r="H18" i="27"/>
  <c r="G56" i="27" l="1"/>
  <c r="G58" i="27" s="1"/>
  <c r="H30" i="27"/>
  <c r="H47" i="27"/>
  <c r="H24" i="27"/>
  <c r="H56" i="27" s="1"/>
  <c r="I25" i="27"/>
  <c r="I30" i="27" s="1"/>
  <c r="F56" i="27"/>
  <c r="F58" i="27" s="1"/>
  <c r="H43" i="27"/>
  <c r="H57" i="27" s="1"/>
  <c r="I53" i="27"/>
  <c r="L20" i="27"/>
  <c r="I18" i="27"/>
  <c r="I24" i="27" s="1"/>
  <c r="I33" i="27"/>
  <c r="I43" i="27" s="1"/>
  <c r="I46" i="27"/>
  <c r="I47" i="27" s="1"/>
  <c r="H53" i="27"/>
  <c r="L37" i="27" l="1"/>
  <c r="L21" i="27" s="1"/>
  <c r="I56" i="27"/>
  <c r="I57" i="27"/>
  <c r="H58" i="27"/>
  <c r="I58" i="27" s="1"/>
  <c r="L25" i="27"/>
  <c r="L23" i="27"/>
  <c r="L27" i="27" l="1"/>
  <c r="E109" i="21" l="1"/>
  <c r="E47" i="21"/>
  <c r="H21" i="1" l="1"/>
  <c r="Q13" i="18"/>
  <c r="S13" i="18" s="1"/>
  <c r="P21" i="1" l="1"/>
  <c r="J13" i="18"/>
  <c r="K21" i="1" s="1"/>
  <c r="L13" i="18" l="1"/>
  <c r="J53" i="23"/>
  <c r="J52" i="23"/>
  <c r="J51" i="23"/>
  <c r="J50" i="23"/>
  <c r="J49" i="23"/>
  <c r="J48" i="23"/>
  <c r="J47" i="23"/>
  <c r="J46" i="23"/>
  <c r="J45" i="23"/>
  <c r="J44" i="23"/>
  <c r="J43" i="23"/>
  <c r="J42" i="23"/>
  <c r="J41" i="23"/>
  <c r="J40" i="23"/>
  <c r="J39" i="23"/>
  <c r="J54" i="23" s="1"/>
  <c r="J29" i="23"/>
  <c r="J28" i="23"/>
  <c r="J27" i="23"/>
  <c r="J26" i="23"/>
  <c r="J25" i="23"/>
  <c r="J24" i="23"/>
  <c r="J23" i="23"/>
  <c r="J22" i="23"/>
  <c r="J21" i="23"/>
  <c r="J20" i="23"/>
  <c r="J19" i="23"/>
  <c r="J18" i="23"/>
  <c r="J17" i="23"/>
  <c r="J16" i="23"/>
  <c r="J15" i="23"/>
  <c r="J30" i="23" s="1"/>
  <c r="V21" i="1" l="1"/>
  <c r="M14" i="19" l="1"/>
  <c r="M13" i="19"/>
  <c r="M12" i="19"/>
  <c r="E153" i="21" l="1"/>
  <c r="E89" i="21"/>
  <c r="W38" i="1" s="1"/>
  <c r="E69" i="21"/>
  <c r="E27" i="21"/>
  <c r="E119" i="21" s="1"/>
  <c r="E120" i="21" l="1"/>
  <c r="S21" i="1" l="1"/>
  <c r="O16" i="19"/>
  <c r="Q21" i="1" s="1"/>
  <c r="N16" i="19"/>
  <c r="S15" i="19"/>
  <c r="H15" i="19"/>
  <c r="S14" i="19"/>
  <c r="H14" i="19"/>
  <c r="S13" i="19"/>
  <c r="H13" i="19"/>
  <c r="S12" i="19"/>
  <c r="H12" i="19"/>
  <c r="H11" i="19"/>
  <c r="V11" i="19" s="1"/>
  <c r="S16" i="19" l="1"/>
  <c r="G18" i="19"/>
  <c r="G21" i="1" s="1"/>
  <c r="V14" i="19"/>
  <c r="V13" i="19"/>
  <c r="R21" i="1"/>
  <c r="U21" i="1" s="1"/>
  <c r="V12" i="19"/>
  <c r="H16" i="19"/>
  <c r="H36" i="1" l="1"/>
  <c r="E35" i="6" l="1"/>
  <c r="I21" i="1" l="1"/>
  <c r="R36" i="1" l="1"/>
  <c r="L36" i="1" l="1"/>
  <c r="W36" i="1" l="1"/>
  <c r="W40" i="1" s="1"/>
  <c r="M15" i="19"/>
  <c r="M16" i="19" s="1"/>
  <c r="L21" i="1" l="1"/>
  <c r="M21" i="1" s="1"/>
  <c r="W21" i="1" s="1"/>
  <c r="W27" i="1" s="1"/>
  <c r="V15" i="19"/>
  <c r="V16" i="19" s="1"/>
</calcChain>
</file>

<file path=xl/sharedStrings.xml><?xml version="1.0" encoding="utf-8"?>
<sst xmlns="http://schemas.openxmlformats.org/spreadsheetml/2006/main" count="533" uniqueCount="356">
  <si>
    <t>PATRIMONIO AUTÓNOMO :</t>
  </si>
  <si>
    <t>1. INFORMACIÓN DE APORTES Y RECURSOS RECIBIDOS DE OTROS PATRIMONIOS AUTÓNOMOS DE FONVIVIENDA</t>
  </si>
  <si>
    <t>3. INFORMACIÓN DE RENDIMIENTOS</t>
  </si>
  <si>
    <t>5. SALDO FINAL DERECHO EN PAM 
(1.5.) - (2.4.) + 
(3.8) + (4.1.)</t>
  </si>
  <si>
    <t xml:space="preserve">1.1 SALDO PERIODO ANTERIOR </t>
  </si>
  <si>
    <t>1.5. SALDO FINAL</t>
  </si>
  <si>
    <t xml:space="preserve">2.1. SALDO PERIODO ANTERIOR </t>
  </si>
  <si>
    <t xml:space="preserve">2.4. SALDO FINAL </t>
  </si>
  <si>
    <t xml:space="preserve">3.1 SALDO PERIODO ANTERIOR </t>
  </si>
  <si>
    <t xml:space="preserve">3.8. SALDO FINAL </t>
  </si>
  <si>
    <t xml:space="preserve"> </t>
  </si>
  <si>
    <t>6. SALDO PATRIMONIAL (CTA 3) EN LOS EEFF DE LA FIDUCIA</t>
  </si>
  <si>
    <t>7. DIFERENCIA ENTRE SALDO FINAL DERECHO EN PAM  VS SALDO PATRIMONIAL (CTA 3) EN LOS EEFF DE LA FIDUCIA</t>
  </si>
  <si>
    <t>1. INFORMACIÓN  APORTES</t>
  </si>
  <si>
    <t>2. INFORMACIÓN PAGOS REALIZADOS POR LA FIDUCIARIA-EJECUCIONES</t>
  </si>
  <si>
    <t>4. SALDO CONTABLE
(1.4 - 2.3 + 3.5)</t>
  </si>
  <si>
    <t>1.2 VALOR PERIODO ACTUAL</t>
  </si>
  <si>
    <t>1.3 APORTES REINTEGRADOS A DTN</t>
  </si>
  <si>
    <t>1.4 SALDO ACTUAL</t>
  </si>
  <si>
    <t>2.2. VALOR PERIODO ACTUAL</t>
  </si>
  <si>
    <t xml:space="preserve">2.3. SALDO ACTUAL </t>
  </si>
  <si>
    <t>3.2 VALOR PERIODO ACTUAL</t>
  </si>
  <si>
    <t xml:space="preserve">3.4. RENDIMIENTOS REINTEGRADOS AL DTN </t>
  </si>
  <si>
    <t xml:space="preserve">3.5 SALDO ACTUAL </t>
  </si>
  <si>
    <t>5. SALDO TOTAL EXTRACTOS FIDUCIARIA</t>
  </si>
  <si>
    <t xml:space="preserve">6.  DIFERENCIA </t>
  </si>
  <si>
    <t>NOTA 2: La información debe reportarse al Grupo de Contabilidad, por correo electrónico en formato EXCEL y PDF debidamente firmado.</t>
  </si>
  <si>
    <t>NOTA 3: Los soportes de la información reportada en el presente formato, deben remitirse en archivo PDF mediante correo electrónico al Grupo de Contabilidad.</t>
  </si>
  <si>
    <t xml:space="preserve">REPORTE DE INFORMACIÓN DE EXTRACTOS  </t>
  </si>
  <si>
    <t>SALDO EN EXTRACTOS - APORTES DE FONVIVIENDA</t>
  </si>
  <si>
    <t xml:space="preserve">ITEM </t>
  </si>
  <si>
    <t>No. CUENTA</t>
  </si>
  <si>
    <t>NOMBRE</t>
  </si>
  <si>
    <t>VALOR</t>
  </si>
  <si>
    <t>TOTAL</t>
  </si>
  <si>
    <t>SALDO EN EXTRACTOS - RECURSOS RECIBIDOS DE OTRO PATRIMONIO AUTÓNOMO</t>
  </si>
  <si>
    <t>SALDO EN EXTRACTOS - APORTES DE TERCEROS</t>
  </si>
  <si>
    <t>CONCILIACIÓN SALDO EXTRACTOS FONVIVIENDA VS SALDO EXTRACTOS EEFF PAM</t>
  </si>
  <si>
    <t>SALDO DE EXTRACTOS EN EEFF DEL PAM (Efectivo o equivalentes del efectivo e Inversiones)</t>
  </si>
  <si>
    <t>SALDO EXTRACTOS FONVIVIENDA</t>
  </si>
  <si>
    <t>PARTIDA A CONCILIAR</t>
  </si>
  <si>
    <t>Observaciones:</t>
  </si>
  <si>
    <t>DETALLE PARTIDAS CONCILIATORIAS</t>
  </si>
  <si>
    <t>NIT</t>
  </si>
  <si>
    <t>TERCERO</t>
  </si>
  <si>
    <t>CONCEPTO</t>
  </si>
  <si>
    <t>NATURALEZA
(Pasivo/Activo)</t>
  </si>
  <si>
    <t>FECHA DE REGISTRO</t>
  </si>
  <si>
    <t>VALOR DE LA DIFERENCIA</t>
  </si>
  <si>
    <t xml:space="preserve">CONCEPTO </t>
  </si>
  <si>
    <t>TOTALES</t>
  </si>
  <si>
    <t>1.5 VALOR NETO
EJECUCIÓN</t>
  </si>
  <si>
    <t>1.7. VALOR TOTAL DISMINUCIÓN DEL
DERECHO FIDUCIARIO</t>
  </si>
  <si>
    <t>2.5 VALOR NETO
EJECUCIÓN</t>
  </si>
  <si>
    <t>2.7. VALOR TOTAL DISMINUCIÓN DEL
DERECHO FIDUCIARIO</t>
  </si>
  <si>
    <t>1. INFORMACIÓN DE RECURSOS RECIBIDOS POR PATRIMONIO AUTONOMO O PROGRAMA DE VIVIENDA</t>
  </si>
  <si>
    <t xml:space="preserve">4. SALDO DISPONIBLE PATRIMONIO AUTONÓMO                   </t>
  </si>
  <si>
    <t>1.1 RECURSO RECIBIDO DE:</t>
  </si>
  <si>
    <t>1.2 SALDO FINAL DEL PERIODO ANTERIOR</t>
  </si>
  <si>
    <t xml:space="preserve">1.3 VALOR GIRADO 
EN EL MES </t>
  </si>
  <si>
    <t>1.4 VALORES REINTEGRADOS A DTN</t>
  </si>
  <si>
    <t>1.5 SALDO FINAL 
PERIODO ACTUAL</t>
  </si>
  <si>
    <t xml:space="preserve">2.1. SALDO FINAL DEL PERIODO ANTERIOR </t>
  </si>
  <si>
    <t xml:space="preserve">2.5 SALDO FINAL </t>
  </si>
  <si>
    <t xml:space="preserve">3.1 SALDO FINAL DEL PERIODO ANTERIOR </t>
  </si>
  <si>
    <t>Aportes del periodo</t>
  </si>
  <si>
    <t>Ejecución del periodo</t>
  </si>
  <si>
    <t>DETALLE DE OTROS ACTIVOS</t>
  </si>
  <si>
    <t>Cuenta Contable</t>
  </si>
  <si>
    <t>Nombre de Cuenta</t>
  </si>
  <si>
    <t>Tercero</t>
  </si>
  <si>
    <t>Saldo final periodo anterior</t>
  </si>
  <si>
    <t>Saldo final periodo actual</t>
  </si>
  <si>
    <t>Variación</t>
  </si>
  <si>
    <t>CONTROL CONTABLE DE RECURSOS GIRADOS POR FONVIVIENDA A PATRIMONIOS AUTÓNOMOS</t>
  </si>
  <si>
    <t>2. INFORMACIÓN CONTABLE DE LAS EJECUCIONES</t>
  </si>
  <si>
    <t>3. INFORMACIÓN CONTABLE DE LOS RENDIMIENTOS</t>
  </si>
  <si>
    <t>3.4 GENERADOS POR RECURSOS RECIBIDOS DE OTROS PATRIMONIOS AUTONÓMOS (Anexo 4)</t>
  </si>
  <si>
    <t xml:space="preserve">3.5. EJECUCIÓN RENDIMIENTOS GENERADOS DE RECURSOS RECIBIDOS DE OTROS PATRIMONIOS AUTONÓMOS (Anexo 4) </t>
  </si>
  <si>
    <r>
      <t xml:space="preserve">4.1. VALOR NETO DE OTROS ACTIVOS MENOS OTROS PASIVOS
</t>
    </r>
    <r>
      <rPr>
        <b/>
        <sz val="11"/>
        <rFont val="Verdana"/>
        <family val="2"/>
      </rPr>
      <t>(Anexo 5)</t>
    </r>
  </si>
  <si>
    <t>SALDO EN EXTRACTOS - RENDIMIENTOS APORTES DE FONVIVIENDA</t>
  </si>
  <si>
    <t>SALDO EN EXTRACTOS - RENDIMIENTOS APORTES DE TERCEROS</t>
  </si>
  <si>
    <t xml:space="preserve">VALOR </t>
  </si>
  <si>
    <t>DETALLE DE DIFERENCIAS PRESENTADAS ENTRE EL SALDO FINAL DERECHO EN PATRIMONIO AUTONÓMO VS 
EL SALDO PATRIMONIAL (CTA 3) EN LOS EEFF DE LA FIDUCIA</t>
  </si>
  <si>
    <t>INFORMACIÓN CONTABLE DE LAS EJECUCIONES Y RENDIMIENTOS</t>
  </si>
  <si>
    <t>MOVIMIENTO Y CONTROL CONTABLE DE RECURSOS RECIBIDOS DE PATRIMONIOS O PROGRAMAS DE FONVIVIENDA</t>
  </si>
  <si>
    <t>SALDO ANTERIOR</t>
  </si>
  <si>
    <t>SALDO ACTUAL</t>
  </si>
  <si>
    <t>VALOR NETO DE OTROS ACTIVOS MENOS OTROS PASIVOS</t>
  </si>
  <si>
    <t>PROGRAMA DE VIVIENDA GRATUITA II - PVGII</t>
  </si>
  <si>
    <t>AL 30 DE SEPTIEMBRE</t>
  </si>
  <si>
    <t>CUENTA</t>
  </si>
  <si>
    <t>CONSOLIDADO AL 31 DE AGOSTO DE 2024</t>
  </si>
  <si>
    <t>350940 - PVGII SFV POBLACION DESPLAZADA</t>
  </si>
  <si>
    <t>350945 - FID. PVGII SFV</t>
  </si>
  <si>
    <t>CONSOLIDADO AL 30 DE SEPTIEMBRE DE 2024 - 9402 CONSOLIDADORA</t>
  </si>
  <si>
    <t>VARIACIÓN</t>
  </si>
  <si>
    <t>BANCOS Y OTRAS ENTIDADES FINANCIERAS</t>
  </si>
  <si>
    <t>SALDO PATRIMONIO 31/08/2024</t>
  </si>
  <si>
    <t>IINVERSIONES DERECHOS FIDUCIARIOS</t>
  </si>
  <si>
    <t>APORTES</t>
  </si>
  <si>
    <t>DEUDORES</t>
  </si>
  <si>
    <t>RENDIMIENTOS-FONVIVIENDA</t>
  </si>
  <si>
    <t>IINVERSIONES DERECHOS FIDUCIARIOS-DIVERSAS</t>
  </si>
  <si>
    <t>EJECUCIONES - FRA-F-28</t>
  </si>
  <si>
    <t>INTANGIBLES</t>
  </si>
  <si>
    <t>GASTOS PAGADOS POR ANTICIPADO</t>
  </si>
  <si>
    <t>SALDO PATRIMONIO A 31/08/2024</t>
  </si>
  <si>
    <t>ACTIVO</t>
  </si>
  <si>
    <t>COMISIONES Y HONORARIOS</t>
  </si>
  <si>
    <t>PATRIMONIO A 31/09/2024</t>
  </si>
  <si>
    <t>IMPUESTOS</t>
  </si>
  <si>
    <t>PROVEEDORES Y SERVICIOS POR PAGAR</t>
  </si>
  <si>
    <t>DIFERENCIA</t>
  </si>
  <si>
    <t>RETENCIONES Y APORTES LABORALES</t>
  </si>
  <si>
    <t>DIVERSOS</t>
  </si>
  <si>
    <t>PASIVOS</t>
  </si>
  <si>
    <t>APORTES FIDEICOMITENTE</t>
  </si>
  <si>
    <t>APORTES FIDEICOMITENTE - COMUNIDAD ROM</t>
  </si>
  <si>
    <t>RESTITUCIÓN DE OTROS APORTES</t>
  </si>
  <si>
    <t>APORTES EJECUTADOS - FONDO DE ADAPTACION</t>
  </si>
  <si>
    <t>DEVOLUCION DE APORTES POR PAGOS A TERCEROS - FONDO DE ADAPTACION</t>
  </si>
  <si>
    <t>APORTE DE DERECHOS FIDUCIARIOS</t>
  </si>
  <si>
    <t>EJECUCIÓN</t>
  </si>
  <si>
    <t>DEVOLUCION DE APORTES POR PAGOS A TERCEROS</t>
  </si>
  <si>
    <t>EJECUCIONES SEPTIEMBRE</t>
  </si>
  <si>
    <t>DEVOLUCION DE APORTES POR PAGOS A TERCEROS - COMUNIDAD ROM</t>
  </si>
  <si>
    <t>GANANCIAS ACUMULADAS EJERCICIOS ANTERIORES</t>
  </si>
  <si>
    <t>RENDIMIENTOS-FONVIVIENDA SEP</t>
  </si>
  <si>
    <t>PÉRDIDAS ACUMULADAS EJERCICIOS ANTERIORES</t>
  </si>
  <si>
    <t>PÉRDIDA DEL EJERCICIO</t>
  </si>
  <si>
    <t>PATRIMONIO</t>
  </si>
  <si>
    <t>RENDIMIENTOS</t>
  </si>
  <si>
    <t>INGRESOS FINANCIEROS OPERACIONES DEL MERCADO MONETARIO</t>
  </si>
  <si>
    <t>INGRESOS</t>
  </si>
  <si>
    <t>COMISIONES</t>
  </si>
  <si>
    <t>HONORARIOS</t>
  </si>
  <si>
    <t>IMPUESTOS Y TASAS</t>
  </si>
  <si>
    <t>GANANCIAS Y PÉRDIDAS</t>
  </si>
  <si>
    <t>TOTAL GASTOS</t>
  </si>
  <si>
    <t>RECÁLCULO ECUACIÓN PATRIMONIAL</t>
  </si>
  <si>
    <t>VALOR CUENTA 3</t>
  </si>
  <si>
    <t>ALIANZA FIDUCIARIA S.A</t>
  </si>
  <si>
    <t>SALDOS POR PLAN DE CUENTAS</t>
  </si>
  <si>
    <t>DESDE EMPRESA: 9402-CONSOLIDADORA PVG II SUBSIDIO FAMILIAR D HASTA: 9402-CONSOLIDADORA PVG II SUBSIDIO FAMILIAR D</t>
  </si>
  <si>
    <t>Fecha y Hora de Consulta: 07-Octubre-2024 - 05:03:52 PM.</t>
  </si>
  <si>
    <t>Empresa: 9402 - CONSOLIDADORA PVG II SUBSIDIO FAMILIAR D</t>
  </si>
  <si>
    <t>Cuenta</t>
  </si>
  <si>
    <t>Descripción</t>
  </si>
  <si>
    <t>Saldo Inicial</t>
  </si>
  <si>
    <t>Débito</t>
  </si>
  <si>
    <t>Crédito</t>
  </si>
  <si>
    <t>Saldo Final</t>
  </si>
  <si>
    <t>EFECTIVO Y EQUIVALENTES AL EFECTIVO</t>
  </si>
  <si>
    <t>BANCOS NACIONALES</t>
  </si>
  <si>
    <t>CUENTAS DE AHORROS</t>
  </si>
  <si>
    <t>MULTIBANCA COLPATRIA</t>
  </si>
  <si>
    <t>INVERSIONES Y OPERACIONES CON DERIVADOS</t>
  </si>
  <si>
    <t>INVERSIONES DERECHOS FIDUCIARIOS</t>
  </si>
  <si>
    <t>CUENTAS POR COBRAR</t>
  </si>
  <si>
    <t>DIVERSAS</t>
  </si>
  <si>
    <t>OTRAS</t>
  </si>
  <si>
    <t>OTROS ACTIVOS</t>
  </si>
  <si>
    <t>ACTIVOS INTANGIBLES</t>
  </si>
  <si>
    <t>OTROS DERECHOS</t>
  </si>
  <si>
    <t>DERECHOS FIDUCIARIOS</t>
  </si>
  <si>
    <t>OTROS GASTOS PAGADOS POR ANTICIPADO</t>
  </si>
  <si>
    <t>AMORTIZACION GASTOS PAGADOS POR ANTICIPADO</t>
  </si>
  <si>
    <t>PASIVO</t>
  </si>
  <si>
    <t>CUENTAS POR PAGAR</t>
  </si>
  <si>
    <t>COMISIONES FIDUCIARIAS</t>
  </si>
  <si>
    <t>COMISION DE ADMINISTRACION</t>
  </si>
  <si>
    <t>PROVEEDORES</t>
  </si>
  <si>
    <t>RETENCIONES EN LA FUENTE</t>
  </si>
  <si>
    <t>HONORARIOS 11%</t>
  </si>
  <si>
    <t>HONORARIOS 6%</t>
  </si>
  <si>
    <t>SERVICIOS</t>
  </si>
  <si>
    <t>CONTRATOS SERV. DE CONST. 2%</t>
  </si>
  <si>
    <t>RTE FUENTE DE IVA</t>
  </si>
  <si>
    <t>RTE FTE IVA REGIMEN COMUN</t>
  </si>
  <si>
    <t>RETENCION EN LA FUENTE ICA</t>
  </si>
  <si>
    <t>RETENCION EN LA FUENTE ICA BOGOTA</t>
  </si>
  <si>
    <t>RETENCION EN LA FUENTE ICA SABANALARGA - ATLANTICO</t>
  </si>
  <si>
    <t>RETENCION EN LA FUENTE ICA SAN JUAN BETULIA - SUCRE</t>
  </si>
  <si>
    <t>RETENCION EN LA FUENTE ICA GLORIA-CESAR</t>
  </si>
  <si>
    <t>RETENCION EN LA FUENTE ICA CAMPOHERMOSO</t>
  </si>
  <si>
    <t>RETENCIÓN EN LA FUENTE ICA TUMACO - NARIÑO</t>
  </si>
  <si>
    <t>RETENCION EN LA FUENTE ICA  POLICARPA NARIÑO</t>
  </si>
  <si>
    <t>RETENCION EN LA FUENTE ICA BUENAVISTA - BOYACA</t>
  </si>
  <si>
    <t>OTROS PASIVOS</t>
  </si>
  <si>
    <t>OTROS</t>
  </si>
  <si>
    <t>TRANSITORIA TRASLADOS INTERNOS</t>
  </si>
  <si>
    <t>ACTUALIZACION DERECHOS FIDUCIARIOS</t>
  </si>
  <si>
    <t>INTERVENTORAS</t>
  </si>
  <si>
    <t>PATRIMONIO ESPECIALES</t>
  </si>
  <si>
    <t>ACREEDORES FIDUCIARIOS</t>
  </si>
  <si>
    <t>APORTES EN DINERO</t>
  </si>
  <si>
    <t>GANANCIAS O PÉRDIDAS</t>
  </si>
  <si>
    <t>GANANCIA DEL EJERCICIO</t>
  </si>
  <si>
    <t>INGRESOS DE OPERACIONES</t>
  </si>
  <si>
    <t>INGRESOS DE OPERACIONES ORDINARIAS GENERALES</t>
  </si>
  <si>
    <t>OTROS INTERESES</t>
  </si>
  <si>
    <t>INTERESES CUENTAS BANCARIAS</t>
  </si>
  <si>
    <t>OTROS INGRESOS OPERACIONALES</t>
  </si>
  <si>
    <t>INGRESO POR ACTUALIZACION DERECHOS FIDUCIARIOS</t>
  </si>
  <si>
    <t>GASTOS</t>
  </si>
  <si>
    <t>GASTOS DE OPERACIONES</t>
  </si>
  <si>
    <t>NEGOCIOS FIDUCIARIOS</t>
  </si>
  <si>
    <t>DEL FIDUCIARIO</t>
  </si>
  <si>
    <t>OTROS HONORARIOS</t>
  </si>
  <si>
    <t>OTROS GASTOS OPERACIONALES</t>
  </si>
  <si>
    <t>GASTO ACTUALIZACION DERECHOS EN FIDEICOMISOS</t>
  </si>
  <si>
    <t>GANANCIAS (EXCEDENTES) Y PÉRDIDAS</t>
  </si>
  <si>
    <t>GANANCIAS</t>
  </si>
  <si>
    <t>PÉRDIDAS</t>
  </si>
  <si>
    <t>ACREEDORAS POR CONTRA</t>
  </si>
  <si>
    <t>ACREEDORAS POR CONTRA (DB)</t>
  </si>
  <si>
    <t>ACREEDORAS</t>
  </si>
  <si>
    <t>DEUDORAS</t>
  </si>
  <si>
    <t>OTRAS CUENTAS DE ORDEN DEUDORAS</t>
  </si>
  <si>
    <t>OTRAS CUENTAS DE ORDEN ACREEDORAS</t>
  </si>
  <si>
    <t>OTRAS CUENTAS ACREEDORAS</t>
  </si>
  <si>
    <t>DEUDORAS POR CONTRA</t>
  </si>
  <si>
    <t>DEUDORAS POR CONTRA (CR)</t>
  </si>
  <si>
    <t>PERIODO 2024-09</t>
  </si>
  <si>
    <t>NOMBRE:</t>
  </si>
  <si>
    <t>FIRMA:</t>
  </si>
  <si>
    <t>N CONTRATO Ó CARGO:</t>
  </si>
  <si>
    <t>ELABORADO POR APOYO A LA SUPERVISIÓN FONVIVIENDA</t>
  </si>
  <si>
    <t>REVISADO, APROBADO Y CERTIFICADO POR SUPERVISOR FONVIVIENDA</t>
  </si>
  <si>
    <t>CARGO:</t>
  </si>
  <si>
    <t>0.FUENTES DE RECURSOS</t>
  </si>
  <si>
    <t>0.1 CÓDIGO DE LA CONTABILIDAD HIJA</t>
  </si>
  <si>
    <t>0.2 NOMBRE DE LA CONTABILIDAD HIJA</t>
  </si>
  <si>
    <t>4. OTROS ACTIVOS Y/O PASIVOS</t>
  </si>
  <si>
    <r>
      <t xml:space="preserve">2.3. EJECUCIÓN RECURSOS DE OTROS PATRIMONIOS AUTÓNOMOS
</t>
    </r>
    <r>
      <rPr>
        <sz val="11"/>
        <color theme="1"/>
        <rFont val="Verdana"/>
        <family val="2"/>
      </rPr>
      <t xml:space="preserve">(Anexo 4) </t>
    </r>
  </si>
  <si>
    <t>El suscrito Supervisor de FONVIVIENDA certifica que los gastos causados y relacionados en la columna H del formato FRA-F-28 y FRA-F-29  fueron autorizados  y por lo tanto corresponden a erogaciones efectivamente legalizadas al cierre de la vigencia</t>
  </si>
  <si>
    <t>0, FUENTES DE RECURSOS</t>
  </si>
  <si>
    <t>CONTROL RECURSOS DE TERCEROS APORTANTES AL PATRIMONIO  AUTÓNOMO</t>
  </si>
  <si>
    <t>NÚMERO</t>
  </si>
  <si>
    <t>CAMPO</t>
  </si>
  <si>
    <t>EXPLICACIÓN</t>
  </si>
  <si>
    <t>GUIA DILIGENCIAMIENTO FORMATO CONTROL CONTABLE DE RECURSOS GIRADOS POR FONVIVIENDA A PATRIMONIOS AUTÓNOMOS</t>
  </si>
  <si>
    <t>0.1</t>
  </si>
  <si>
    <t xml:space="preserve"> CÓDIGO DE LA CONTABILIDAD HIJA</t>
  </si>
  <si>
    <t xml:space="preserve">0.2 </t>
  </si>
  <si>
    <t>NOMBRE DE LA CONTABILIDAD HIJA</t>
  </si>
  <si>
    <t>FUENTES DE RECURSOS</t>
  </si>
  <si>
    <t>1.1</t>
  </si>
  <si>
    <t>1.2</t>
  </si>
  <si>
    <t>1.3</t>
  </si>
  <si>
    <t>1.4</t>
  </si>
  <si>
    <t>1.4 APORTES REINTEGRADOS A DIRECCIÓN TESORO NACIONAL</t>
  </si>
  <si>
    <t>3.3. EJECUCIÓN DEL PERIODO (Anexo 3)</t>
  </si>
  <si>
    <t>3.8. SALDO FINAL</t>
  </si>
  <si>
    <t>4.1. VALOR NETO DE OTROS ACTIVOS MENOS OTROS PASIVOS(Anexo 5)</t>
  </si>
  <si>
    <t xml:space="preserve">5. SALDO FINAL DERECHO EN PAM </t>
  </si>
  <si>
    <t>NOTA 1: La información reportada en el presente formato debe estar acompañada con el diligenciamiento de los anexos 1 al 7, en caso de que aplique.</t>
  </si>
  <si>
    <t>NOTA 4: Es responsabilidad del Supervisor reportar esta información al Grupo de Contratos para que repose en el expediente contractual.</t>
  </si>
  <si>
    <t>2.1</t>
  </si>
  <si>
    <t>2.2</t>
  </si>
  <si>
    <t>2.3</t>
  </si>
  <si>
    <t>2.4</t>
  </si>
  <si>
    <t>3.1</t>
  </si>
  <si>
    <t>3.2</t>
  </si>
  <si>
    <t>3.3</t>
  </si>
  <si>
    <t>3.4</t>
  </si>
  <si>
    <t>3.5</t>
  </si>
  <si>
    <t>3.6</t>
  </si>
  <si>
    <t>3.7</t>
  </si>
  <si>
    <t>3.8</t>
  </si>
  <si>
    <t>4.1</t>
  </si>
  <si>
    <t>Código del sistema de información contable del Fiduciario y que corresponda con los recursos aportados por FONVIVIENDA</t>
  </si>
  <si>
    <t>Nombre de cada una de las contabilidades hijas, centros de costos, nombrados por el Fiduciario para la identificación de las fuentes de recursos y que corresponda con recursos aportados por FONVIVIENDA</t>
  </si>
  <si>
    <t>Aportes girados por FONVIVIENDA a los patrimonios autónomos, asi mismo, los recursos que se trasladan de un patrimonio autónomo de FONVIVIENDA a otro patrimonio autonómo de FONVIVIENDA como el caso de los Programas de PVG y VIPA que le transfieren recursos al Programa Equipamientos</t>
  </si>
  <si>
    <t>Saldo de aportes que vienes del periodo contable anterior</t>
  </si>
  <si>
    <t>Valor de los aportes girados al Fiduciario con los cuales FONVIVIENDA suscribio contratos de Fiducia Mercantil</t>
  </si>
  <si>
    <t>1.3 RECURSOS RECIBIDOS DE OTROS PATRIMONIOS AUTONÓMOS (Anexo 4)</t>
  </si>
  <si>
    <t>Valor de los recursos recibidos de otros patrimonios autónomos de FONVIVIENDA, este caso corresponde a los recursos que recibe el Programa Equipamientos de los Programas PVG y VIPA. El anexo N 04 contiene el detalle de la utilización de los recursos públicos girados por los patrimonios autónomos de FONVIVIENDA.</t>
  </si>
  <si>
    <t xml:space="preserve">Valor de los aportes reintegradis a la Dirección del Tesoro Nacional, anexar justificación </t>
  </si>
  <si>
    <t>1.2 APORTES GIRADOS EN EL PERIODO CONTABLE</t>
  </si>
  <si>
    <t xml:space="preserve">1.2 APORTES GIRADOS EN EL PERIODO CONTABLE </t>
  </si>
  <si>
    <t>Corresponde al cálculo de: saldo periodo anterior + aportes girados en el periodo contable + recursos recibidos de otros patrimonios autónomos menos los aportes reintegrados a la Dirección del Tesoro Nacional</t>
  </si>
  <si>
    <r>
      <t xml:space="preserve">2.2. EJECUCIÓN DEL PERIODO CONTABLE
</t>
    </r>
    <r>
      <rPr>
        <sz val="11"/>
        <color theme="1"/>
        <rFont val="Verdana"/>
        <family val="2"/>
      </rPr>
      <t xml:space="preserve">(Anexo 3) </t>
    </r>
  </si>
  <si>
    <t>Corresponde al saldo acumulado que viene de las ejecuciones de periodos contables anteriores</t>
  </si>
  <si>
    <t>1. MOVIMIENTOS DE LOS RECURSOS EN EL PERIODO CONTABLE CON LA FUENTE DE RECURSOS APORTES (FORMATO FRA-F-28)</t>
  </si>
  <si>
    <t>2. MOVIMIENTO DE LOS RECURSOS EN EL PERIODO CONTABLE CON LA FUENTE DE RECURSOS RENDIMIENTOS (FORMATO FR-F-29)</t>
  </si>
  <si>
    <t>1.1  GASTOS CAUSADOS O REINTEGRADOS EN EL PERIODO CONTABLE
(Sumatoria columna H 
del formato FR-F 28)</t>
  </si>
  <si>
    <t>1.2 TRASLADO DE 
RECURSOS A PATRIMONIOS AUTÓNOMOS(Sumatoria columna L 
del formato FR-F 28)</t>
  </si>
  <si>
    <t>1.3  REINTEGROS PERIODOS CONTABLES ANTERIORES
(Sumatoria columna M 
del formato FR-F 28)</t>
  </si>
  <si>
    <t>1.4 ERRORES VIGENCIAS ANTERIORES
(Sumatoria columna N 
del formato FR-F 28)</t>
  </si>
  <si>
    <t>1.6. REINTEGRO DE APORTES A LA DTN
(Sumatoria columna O 
del formato FR-F 28)</t>
  </si>
  <si>
    <t>2.1 GASTOS CAUSADOS O REINTEGRADOS EN EL PERIODO CONTABLE
(Sumatoria columna H 
del formato FR-F 29)</t>
  </si>
  <si>
    <t>2.2 TRASLADO DE 
RECURSOS A PATRIMONIOS AUTÓNOMOS(Sumatoria columna L 
del formato FR-F 29)</t>
  </si>
  <si>
    <t>2.3  REINTEGROS PERIODOS CONTABLES ANTERIORES
(Sumatoria columna M 
del formato FR-F 29)</t>
  </si>
  <si>
    <t>2.4 ERRORES VIGENCIAS ANTERIORES
(Sumatoria columna N 
del formato FR-F 29)</t>
  </si>
  <si>
    <t>2.6. REINTEGRO DE APORTES A LA DTN
(Sumatoria columna O 
del formato FR-F 29)</t>
  </si>
  <si>
    <t xml:space="preserve">2.2. GASTOS CAUSADOS O REINTEGRADOS EN EL PERIODO CONTABLE (columna H formato FRA-F-28)
</t>
  </si>
  <si>
    <t>2.3 REINTEGROS  PERIODOS CONTABLES ANTERIORES (columna M formato FRA-F-28)</t>
  </si>
  <si>
    <t>2. INFORMACIÓN CONTABLE EJECUCIONES DE RECURSOS RECIBIDOS DE PATRIMONIOS AUTÓNOMOS</t>
  </si>
  <si>
    <t>3.3. GASTOS CAUSADOS O REINTEGRADOS EN EL PERIODO CONTABLE  (columna H formato FRA-F-29)</t>
  </si>
  <si>
    <t xml:space="preserve">3.6. RENDIMIENTOS REINTEGRADOS A DTN </t>
  </si>
  <si>
    <t>3.4 REINTEGROS  PERIODOS CONTABLES ANTERIORES (columna M formato FRA-F-29)</t>
  </si>
  <si>
    <t>3.5  ERRORES VIGENCIAS ANTERIORES (columna N formato FRA-F-29)</t>
  </si>
  <si>
    <t>2.4.  ERRORES VIGENCIAS ANTERIORES (columna N formato FRA-F-29)</t>
  </si>
  <si>
    <t>Corresponde al saldo final del periodo contable de las ejecuciones acumuladas</t>
  </si>
  <si>
    <t>Saldo de rendimientos que viene del periodo contable anterior</t>
  </si>
  <si>
    <t>Corresponde a la información remitida por el Fiduciario en el formato FRA-F29, ejecuciones que deben ser validadas con las autorizaciones de la Supervisión/ordenador del gasto, con los reportes contables del Fiduciario (CUENTAS 3510, 35050502003,35050502112 Y 51), las facturas, cuentas de cobro y/u ordenes de operación</t>
  </si>
  <si>
    <t>En este campo se registran los movimientos de ingresos y gastos con la fuente de recursos rendimientos de los recursos aportados por FONVIVIENDA, para la variable ingreso valide contra los extractos de las cuentas y los reportes contables del Fiduciario, para la variable gasto valide con la información remitida por el Fiduciario en el formato FRA-F29, estas ejecuciones que deben ser validadas con las autorizaciones de la Supervisión/ordenador del gasto, con los reportes contables del Fiduciario (CUENTAS 3510, 35050502003,35050502112 Y 51), las facturas, cuentas de cobro y/u ordenes de operación</t>
  </si>
  <si>
    <t>3.3. EJECUCIÓN DEL PERIODO CONTABLE
(Anexo 3)</t>
  </si>
  <si>
    <t>Diligenciar los datos solicitados en el anexo No. 3 que correspoden a los campos de los formatos FRA-F-29, para que automáticamente se diligencie el campo de la hoja reporte mes</t>
  </si>
  <si>
    <t>Diligenciar los datos solicitados en el anexo No. 3 que correspoden a los campos de los formatos FRA-F-28  para que automáticamente se diligencie el campo de la hoja reporte mes</t>
  </si>
  <si>
    <t>Diligenciar los datos solicitados en el anexo No. 4 que correspoden a los campos informados en los formatos FRA-F-28, para que automáticamente se diligencien los campos de la hoja reporte mes</t>
  </si>
  <si>
    <t>Diligenciar los datos solicitados en el anexo No. 4 que correspoden a los campos informados en los formatos FRA-F-29, para que automáticamente se diligencien los campos de la hoja reporte mes</t>
  </si>
  <si>
    <t>Registre los rendimientos generados en el periodo contable, valide con extractos y con el reporte contable del Fiduciario de los recursos aportados por FONVIVIENDA</t>
  </si>
  <si>
    <t xml:space="preserve">3.6. RENDIMIENTOS REINTEGRADOS
A LA DTN
(Anexo 3 o Anexo 4) </t>
  </si>
  <si>
    <t>3.6. RENDIMIENTOS REINTEGRADOS A LA DTN
(Anexo 3 o Anexo 4)</t>
  </si>
  <si>
    <t>3.6 EJECUCIONES NETAS</t>
  </si>
  <si>
    <t xml:space="preserve"> VALOR TOTAL DISMINUCIÓN DEL DERECHO FIDUCIARIO</t>
  </si>
  <si>
    <t>3. INFORMACIÓN CONTABLE DE LOS RENDIMIENTOS GENERADOS POR LOS RECURSOS RECIBIDOS DE PATRIMONIOS AUTÓNOMOS</t>
  </si>
  <si>
    <t>Registre el valor de los rendimientos reintegrados a la DTN y valide contra extractos, reporte contable del Fiduciario y el soporte FONVIVIENDA, si corresponden a rendimientos que provienen de recursos trasladados a otros patrimonios autonómos como el caso del Programa Equipamientos diligencie el valor reintegrado  en el anexo 4</t>
  </si>
  <si>
    <t>Registre el valor de los rendimientos por Fondos de Inversión colectiva certificados por el Fiduciario y valide contra el reporte contable de los recursos aportados por FONVIVIENDA</t>
  </si>
  <si>
    <t>3.2 RENDIMIENTOS 
GENERADOS EN EL PERIODO CONTABLE</t>
  </si>
  <si>
    <t>3.2 RENDIMIENTOS GENERADOS EN EL PERIODO CONTABLE</t>
  </si>
  <si>
    <t>3.4 RENDIMIENTOS GENERADOS POR RECURSOS RECIBIDOS DE OTROS PATRIMONIOS AUTONÓMOS (Anexo 4)</t>
  </si>
  <si>
    <t>Corresponde al cálculo de: saldo periodo anterior + rendimientos generados en el periodo contable - ejecuciones del periodo contable (anexo 3)+ rendimientos generados por recursos recibidos de otros patrimonios autónomos - ejecuciones rendimientos generados de recursos recibidos de otros patrimonios autonómos (anexo 4) - rendimientos reintegrados a la DTN (anexo 03 y/o anexo 04) + rendimientos fondos de inversión colectiva</t>
  </si>
  <si>
    <t>Corresponde a los ajustes contables efectuados por el Fiduciario que afectan la cuenta patrimonial, como por ejemplo: En el Programa PVG II la actualización de derechos fiduciarios por aportes en especie que se realizan al patrimonio derivado  afecta la cuenta del activo o del pasivo  contra la cuenta patrimonial (cuenta 3)</t>
  </si>
  <si>
    <t>RELACIÓN DE OTROS ACTIVOS Y PASIVOS QUE AFECTAN LA CUENTA PATRIMONIAL (3)</t>
  </si>
  <si>
    <t>Relacione los activos y/o pasivos que afectan la cuenta patrimonial (cuenta 3) en el periodo contable</t>
  </si>
  <si>
    <t>Concepto (Explique el hecho económico que afecta la cuenta patrimonial del Fiduciario)</t>
  </si>
  <si>
    <t>0.2 nombre de la contabilidad hija</t>
  </si>
  <si>
    <t>0.1 código de la contabilidad hija</t>
  </si>
  <si>
    <t xml:space="preserve">DETALLE DE OTROS PASIVOS </t>
  </si>
  <si>
    <t>Corresponde al cálculo de: numeral 1 - numeral 2 + numeral 3 + numeral 4</t>
  </si>
  <si>
    <t>RENDIMIENTOS FONDOS INVERSIÓN COLECTIVA</t>
  </si>
  <si>
    <t>3.7. RENDIMIENTOS FONDOS INVERSIÓN COLECTIVA</t>
  </si>
  <si>
    <t>Registre el saldo que registra el reporte contable de los recursos aportados por FONVIVIENDA</t>
  </si>
  <si>
    <t>3.3. PAGOS REALIZADOS CON CARGO A RENDIMIENTOS PERIODO CONTABLE ACTUAL</t>
  </si>
  <si>
    <r>
      <t xml:space="preserve">1.3 RECURSOS RECIBIDOS DE OTROS PATRIMONIOS AUTONÓMOS
</t>
    </r>
    <r>
      <rPr>
        <sz val="11"/>
        <rFont val="Verdana"/>
        <family val="2"/>
      </rPr>
      <t>(Anexo 4)</t>
    </r>
  </si>
  <si>
    <r>
      <t xml:space="preserve">1.4 APORTES REINTEGRADOS A DIRECCIÓN TESORO NACIONAL
</t>
    </r>
    <r>
      <rPr>
        <sz val="11"/>
        <rFont val="Verdana"/>
        <family val="2"/>
      </rPr>
      <t>(Anexo 3)</t>
    </r>
  </si>
  <si>
    <r>
      <t xml:space="preserve">2.2. EJECUCIÓN DEL PERIODO CONTABLE
</t>
    </r>
    <r>
      <rPr>
        <sz val="11"/>
        <rFont val="Verdana"/>
        <family val="2"/>
      </rPr>
      <t xml:space="preserve">(Anexo 3) </t>
    </r>
  </si>
  <si>
    <r>
      <t xml:space="preserve">2.3. EJECUCIÓN RECURSOS DE OTROS PATRIMONIOS AUTÓNOMOS
</t>
    </r>
    <r>
      <rPr>
        <sz val="11"/>
        <rFont val="Verdana"/>
        <family val="2"/>
      </rPr>
      <t xml:space="preserve">(Anexo 4) </t>
    </r>
  </si>
  <si>
    <r>
      <t xml:space="preserve">Apreciado supervisor en el proceso de transición de contabilidad por el sistema de caja a contabilidad por el principio de devengo, FONVIVIENDA gestiono el concepto contable con la Contaduría General de la Nación -CGN número de radicado 20211100070261 de 07 de septiembre de 2021 relacionado con la actualización de derechos fiduciarios, el cual fue aclarado por la CGN en mesa de trabajo de fecha 08 de octubre de 2021 en la cual se concluyó:
</t>
    </r>
    <r>
      <rPr>
        <b/>
        <sz val="12"/>
        <color theme="1"/>
        <rFont val="Aptos Narrow"/>
        <family val="2"/>
      </rPr>
      <t>“(…) con el párrafo anterior se puntualiza que el valor del derecho en fideicomiso que debe reconocer la entidad al final de cada periodo contable en su contabilidad, es el que corresponde al valor que el patrimonio autónomo presente como patrimonio en sus estados financieros, y la diferencia que se presente frente al valor previamente reconocido será registrado como ingreso o gasto en el resultado del periodo de FONVIVIENDA (…)”</t>
    </r>
    <r>
      <rPr>
        <sz val="12"/>
        <color theme="1"/>
        <rFont val="Aptos Narrow"/>
        <family val="2"/>
      </rPr>
      <t xml:space="preserve">
Por lo anterior, con base en esta mesa de trabajo con la CGN y en la estructura contable actual que manejan las Fiduciarias se establece la siguiente guía de diligenciamiento del formato  control contable de recursos girados por FONVIVIENDA a patrimonios autonómos.</t>
    </r>
  </si>
  <si>
    <t>Cálcule la diferencia que existe entre el numeral 5 y el numeral 6, si existen diferencias explicar en el anexo N 0 diferencias,  cuales son las causas y que acciones se esta ejecutando para garantizar la correspondencia con la cuenta patrimonial (cuenta 3)</t>
  </si>
  <si>
    <t>Antes de iniciar el diligenciamiento del formato FRA-F-22 y la revisión de los formatos FRA-F-28 y FRA-F-29 se debe realizar el análisis de cifras y registrarlo en el anexo 2, en este análisis se debe identificar el saldo inicial del patrimonio del Fiduciario, los aportes girados en el periodo, las ejecuciones causadas en el periodo, los rendimientos generados, los ajustes contables que afectan la cuenta patrimonial (3) para llegar al saldo final del patrimonio del Fiduciario (Se adjunta ejemplo de análisis de cifras del Programa PVG II para el periodo contable de septiembre 2024. En el anexo N 06 incorpore el reporte contable por tercero y subcuenta del periodo contable que este reportando y que corresponda a los recursos aportados por FONVIVIENDA</t>
  </si>
  <si>
    <t>NÚMERO DE CONTRATO DE FIDUCIA MERCANTIL :</t>
  </si>
  <si>
    <t>FECHA DE CORTE DEL REPORTE:</t>
  </si>
  <si>
    <t>ANALISIS FINANCIERO PERIODO CONTABLE SEPTIEMBRE 2024</t>
  </si>
  <si>
    <t>NOTA: APORTES - EJECUCIONES + RENDIMIENTOS = CUENTA 3 DE LOS ESTADOS FINANCIEROS DEL FIDUCIARIO = CUENTA 1926 DE LOS ESTADOS FINANCIEROS DE FONVIVIENDA (TRATAMIENTO CONTABLE CONFORME A MESA DE TRABAJO CON LA CONTADURÍA GENERAL DE LA NACIÓN  DE 08 DE OCTUBRE 2021)</t>
  </si>
  <si>
    <t xml:space="preserve">FORMATO:  CONTROL CONTABLE DE RECURSOS GIRADOS POR FONVIVIENDA A PATRIMONIOS AUTÓNOMOS
PROCESO: GESTIÓN FINANCIERA
Versión: 10.0 Fecha: 19/05/2025 Código: FRA-F-22 </t>
  </si>
  <si>
    <t>FORMATO:  CONTROL CONTABLE DE RECURSOS GIRADOS 
POR FONVIVIENDA A PATRIMONIOS AUTÓNOMOS
PROCESO: GESTIÓN FINANCIERA                                                                                                                                                                                                                                                                                                                                                                                                                                                                                       Versión: 10.0 Fecha: 19/05/2025  Código: FRA-F-22</t>
  </si>
  <si>
    <t>FORMATO:  CONTROL CONTABLE DE RECURSOS GIRADOS POR 
FONVIVIENDA A PATRIMONIOS AUTÓNOMOS
PROCESO: GESTIÓN FINANCIERA                                                                                                                                                                                                                                                                                                                                                                                                                                                                                       Versión: 10.0 Fecha: 19/05/2025  Código: FRA-F-22</t>
  </si>
  <si>
    <t xml:space="preserve">FORMATO:  CONTROL CONTABLE DE RECURSOS GIRADOS POR FONVIVIENDA A PATRIMONIOS AUTÓNOMOS
PROCESO: GESTIÓN FINANCIERA
Versión: 10.0  Fecha: 19/05/2025  Código: FRA-F-22
</t>
  </si>
  <si>
    <t>FORMATO:  CONTROL CONTABLE DE RECURSOS GIRADOS POR FONVIVIENDA A PATRIMONIOS AUTÓNOMOS
   PROCESO: GESTIÓN FINANCIERA                                                                                                                                                                                                                                                                                                                                                                                                                                                                                       Versión: 10.0  Fecha: 19/05/2025  Código: FRA-F-22 , ( 4 - 8 )</t>
  </si>
  <si>
    <t>FORMATO:  CONTROL CONTABLE DE RECURSOS GIRADOS POR FONVIVIENDA A PATRIMONIOS AUTÓNOMOS
PROCESO: GESTIÓN FINANCIERA
Versión: 10.0 Fecha: 19/05/2025  Código: FRA-F-22
( 5 - 8 )</t>
  </si>
  <si>
    <t>FORMATO:  CONTROL CONTABLE DE RECURSOS GIRADOS POR FONVIVIENDA A PATRIMONIOS AUTÓNOMOS
PROCESO: GESTIÓN FINANCIERA
Versión: 10.0 Fecha: 19/05/2025  Código: FRA-F-22
( 7 - 8 )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</si>
</sst>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 #,##0.00_-;\-&quot;$&quot;\ * #,##0.00_-;_-&quot;$&quot;\ * &quot;-&quot;??_-;_-@_-"/>
    <numFmt numFmtId="43" formatCode="_-* #,##0.00_-;\-* #,##0.00_-;_-* &quot;-&quot;??_-;_-@_-"/>
    <numFmt numFmtId="164" formatCode="_(&quot;$&quot;\ * #,##0.00_);_(&quot;$&quot;\ * \(#,##0.00\);_(&quot;$&quot;\ * &quot;-&quot;??_);_(@_)"/>
    <numFmt numFmtId="165" formatCode="_(* #,##0.00_);_(* \(#,##0.00\);_(* &quot;-&quot;??_);_(@_)"/>
    <numFmt numFmtId="166" formatCode="&quot;$&quot;\ #,##0"/>
    <numFmt numFmtId="167" formatCode="#,##0.0"/>
    <numFmt numFmtId="168" formatCode="&quot;$&quot;\ #,##0.00"/>
    <numFmt numFmtId="169" formatCode="#,##0.00_ ;[Red]\-#,##0.00\ "/>
  </numFmts>
  <fonts count="69">
    <font>
      <sz val="11"/>
      <color theme="1"/>
      <name val="Calibri"/>
      <family val="2"/>
      <scheme val="minor"/>
    </font>
    <font>
      <sz val="12"/>
      <color theme="1"/>
      <name val="Arial"/>
      <family val="2"/>
    </font>
    <font>
      <sz val="11"/>
      <color theme="1"/>
      <name val="Calibri"/>
      <family val="2"/>
      <scheme val="minor"/>
    </font>
    <font>
      <b/>
      <sz val="12"/>
      <color theme="1"/>
      <name val="Arial"/>
      <family val="2"/>
    </font>
    <font>
      <sz val="12"/>
      <name val="Arial"/>
      <family val="2"/>
    </font>
    <font>
      <sz val="12"/>
      <color indexed="8"/>
      <name val="Arial"/>
      <family val="2"/>
    </font>
    <font>
      <b/>
      <sz val="12"/>
      <name val="Arial"/>
      <family val="2"/>
    </font>
    <font>
      <sz val="14"/>
      <color theme="1"/>
      <name val="Arial"/>
      <family val="2"/>
    </font>
    <font>
      <sz val="12"/>
      <color theme="1"/>
      <name val="Verdana"/>
      <family val="2"/>
    </font>
    <font>
      <b/>
      <sz val="14"/>
      <name val="Verdana"/>
      <family val="2"/>
    </font>
    <font>
      <b/>
      <sz val="12"/>
      <name val="Verdana"/>
      <family val="2"/>
    </font>
    <font>
      <b/>
      <sz val="12"/>
      <color indexed="8"/>
      <name val="Verdana"/>
      <family val="2"/>
    </font>
    <font>
      <sz val="12"/>
      <color indexed="8"/>
      <name val="Verdana"/>
      <family val="2"/>
    </font>
    <font>
      <sz val="12"/>
      <name val="Verdana"/>
      <family val="2"/>
    </font>
    <font>
      <b/>
      <sz val="11"/>
      <name val="Verdana"/>
      <family val="2"/>
    </font>
    <font>
      <b/>
      <sz val="12"/>
      <color theme="1"/>
      <name val="Verdana"/>
      <family val="2"/>
    </font>
    <font>
      <b/>
      <u/>
      <sz val="14"/>
      <name val="Verdana"/>
      <family val="2"/>
    </font>
    <font>
      <sz val="11"/>
      <color theme="1"/>
      <name val="Verdana"/>
      <family val="2"/>
    </font>
    <font>
      <b/>
      <sz val="14"/>
      <color indexed="8"/>
      <name val="Verdana"/>
      <family val="2"/>
    </font>
    <font>
      <b/>
      <sz val="14"/>
      <color theme="1"/>
      <name val="Verdana"/>
      <family val="2"/>
    </font>
    <font>
      <sz val="12"/>
      <color rgb="FFFF0000"/>
      <name val="Arial"/>
      <family val="2"/>
    </font>
    <font>
      <b/>
      <sz val="16"/>
      <name val="Verdana"/>
      <family val="2"/>
    </font>
    <font>
      <sz val="11"/>
      <name val="Calibri Light"/>
      <family val="2"/>
    </font>
    <font>
      <b/>
      <sz val="11"/>
      <name val="Calibri Light"/>
      <family val="2"/>
    </font>
    <font>
      <sz val="11"/>
      <color rgb="FF000000"/>
      <name val="Calibri Light"/>
      <family val="2"/>
    </font>
    <font>
      <sz val="11"/>
      <color theme="1"/>
      <name val="Cambria"/>
      <family val="2"/>
      <scheme val="major"/>
    </font>
    <font>
      <sz val="11"/>
      <name val="Cambria"/>
      <family val="2"/>
      <scheme val="major"/>
    </font>
    <font>
      <b/>
      <sz val="11"/>
      <color rgb="FF000000"/>
      <name val="Calibri Light"/>
      <family val="2"/>
    </font>
    <font>
      <b/>
      <sz val="11"/>
      <name val="Cambria"/>
      <family val="2"/>
      <scheme val="major"/>
    </font>
    <font>
      <sz val="10"/>
      <name val="Calibri Light"/>
      <family val="2"/>
    </font>
    <font>
      <sz val="10"/>
      <color rgb="FF7030A0"/>
      <name val="Calibri Light"/>
      <family val="2"/>
    </font>
    <font>
      <sz val="10"/>
      <color rgb="FFFF0000"/>
      <name val="Calibri Light"/>
      <family val="2"/>
    </font>
    <font>
      <sz val="10"/>
      <color rgb="FF0070C0"/>
      <name val="Calibri Light"/>
      <family val="2"/>
    </font>
    <font>
      <b/>
      <sz val="10"/>
      <name val="Calibri Light"/>
      <family val="2"/>
    </font>
    <font>
      <sz val="10"/>
      <color rgb="FF000000"/>
      <name val="Calibri Light"/>
      <family val="2"/>
    </font>
    <font>
      <b/>
      <sz val="10"/>
      <color theme="1"/>
      <name val="Verdana"/>
      <family val="2"/>
    </font>
    <font>
      <sz val="10"/>
      <color theme="1"/>
      <name val="Cambria"/>
      <family val="2"/>
      <scheme val="major"/>
    </font>
    <font>
      <b/>
      <sz val="10"/>
      <color rgb="FF000000"/>
      <name val="Calibri Light"/>
      <family val="2"/>
    </font>
    <font>
      <sz val="11"/>
      <color rgb="FFFF0066"/>
      <name val="Calibri Light"/>
      <family val="2"/>
    </font>
    <font>
      <sz val="10"/>
      <color rgb="FFFF0066"/>
      <name val="Cambria"/>
      <family val="2"/>
      <scheme val="major"/>
    </font>
    <font>
      <sz val="11"/>
      <color rgb="FF0070C0"/>
      <name val="Calibri Light"/>
      <family val="2"/>
    </font>
    <font>
      <sz val="11"/>
      <color theme="4"/>
      <name val="Calibri Light"/>
      <family val="2"/>
    </font>
    <font>
      <b/>
      <sz val="11"/>
      <color theme="1"/>
      <name val="Cambria"/>
      <family val="2"/>
      <scheme val="major"/>
    </font>
    <font>
      <b/>
      <i/>
      <sz val="12"/>
      <color indexed="8"/>
      <name val="Calibri"/>
      <family val="2"/>
    </font>
    <font>
      <sz val="11"/>
      <color indexed="8"/>
      <name val="Calibri"/>
      <family val="2"/>
      <scheme val="minor"/>
    </font>
    <font>
      <b/>
      <i/>
      <sz val="11"/>
      <color indexed="8"/>
      <name val="Calibri"/>
      <family val="2"/>
    </font>
    <font>
      <b/>
      <sz val="9"/>
      <color indexed="8"/>
      <name val="Calibri"/>
      <family val="2"/>
    </font>
    <font>
      <sz val="9"/>
      <color indexed="8"/>
      <name val="Calibri"/>
      <family val="2"/>
    </font>
    <font>
      <b/>
      <sz val="11"/>
      <color theme="1"/>
      <name val="Calibri"/>
      <family val="2"/>
      <scheme val="minor"/>
    </font>
    <font>
      <b/>
      <sz val="16"/>
      <color theme="1"/>
      <name val="Verdana"/>
      <family val="2"/>
    </font>
    <font>
      <b/>
      <sz val="18"/>
      <color theme="1"/>
      <name val="Verdana"/>
      <family val="2"/>
    </font>
    <font>
      <b/>
      <sz val="20"/>
      <color theme="1"/>
      <name val="Verdana"/>
      <family val="2"/>
    </font>
    <font>
      <b/>
      <sz val="14"/>
      <color theme="1"/>
      <name val="Arial"/>
      <family val="2"/>
    </font>
    <font>
      <b/>
      <sz val="18"/>
      <name val="Verdana"/>
      <family val="2"/>
    </font>
    <font>
      <b/>
      <sz val="20"/>
      <name val="Verdana"/>
      <family val="2"/>
    </font>
    <font>
      <sz val="14"/>
      <color theme="1"/>
      <name val="Verdana"/>
      <family val="2"/>
    </font>
    <font>
      <b/>
      <u/>
      <sz val="16"/>
      <color theme="1"/>
      <name val="Verdana"/>
      <family val="2"/>
    </font>
    <font>
      <b/>
      <u/>
      <sz val="18"/>
      <color theme="1"/>
      <name val="Verdana"/>
      <family val="2"/>
    </font>
    <font>
      <b/>
      <sz val="12"/>
      <color theme="1"/>
      <name val="Aptos Narrow"/>
      <family val="2"/>
    </font>
    <font>
      <sz val="12"/>
      <color theme="1"/>
      <name val="Aptos Narrow"/>
      <family val="2"/>
    </font>
    <font>
      <sz val="11"/>
      <color theme="1"/>
      <name val="Aptos Narrow"/>
      <family val="2"/>
    </font>
    <font>
      <b/>
      <sz val="11"/>
      <color theme="1"/>
      <name val="Aptos Narrow"/>
      <family val="2"/>
    </font>
    <font>
      <sz val="16"/>
      <name val="Verdana"/>
      <family val="2"/>
    </font>
    <font>
      <sz val="11"/>
      <name val="Verdana"/>
      <family val="2"/>
    </font>
    <font>
      <b/>
      <sz val="15"/>
      <name val="Arial"/>
      <family val="2"/>
    </font>
    <font>
      <sz val="11"/>
      <name val="Calibri"/>
      <family val="2"/>
      <scheme val="minor"/>
    </font>
    <font>
      <b/>
      <sz val="16"/>
      <color theme="1"/>
      <name val="Aptos Narrow"/>
      <family val="2"/>
    </font>
    <font>
      <b/>
      <sz val="14"/>
      <name val="Calibri Light"/>
      <family val="2"/>
    </font>
    <font>
      <b/>
      <sz val="11"/>
      <color theme="1"/>
      <name val="Verdana"/>
      <family val="2"/>
    </font>
  </fonts>
  <fills count="6">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0" tint="-0.249977111117893"/>
        <bgColor indexed="64"/>
      </patternFill>
    </fill>
    <fill>
      <patternFill patternType="solid">
        <fgColor theme="0" tint="-0.14999847407452621"/>
        <bgColor indexed="64"/>
      </patternFill>
    </fill>
  </fills>
  <borders count="114">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dotted">
        <color auto="1"/>
      </left>
      <right style="dotted">
        <color auto="1"/>
      </right>
      <top style="dotted">
        <color auto="1"/>
      </top>
      <bottom style="dotted">
        <color auto="1"/>
      </bottom>
      <diagonal/>
    </border>
    <border>
      <left/>
      <right/>
      <top style="dotted">
        <color auto="1"/>
      </top>
      <bottom/>
      <diagonal/>
    </border>
    <border>
      <left style="dotted">
        <color auto="1"/>
      </left>
      <right style="dotted">
        <color auto="1"/>
      </right>
      <top style="dotted">
        <color auto="1"/>
      </top>
      <bottom/>
      <diagonal/>
    </border>
    <border>
      <left style="dotted">
        <color auto="1"/>
      </left>
      <right style="dotted">
        <color auto="1"/>
      </right>
      <top/>
      <bottom style="dotted">
        <color auto="1"/>
      </bottom>
      <diagonal/>
    </border>
    <border>
      <left style="medium">
        <color indexed="64"/>
      </left>
      <right style="dotted">
        <color auto="1"/>
      </right>
      <top style="medium">
        <color indexed="64"/>
      </top>
      <bottom style="medium">
        <color indexed="64"/>
      </bottom>
      <diagonal/>
    </border>
    <border>
      <left style="dotted">
        <color auto="1"/>
      </left>
      <right style="dotted">
        <color auto="1"/>
      </right>
      <top style="medium">
        <color indexed="64"/>
      </top>
      <bottom style="medium">
        <color indexed="64"/>
      </bottom>
      <diagonal/>
    </border>
    <border>
      <left style="dotted">
        <color auto="1"/>
      </left>
      <right/>
      <top style="medium">
        <color indexed="64"/>
      </top>
      <bottom style="medium">
        <color indexed="64"/>
      </bottom>
      <diagonal/>
    </border>
    <border>
      <left/>
      <right style="thin">
        <color indexed="64"/>
      </right>
      <top style="thin">
        <color indexed="64"/>
      </top>
      <bottom/>
      <diagonal/>
    </border>
    <border>
      <left style="medium">
        <color indexed="64"/>
      </left>
      <right style="dotted">
        <color auto="1"/>
      </right>
      <top style="medium">
        <color indexed="64"/>
      </top>
      <bottom/>
      <diagonal/>
    </border>
    <border>
      <left style="dotted">
        <color auto="1"/>
      </left>
      <right style="dotted">
        <color auto="1"/>
      </right>
      <top style="medium">
        <color indexed="64"/>
      </top>
      <bottom/>
      <diagonal/>
    </border>
    <border>
      <left style="dotted">
        <color auto="1"/>
      </left>
      <right style="medium">
        <color indexed="64"/>
      </right>
      <top style="medium">
        <color indexed="64"/>
      </top>
      <bottom/>
      <diagonal/>
    </border>
    <border>
      <left style="medium">
        <color indexed="64"/>
      </left>
      <right style="dotted">
        <color auto="1"/>
      </right>
      <top/>
      <bottom style="dotted">
        <color auto="1"/>
      </bottom>
      <diagonal/>
    </border>
    <border>
      <left style="medium">
        <color indexed="64"/>
      </left>
      <right style="dotted">
        <color auto="1"/>
      </right>
      <top style="dotted">
        <color auto="1"/>
      </top>
      <bottom/>
      <diagonal/>
    </border>
    <border>
      <left/>
      <right style="medium">
        <color indexed="64"/>
      </right>
      <top style="dotted">
        <color auto="1"/>
      </top>
      <bottom/>
      <diagonal/>
    </border>
    <border>
      <left style="medium">
        <color indexed="64"/>
      </left>
      <right style="dotted">
        <color auto="1"/>
      </right>
      <top style="dotted">
        <color auto="1"/>
      </top>
      <bottom style="dotted">
        <color auto="1"/>
      </bottom>
      <diagonal/>
    </border>
    <border>
      <left style="dotted">
        <color auto="1"/>
      </left>
      <right/>
      <top style="medium">
        <color indexed="64"/>
      </top>
      <bottom/>
      <diagonal/>
    </border>
    <border>
      <left style="medium">
        <color indexed="64"/>
      </left>
      <right style="dotted">
        <color auto="1"/>
      </right>
      <top style="medium">
        <color indexed="64"/>
      </top>
      <bottom style="dotted">
        <color auto="1"/>
      </bottom>
      <diagonal/>
    </border>
    <border>
      <left style="dotted">
        <color auto="1"/>
      </left>
      <right style="dotted">
        <color auto="1"/>
      </right>
      <top style="medium">
        <color indexed="64"/>
      </top>
      <bottom style="dotted">
        <color auto="1"/>
      </bottom>
      <diagonal/>
    </border>
    <border>
      <left style="dotted">
        <color auto="1"/>
      </left>
      <right style="medium">
        <color indexed="64"/>
      </right>
      <top style="medium">
        <color indexed="64"/>
      </top>
      <bottom style="dotted">
        <color auto="1"/>
      </bottom>
      <diagonal/>
    </border>
    <border>
      <left style="dotted">
        <color auto="1"/>
      </left>
      <right style="medium">
        <color indexed="64"/>
      </right>
      <top style="dotted">
        <color auto="1"/>
      </top>
      <bottom style="dotted">
        <color auto="1"/>
      </bottom>
      <diagonal/>
    </border>
    <border>
      <left style="medium">
        <color indexed="64"/>
      </left>
      <right style="dotted">
        <color auto="1"/>
      </right>
      <top style="dotted">
        <color auto="1"/>
      </top>
      <bottom style="medium">
        <color indexed="64"/>
      </bottom>
      <diagonal/>
    </border>
    <border>
      <left style="dotted">
        <color auto="1"/>
      </left>
      <right style="dotted">
        <color auto="1"/>
      </right>
      <top style="dotted">
        <color auto="1"/>
      </top>
      <bottom style="medium">
        <color indexed="64"/>
      </bottom>
      <diagonal/>
    </border>
    <border>
      <left style="dotted">
        <color auto="1"/>
      </left>
      <right style="medium">
        <color indexed="64"/>
      </right>
      <top style="dotted">
        <color auto="1"/>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style="hair">
        <color auto="1"/>
      </right>
      <top style="hair">
        <color auto="1"/>
      </top>
      <bottom/>
      <diagonal/>
    </border>
    <border>
      <left style="hair">
        <color auto="1"/>
      </left>
      <right style="medium">
        <color indexed="64"/>
      </right>
      <top style="hair">
        <color auto="1"/>
      </top>
      <bottom/>
      <diagonal/>
    </border>
    <border>
      <left style="medium">
        <color indexed="64"/>
      </left>
      <right style="hair">
        <color auto="1"/>
      </right>
      <top/>
      <bottom style="hair">
        <color auto="1"/>
      </bottom>
      <diagonal/>
    </border>
    <border>
      <left style="hair">
        <color auto="1"/>
      </left>
      <right style="medium">
        <color indexed="64"/>
      </right>
      <top/>
      <bottom style="hair">
        <color auto="1"/>
      </bottom>
      <diagonal/>
    </border>
    <border>
      <left style="medium">
        <color indexed="64"/>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medium">
        <color indexed="64"/>
      </left>
      <right style="hair">
        <color auto="1"/>
      </right>
      <top style="medium">
        <color indexed="64"/>
      </top>
      <bottom/>
      <diagonal/>
    </border>
    <border>
      <left style="hair">
        <color auto="1"/>
      </left>
      <right style="medium">
        <color indexed="64"/>
      </right>
      <top style="medium">
        <color indexed="64"/>
      </top>
      <bottom/>
      <diagonal/>
    </border>
  </borders>
  <cellStyleXfs count="9">
    <xf numFmtId="0" fontId="0" fillId="0" borderId="0"/>
    <xf numFmtId="165"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0" fontId="1" fillId="0" borderId="0"/>
    <xf numFmtId="43" fontId="2" fillId="0" borderId="0" applyFont="0" applyFill="0" applyBorder="0" applyAlignment="0" applyProtection="0"/>
  </cellStyleXfs>
  <cellXfs count="801">
    <xf numFmtId="0" fontId="0" fillId="0" borderId="0" xfId="0"/>
    <xf numFmtId="0" fontId="3" fillId="0" borderId="0" xfId="0" applyFont="1" applyAlignment="1">
      <alignment vertical="center"/>
    </xf>
    <xf numFmtId="3"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xf numFmtId="0" fontId="4" fillId="0" borderId="0" xfId="0" applyFont="1" applyAlignment="1">
      <alignment vertical="center"/>
    </xf>
    <xf numFmtId="164" fontId="1" fillId="0" borderId="0" xfId="5" applyFont="1" applyFill="1" applyAlignment="1">
      <alignment vertical="center"/>
    </xf>
    <xf numFmtId="0" fontId="5" fillId="0" borderId="0" xfId="0" applyFont="1" applyAlignment="1" applyProtection="1">
      <alignment horizontal="left" vertical="center" wrapText="1"/>
      <protection locked="0"/>
    </xf>
    <xf numFmtId="167" fontId="1" fillId="0" borderId="0" xfId="0" applyNumberFormat="1" applyFont="1" applyAlignment="1">
      <alignment vertical="center"/>
    </xf>
    <xf numFmtId="164" fontId="1" fillId="0" borderId="0" xfId="0" applyNumberFormat="1" applyFont="1" applyAlignment="1">
      <alignment vertical="center"/>
    </xf>
    <xf numFmtId="166" fontId="5" fillId="0" borderId="0" xfId="0" applyNumberFormat="1" applyFont="1" applyAlignment="1" applyProtection="1">
      <alignment vertical="center" wrapText="1"/>
      <protection locked="0"/>
    </xf>
    <xf numFmtId="0" fontId="4" fillId="0" borderId="0" xfId="0" applyFont="1"/>
    <xf numFmtId="165" fontId="4" fillId="0" borderId="0" xfId="1" applyFont="1" applyFill="1"/>
    <xf numFmtId="3" fontId="1" fillId="0" borderId="0" xfId="1" applyNumberFormat="1" applyFont="1" applyFill="1" applyAlignment="1">
      <alignment vertical="center"/>
    </xf>
    <xf numFmtId="0" fontId="3" fillId="0" borderId="0" xfId="0" applyFont="1"/>
    <xf numFmtId="0" fontId="3" fillId="0" borderId="0" xfId="0" applyFont="1" applyAlignment="1">
      <alignment vertical="center" wrapText="1"/>
    </xf>
    <xf numFmtId="0" fontId="3" fillId="0" borderId="0" xfId="0" applyFont="1" applyAlignment="1">
      <alignment horizontal="left" vertical="center" wrapText="1"/>
    </xf>
    <xf numFmtId="0" fontId="4" fillId="0" borderId="0" xfId="0" applyFont="1" applyAlignment="1">
      <alignment horizontal="center"/>
    </xf>
    <xf numFmtId="0" fontId="1" fillId="0" borderId="0" xfId="0" applyFont="1" applyAlignment="1">
      <alignment horizontal="center" vertical="center" wrapText="1"/>
    </xf>
    <xf numFmtId="0" fontId="1" fillId="0" borderId="0" xfId="0" applyFont="1" applyAlignment="1">
      <alignment vertical="center" wrapText="1"/>
    </xf>
    <xf numFmtId="0" fontId="4" fillId="0" borderId="0" xfId="0" applyFont="1" applyAlignment="1">
      <alignment horizontal="left" wrapText="1"/>
    </xf>
    <xf numFmtId="0" fontId="4" fillId="0" borderId="0" xfId="0" applyFont="1" applyAlignment="1">
      <alignment wrapText="1"/>
    </xf>
    <xf numFmtId="15" fontId="4" fillId="0" borderId="0" xfId="0" applyNumberFormat="1" applyFont="1" applyAlignment="1">
      <alignment horizontal="left" vertical="center" wrapText="1"/>
    </xf>
    <xf numFmtId="0" fontId="6" fillId="0" borderId="0" xfId="0" applyFont="1"/>
    <xf numFmtId="165" fontId="4" fillId="0" borderId="0" xfId="1" applyFont="1" applyFill="1" applyBorder="1"/>
    <xf numFmtId="0" fontId="1" fillId="0" borderId="0" xfId="0" applyFont="1" applyAlignment="1">
      <alignment horizontal="left" vertical="center"/>
    </xf>
    <xf numFmtId="165" fontId="7" fillId="0" borderId="0" xfId="1" applyFont="1" applyFill="1"/>
    <xf numFmtId="3" fontId="7" fillId="0" borderId="0" xfId="0" applyNumberFormat="1" applyFont="1" applyAlignment="1">
      <alignment vertical="center"/>
    </xf>
    <xf numFmtId="3" fontId="7" fillId="0" borderId="0" xfId="1" applyNumberFormat="1" applyFont="1" applyFill="1" applyAlignment="1">
      <alignment vertical="center"/>
    </xf>
    <xf numFmtId="167" fontId="7" fillId="0" borderId="0" xfId="0" applyNumberFormat="1" applyFont="1" applyAlignment="1">
      <alignment vertical="center"/>
    </xf>
    <xf numFmtId="0" fontId="8" fillId="0" borderId="8" xfId="0" applyFont="1" applyBorder="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horizontal="center" vertical="center" wrapText="1"/>
    </xf>
    <xf numFmtId="9" fontId="12" fillId="0" borderId="0" xfId="2" applyFont="1" applyFill="1" applyBorder="1" applyAlignment="1" applyProtection="1">
      <alignment horizontal="center" vertical="center" wrapText="1"/>
      <protection locked="0"/>
    </xf>
    <xf numFmtId="0" fontId="11" fillId="0" borderId="0" xfId="0" applyFont="1" applyAlignment="1">
      <alignment horizontal="left" vertical="center" wrapText="1"/>
    </xf>
    <xf numFmtId="15" fontId="12" fillId="0" borderId="0" xfId="0" applyNumberFormat="1" applyFont="1" applyAlignment="1">
      <alignment horizontal="left" vertical="center" wrapText="1"/>
    </xf>
    <xf numFmtId="0" fontId="8" fillId="0" borderId="10" xfId="0" applyFont="1" applyBorder="1" applyAlignment="1">
      <alignment vertical="center"/>
    </xf>
    <xf numFmtId="0" fontId="12" fillId="0" borderId="0" xfId="0" applyFont="1" applyAlignment="1" applyProtection="1">
      <alignment horizontal="left" vertical="center" wrapText="1"/>
      <protection locked="0"/>
    </xf>
    <xf numFmtId="164" fontId="11" fillId="0" borderId="0" xfId="5" applyFont="1" applyFill="1" applyBorder="1" applyAlignment="1" applyProtection="1">
      <alignment vertical="center" wrapText="1"/>
      <protection locked="0"/>
    </xf>
    <xf numFmtId="164" fontId="15" fillId="0" borderId="0" xfId="5" applyFont="1" applyFill="1" applyBorder="1" applyAlignment="1">
      <alignment vertical="center"/>
    </xf>
    <xf numFmtId="164" fontId="11" fillId="0" borderId="0" xfId="5" applyFont="1" applyFill="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165" fontId="13" fillId="0" borderId="33" xfId="1" applyFont="1" applyFill="1" applyBorder="1" applyAlignment="1" applyProtection="1">
      <alignment vertical="center" wrapText="1"/>
      <protection locked="0"/>
    </xf>
    <xf numFmtId="165" fontId="13" fillId="0" borderId="34" xfId="1" applyFont="1" applyFill="1" applyBorder="1" applyAlignment="1" applyProtection="1">
      <alignment vertical="center" wrapText="1"/>
      <protection locked="0"/>
    </xf>
    <xf numFmtId="0" fontId="15" fillId="0" borderId="15" xfId="0" applyFont="1" applyBorder="1" applyAlignment="1">
      <alignment horizontal="center" vertical="center" wrapText="1"/>
    </xf>
    <xf numFmtId="0" fontId="13" fillId="0" borderId="8" xfId="0" applyFont="1" applyBorder="1"/>
    <xf numFmtId="0" fontId="13" fillId="0" borderId="0" xfId="0" applyFont="1"/>
    <xf numFmtId="0" fontId="13" fillId="0" borderId="10" xfId="0" applyFont="1" applyBorder="1"/>
    <xf numFmtId="0" fontId="8" fillId="0" borderId="0" xfId="0" applyFont="1" applyAlignment="1" applyProtection="1">
      <alignment vertical="center"/>
      <protection locked="0"/>
    </xf>
    <xf numFmtId="0" fontId="8" fillId="0" borderId="9" xfId="0" applyFont="1" applyBorder="1" applyAlignment="1">
      <alignment vertical="center"/>
    </xf>
    <xf numFmtId="0" fontId="8" fillId="0" borderId="6" xfId="0" applyFont="1" applyBorder="1" applyAlignment="1">
      <alignment vertical="center"/>
    </xf>
    <xf numFmtId="0" fontId="8" fillId="0" borderId="6" xfId="0" applyFont="1" applyBorder="1" applyAlignment="1">
      <alignment horizontal="center" vertical="center"/>
    </xf>
    <xf numFmtId="0" fontId="15" fillId="0" borderId="10" xfId="0" applyFont="1" applyBorder="1" applyAlignment="1">
      <alignment vertical="center"/>
    </xf>
    <xf numFmtId="0" fontId="11" fillId="0" borderId="8" xfId="0" applyFont="1" applyBorder="1" applyAlignment="1">
      <alignment horizontal="left" vertical="center" wrapText="1"/>
    </xf>
    <xf numFmtId="0" fontId="11" fillId="0" borderId="8" xfId="0" applyFont="1" applyBorder="1" applyAlignment="1">
      <alignment vertical="center" wrapText="1"/>
    </xf>
    <xf numFmtId="0" fontId="11" fillId="0" borderId="10" xfId="0" applyFont="1" applyBorder="1" applyAlignment="1">
      <alignment vertical="center" wrapText="1"/>
    </xf>
    <xf numFmtId="0" fontId="10" fillId="0" borderId="15" xfId="0" applyFont="1" applyBorder="1" applyAlignment="1">
      <alignment horizontal="center" vertical="center"/>
    </xf>
    <xf numFmtId="0" fontId="10" fillId="0" borderId="11" xfId="0" applyFont="1" applyBorder="1" applyAlignment="1">
      <alignment horizontal="center" vertical="center"/>
    </xf>
    <xf numFmtId="0" fontId="13" fillId="0" borderId="24" xfId="0" applyFont="1" applyBorder="1" applyAlignment="1" applyProtection="1">
      <alignment horizontal="center"/>
      <protection locked="0"/>
    </xf>
    <xf numFmtId="0" fontId="8" fillId="0" borderId="4" xfId="0" applyFont="1" applyBorder="1" applyAlignment="1" applyProtection="1">
      <alignment horizontal="center" vertical="center"/>
      <protection locked="0"/>
    </xf>
    <xf numFmtId="0" fontId="8" fillId="0" borderId="4" xfId="0" applyFont="1" applyBorder="1" applyProtection="1">
      <protection locked="0"/>
    </xf>
    <xf numFmtId="165" fontId="17" fillId="0" borderId="14" xfId="1" applyFont="1" applyFill="1" applyBorder="1"/>
    <xf numFmtId="0" fontId="13" fillId="0" borderId="4" xfId="0" applyFont="1" applyBorder="1" applyAlignment="1" applyProtection="1">
      <alignment horizontal="center" vertical="center"/>
      <protection locked="0"/>
    </xf>
    <xf numFmtId="0" fontId="13" fillId="0" borderId="4" xfId="0" applyFont="1" applyBorder="1" applyProtection="1">
      <protection locked="0"/>
    </xf>
    <xf numFmtId="165" fontId="8" fillId="0" borderId="4" xfId="1" applyFont="1" applyFill="1" applyBorder="1" applyProtection="1">
      <protection locked="0"/>
    </xf>
    <xf numFmtId="0" fontId="13" fillId="0" borderId="21" xfId="0" applyFont="1" applyBorder="1" applyProtection="1">
      <protection locked="0"/>
    </xf>
    <xf numFmtId="0" fontId="13" fillId="0" borderId="29" xfId="0" applyFont="1" applyBorder="1" applyProtection="1">
      <protection locked="0"/>
    </xf>
    <xf numFmtId="0" fontId="13" fillId="0" borderId="5" xfId="0" applyFont="1" applyBorder="1" applyAlignment="1" applyProtection="1">
      <alignment horizontal="center"/>
      <protection locked="0"/>
    </xf>
    <xf numFmtId="0" fontId="13" fillId="0" borderId="5" xfId="0" applyFont="1" applyBorder="1" applyProtection="1">
      <protection locked="0"/>
    </xf>
    <xf numFmtId="165" fontId="8" fillId="0" borderId="5" xfId="1" applyFont="1" applyFill="1" applyBorder="1" applyProtection="1">
      <protection locked="0"/>
    </xf>
    <xf numFmtId="0" fontId="10" fillId="0" borderId="15" xfId="0" applyFont="1" applyBorder="1" applyAlignment="1">
      <alignment horizontal="left" vertical="center"/>
    </xf>
    <xf numFmtId="0" fontId="13" fillId="0" borderId="16" xfId="0" applyFont="1" applyBorder="1"/>
    <xf numFmtId="0" fontId="10" fillId="0" borderId="17" xfId="0" applyFont="1" applyBorder="1" applyAlignment="1">
      <alignment horizontal="left" vertical="center"/>
    </xf>
    <xf numFmtId="165" fontId="9" fillId="2" borderId="17" xfId="1" applyFont="1" applyFill="1" applyBorder="1" applyAlignment="1" applyProtection="1">
      <alignment horizontal="center" vertical="center"/>
      <protection hidden="1"/>
    </xf>
    <xf numFmtId="0" fontId="13" fillId="0" borderId="0" xfId="0" applyFont="1" applyAlignment="1">
      <alignment horizontal="center"/>
    </xf>
    <xf numFmtId="164" fontId="8" fillId="0" borderId="10" xfId="5" applyFont="1" applyFill="1" applyBorder="1"/>
    <xf numFmtId="0" fontId="10" fillId="0" borderId="16" xfId="0" applyFont="1" applyBorder="1" applyAlignment="1">
      <alignment horizontal="center" vertical="center"/>
    </xf>
    <xf numFmtId="0" fontId="13" fillId="0" borderId="26" xfId="0" applyFont="1" applyBorder="1" applyAlignment="1" applyProtection="1">
      <alignment horizontal="center"/>
      <protection locked="0"/>
    </xf>
    <xf numFmtId="0" fontId="13" fillId="0" borderId="4" xfId="0" applyFont="1" applyBorder="1" applyAlignment="1" applyProtection="1">
      <alignment horizontal="center"/>
      <protection locked="0"/>
    </xf>
    <xf numFmtId="0" fontId="13" fillId="0" borderId="27" xfId="0" applyFont="1" applyBorder="1" applyProtection="1">
      <protection locked="0"/>
    </xf>
    <xf numFmtId="0" fontId="13" fillId="0" borderId="28" xfId="0" applyFont="1" applyBorder="1" applyProtection="1">
      <protection locked="0"/>
    </xf>
    <xf numFmtId="166" fontId="12" fillId="0" borderId="10" xfId="0" applyNumberFormat="1" applyFont="1" applyBorder="1" applyAlignment="1" applyProtection="1">
      <alignment horizontal="left" vertical="center" wrapText="1"/>
      <protection locked="0"/>
    </xf>
    <xf numFmtId="0" fontId="13" fillId="0" borderId="26" xfId="0" applyFont="1" applyBorder="1" applyAlignment="1">
      <alignment horizontal="center" vertical="center"/>
    </xf>
    <xf numFmtId="1" fontId="8" fillId="0" borderId="4" xfId="0" applyNumberFormat="1" applyFont="1" applyBorder="1" applyAlignment="1" applyProtection="1">
      <alignment horizontal="center" vertical="center"/>
      <protection locked="0"/>
    </xf>
    <xf numFmtId="0" fontId="8" fillId="0" borderId="44" xfId="0" applyFont="1" applyBorder="1" applyProtection="1">
      <protection locked="0"/>
    </xf>
    <xf numFmtId="0" fontId="8" fillId="0" borderId="26" xfId="0" applyFont="1" applyBorder="1" applyProtection="1">
      <protection locked="0"/>
    </xf>
    <xf numFmtId="1" fontId="8" fillId="0" borderId="4" xfId="0" applyNumberFormat="1" applyFont="1" applyBorder="1" applyProtection="1">
      <protection locked="0"/>
    </xf>
    <xf numFmtId="0" fontId="8" fillId="0" borderId="27" xfId="0" applyFont="1" applyBorder="1" applyProtection="1">
      <protection locked="0"/>
    </xf>
    <xf numFmtId="0" fontId="8" fillId="0" borderId="29" xfId="0" applyFont="1" applyBorder="1" applyProtection="1">
      <protection locked="0"/>
    </xf>
    <xf numFmtId="1" fontId="8" fillId="0" borderId="5" xfId="0" applyNumberFormat="1" applyFont="1" applyBorder="1" applyProtection="1">
      <protection locked="0"/>
    </xf>
    <xf numFmtId="0" fontId="8" fillId="0" borderId="28" xfId="0" applyFont="1" applyBorder="1" applyProtection="1">
      <protection locked="0"/>
    </xf>
    <xf numFmtId="0" fontId="13" fillId="0" borderId="7" xfId="0" applyFont="1" applyBorder="1"/>
    <xf numFmtId="0" fontId="12" fillId="0" borderId="3" xfId="0" applyFont="1" applyBorder="1" applyAlignment="1" applyProtection="1">
      <alignment horizontal="left" vertical="center" wrapText="1"/>
      <protection locked="0"/>
    </xf>
    <xf numFmtId="166" fontId="12" fillId="0" borderId="12" xfId="0" applyNumberFormat="1" applyFont="1" applyBorder="1" applyAlignment="1" applyProtection="1">
      <alignment horizontal="left" vertical="center" wrapText="1"/>
      <protection locked="0"/>
    </xf>
    <xf numFmtId="165" fontId="12" fillId="0" borderId="10" xfId="1" applyFont="1" applyFill="1" applyBorder="1" applyAlignment="1" applyProtection="1">
      <alignment horizontal="right" vertical="center" wrapText="1"/>
      <protection locked="0"/>
    </xf>
    <xf numFmtId="165" fontId="11" fillId="0" borderId="41" xfId="1" applyFont="1" applyFill="1" applyBorder="1" applyAlignment="1" applyProtection="1">
      <alignment horizontal="right" vertical="center" wrapText="1"/>
      <protection locked="0"/>
    </xf>
    <xf numFmtId="165" fontId="11" fillId="2" borderId="47" xfId="1" applyFont="1" applyFill="1" applyBorder="1" applyAlignment="1" applyProtection="1">
      <alignment horizontal="right" vertical="center" wrapText="1"/>
      <protection locked="0"/>
    </xf>
    <xf numFmtId="165" fontId="11" fillId="2" borderId="36" xfId="1" applyFont="1" applyFill="1" applyBorder="1" applyAlignment="1" applyProtection="1">
      <alignment horizontal="right" vertical="center" wrapText="1"/>
      <protection locked="0"/>
    </xf>
    <xf numFmtId="166" fontId="12" fillId="0" borderId="10" xfId="0" applyNumberFormat="1" applyFont="1" applyBorder="1" applyAlignment="1" applyProtection="1">
      <alignment horizontal="right" vertical="center" wrapText="1"/>
      <protection locked="0"/>
    </xf>
    <xf numFmtId="0" fontId="10" fillId="0" borderId="8" xfId="0" applyFont="1" applyBorder="1"/>
    <xf numFmtId="0" fontId="12" fillId="0" borderId="22" xfId="0" applyFont="1" applyBorder="1" applyAlignment="1" applyProtection="1">
      <alignment horizontal="left" vertical="center" wrapText="1"/>
      <protection locked="0"/>
    </xf>
    <xf numFmtId="166" fontId="12" fillId="0" borderId="30" xfId="0" applyNumberFormat="1" applyFont="1" applyBorder="1" applyAlignment="1" applyProtection="1">
      <alignment horizontal="left" vertical="center" wrapText="1"/>
      <protection locked="0"/>
    </xf>
    <xf numFmtId="0" fontId="12" fillId="0" borderId="27" xfId="0" applyFont="1" applyBorder="1" applyAlignment="1" applyProtection="1">
      <alignment horizontal="left" vertical="center" wrapText="1"/>
      <protection locked="0"/>
    </xf>
    <xf numFmtId="166" fontId="12" fillId="0" borderId="31" xfId="0" applyNumberFormat="1" applyFont="1" applyBorder="1" applyAlignment="1" applyProtection="1">
      <alignment horizontal="left" vertical="center" wrapText="1"/>
      <protection locked="0"/>
    </xf>
    <xf numFmtId="0" fontId="13" fillId="0" borderId="9" xfId="0" applyFont="1" applyBorder="1"/>
    <xf numFmtId="0" fontId="12" fillId="0" borderId="6" xfId="0" applyFont="1" applyBorder="1" applyAlignment="1" applyProtection="1">
      <alignment horizontal="left" vertical="center" wrapText="1"/>
      <protection locked="0"/>
    </xf>
    <xf numFmtId="166" fontId="12" fillId="0" borderId="13" xfId="0" applyNumberFormat="1" applyFont="1" applyBorder="1" applyAlignment="1" applyProtection="1">
      <alignment horizontal="left" vertical="center" wrapText="1"/>
      <protection locked="0"/>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1" fillId="0" borderId="34" xfId="0" applyFont="1" applyBorder="1" applyAlignment="1" applyProtection="1">
      <alignment horizontal="center" vertical="center" wrapText="1"/>
      <protection locked="0"/>
    </xf>
    <xf numFmtId="166" fontId="11" fillId="0" borderId="32" xfId="0" applyNumberFormat="1" applyFont="1" applyBorder="1" applyAlignment="1" applyProtection="1">
      <alignment horizontal="center" vertical="center" wrapText="1"/>
      <protection locked="0"/>
    </xf>
    <xf numFmtId="0" fontId="13" fillId="0" borderId="35" xfId="0" applyFont="1" applyBorder="1"/>
    <xf numFmtId="0" fontId="12" fillId="0" borderId="36" xfId="0" applyFont="1" applyBorder="1" applyAlignment="1" applyProtection="1">
      <alignment horizontal="left" vertical="center" wrapText="1"/>
      <protection locked="0"/>
    </xf>
    <xf numFmtId="169" fontId="12" fillId="0" borderId="37" xfId="1" applyNumberFormat="1" applyFont="1" applyFill="1" applyBorder="1" applyAlignment="1" applyProtection="1">
      <alignment horizontal="right" vertical="center" wrapText="1"/>
      <protection locked="0"/>
    </xf>
    <xf numFmtId="0" fontId="13" fillId="0" borderId="43" xfId="0" applyFont="1" applyBorder="1"/>
    <xf numFmtId="0" fontId="12" fillId="0" borderId="41" xfId="0" applyFont="1" applyBorder="1" applyAlignment="1" applyProtection="1">
      <alignment horizontal="left" vertical="center" wrapText="1"/>
      <protection locked="0"/>
    </xf>
    <xf numFmtId="169" fontId="12" fillId="0" borderId="14" xfId="1" applyNumberFormat="1" applyFont="1" applyFill="1" applyBorder="1" applyAlignment="1" applyProtection="1">
      <alignment horizontal="right" vertical="center" wrapText="1"/>
      <protection locked="0"/>
    </xf>
    <xf numFmtId="0" fontId="13" fillId="0" borderId="46" xfId="0" applyFont="1" applyBorder="1"/>
    <xf numFmtId="0" fontId="12" fillId="0" borderId="47" xfId="0" applyFont="1" applyBorder="1" applyAlignment="1" applyProtection="1">
      <alignment horizontal="left" vertical="center" wrapText="1"/>
      <protection locked="0"/>
    </xf>
    <xf numFmtId="169" fontId="12" fillId="0" borderId="48" xfId="1" applyNumberFormat="1" applyFont="1" applyFill="1" applyBorder="1" applyAlignment="1" applyProtection="1">
      <alignment horizontal="right" vertical="center" wrapText="1"/>
      <protection locked="0"/>
    </xf>
    <xf numFmtId="165" fontId="18" fillId="2" borderId="37" xfId="1" applyFont="1" applyFill="1" applyBorder="1" applyAlignment="1" applyProtection="1">
      <alignment horizontal="right" vertical="center" wrapText="1"/>
      <protection locked="0"/>
    </xf>
    <xf numFmtId="0" fontId="15" fillId="0" borderId="9" xfId="0" applyFont="1" applyBorder="1" applyAlignment="1">
      <alignment horizontal="left" vertical="center" wrapText="1"/>
    </xf>
    <xf numFmtId="0" fontId="15" fillId="0" borderId="6" xfId="0" applyFont="1" applyBorder="1" applyAlignment="1">
      <alignment horizontal="left" vertical="center" wrapText="1"/>
    </xf>
    <xf numFmtId="0" fontId="8" fillId="0" borderId="6" xfId="0" applyFont="1" applyBorder="1" applyAlignment="1">
      <alignment vertical="center" wrapText="1"/>
    </xf>
    <xf numFmtId="0" fontId="13" fillId="0" borderId="7" xfId="0" applyFont="1" applyBorder="1" applyAlignment="1">
      <alignment horizontal="center"/>
    </xf>
    <xf numFmtId="0" fontId="13" fillId="0" borderId="3" xfId="0" applyFont="1" applyBorder="1" applyAlignment="1">
      <alignment horizontal="center"/>
    </xf>
    <xf numFmtId="0" fontId="13" fillId="0" borderId="3" xfId="0" applyFont="1" applyBorder="1"/>
    <xf numFmtId="0" fontId="13" fillId="0" borderId="12" xfId="0" applyFont="1" applyBorder="1"/>
    <xf numFmtId="0" fontId="10" fillId="0" borderId="8" xfId="0" applyFont="1" applyBorder="1" applyAlignment="1">
      <alignment horizontal="center"/>
    </xf>
    <xf numFmtId="0" fontId="10" fillId="0" borderId="0" xfId="0" applyFont="1" applyAlignment="1">
      <alignment horizontal="center"/>
    </xf>
    <xf numFmtId="165" fontId="10" fillId="0" borderId="0" xfId="1" applyFont="1" applyFill="1" applyBorder="1"/>
    <xf numFmtId="0" fontId="10" fillId="0" borderId="10" xfId="0" applyFont="1" applyBorder="1"/>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2" fillId="0" borderId="35" xfId="0" applyFont="1" applyBorder="1" applyAlignment="1" applyProtection="1">
      <alignment horizontal="left" vertical="center" wrapText="1"/>
      <protection locked="0"/>
    </xf>
    <xf numFmtId="0" fontId="10" fillId="0" borderId="36" xfId="0" applyFont="1" applyBorder="1" applyProtection="1">
      <protection locked="0"/>
    </xf>
    <xf numFmtId="165" fontId="8" fillId="0" borderId="36" xfId="1" applyFont="1" applyFill="1" applyBorder="1" applyAlignment="1" applyProtection="1">
      <alignment vertical="center"/>
      <protection locked="0"/>
    </xf>
    <xf numFmtId="0" fontId="8" fillId="0" borderId="37" xfId="0" applyFont="1" applyBorder="1" applyAlignment="1" applyProtection="1">
      <alignment horizontal="center" vertical="center" wrapText="1"/>
      <protection locked="0"/>
    </xf>
    <xf numFmtId="0" fontId="12" fillId="0" borderId="43" xfId="0" applyFont="1" applyBorder="1" applyAlignment="1" applyProtection="1">
      <alignment horizontal="left" vertical="center" wrapText="1"/>
      <protection locked="0"/>
    </xf>
    <xf numFmtId="0" fontId="10" fillId="0" borderId="41" xfId="0" applyFont="1" applyBorder="1" applyProtection="1">
      <protection locked="0"/>
    </xf>
    <xf numFmtId="165" fontId="8" fillId="0" borderId="41" xfId="1" applyFont="1" applyFill="1" applyBorder="1" applyAlignment="1" applyProtection="1">
      <alignment vertical="center"/>
      <protection locked="0"/>
    </xf>
    <xf numFmtId="0" fontId="8" fillId="0" borderId="14" xfId="0" applyFont="1" applyBorder="1" applyAlignment="1" applyProtection="1">
      <alignment horizontal="center" vertical="center" wrapText="1"/>
      <protection locked="0"/>
    </xf>
    <xf numFmtId="165" fontId="13" fillId="0" borderId="41" xfId="1" applyFont="1" applyFill="1" applyBorder="1" applyProtection="1">
      <protection locked="0"/>
    </xf>
    <xf numFmtId="165" fontId="18" fillId="2" borderId="34" xfId="1" applyFont="1" applyFill="1" applyBorder="1" applyAlignment="1" applyProtection="1">
      <alignment horizontal="right" vertical="center" wrapText="1"/>
      <protection hidden="1"/>
    </xf>
    <xf numFmtId="0" fontId="15" fillId="0" borderId="32" xfId="0" applyFont="1" applyBorder="1" applyAlignment="1" applyProtection="1">
      <alignment horizontal="center" vertical="center"/>
      <protection locked="0"/>
    </xf>
    <xf numFmtId="0" fontId="11" fillId="0" borderId="8" xfId="0" applyFont="1" applyBorder="1" applyAlignment="1" applyProtection="1">
      <alignment horizontal="center" vertical="center" wrapText="1"/>
      <protection locked="0"/>
    </xf>
    <xf numFmtId="164" fontId="11" fillId="0" borderId="0" xfId="5" applyFont="1" applyFill="1" applyBorder="1" applyAlignment="1" applyProtection="1">
      <alignment horizontal="right" vertical="center" wrapText="1"/>
      <protection locked="0"/>
    </xf>
    <xf numFmtId="0" fontId="15" fillId="0" borderId="10" xfId="0" applyFont="1" applyBorder="1" applyAlignment="1">
      <alignment horizontal="center" vertical="center"/>
    </xf>
    <xf numFmtId="165" fontId="13" fillId="0" borderId="0" xfId="1" applyFont="1" applyFill="1" applyBorder="1"/>
    <xf numFmtId="0" fontId="13" fillId="0" borderId="6" xfId="0" applyFont="1" applyBorder="1"/>
    <xf numFmtId="165" fontId="13" fillId="0" borderId="6" xfId="1" applyFont="1" applyFill="1" applyBorder="1"/>
    <xf numFmtId="0" fontId="15" fillId="0" borderId="13" xfId="0" applyFont="1" applyBorder="1" applyAlignment="1">
      <alignment vertical="center" wrapText="1"/>
    </xf>
    <xf numFmtId="165" fontId="12" fillId="0" borderId="36" xfId="1" applyFont="1" applyFill="1" applyBorder="1" applyAlignment="1" applyProtection="1">
      <alignment vertical="center" wrapText="1"/>
      <protection locked="0"/>
    </xf>
    <xf numFmtId="165" fontId="11" fillId="2" borderId="37" xfId="1" applyFont="1" applyFill="1" applyBorder="1" applyAlignment="1" applyProtection="1">
      <alignment vertical="center" wrapText="1"/>
      <protection hidden="1"/>
    </xf>
    <xf numFmtId="165" fontId="12" fillId="0" borderId="35" xfId="1" applyFont="1" applyFill="1" applyBorder="1" applyAlignment="1" applyProtection="1">
      <alignment vertical="center" wrapText="1"/>
      <protection locked="0"/>
    </xf>
    <xf numFmtId="165" fontId="13" fillId="0" borderId="35" xfId="1" applyFont="1" applyFill="1" applyBorder="1" applyAlignment="1" applyProtection="1">
      <alignment vertical="center" wrapText="1"/>
      <protection locked="0"/>
    </xf>
    <xf numFmtId="165" fontId="13" fillId="0" borderId="36" xfId="1" applyFont="1" applyFill="1" applyBorder="1" applyAlignment="1" applyProtection="1">
      <alignment vertical="center" wrapText="1"/>
      <protection locked="0"/>
    </xf>
    <xf numFmtId="165" fontId="10" fillId="2" borderId="23" xfId="1" applyFont="1" applyFill="1" applyBorder="1" applyAlignment="1" applyProtection="1">
      <alignment vertical="center" wrapText="1"/>
      <protection hidden="1"/>
    </xf>
    <xf numFmtId="165" fontId="12" fillId="0" borderId="41" xfId="1" applyFont="1" applyFill="1" applyBorder="1" applyAlignment="1" applyProtection="1">
      <alignment vertical="center" wrapText="1"/>
      <protection locked="0"/>
    </xf>
    <xf numFmtId="165" fontId="11" fillId="2" borderId="14" xfId="1" applyFont="1" applyFill="1" applyBorder="1" applyAlignment="1" applyProtection="1">
      <alignment vertical="center" wrapText="1"/>
      <protection hidden="1"/>
    </xf>
    <xf numFmtId="165" fontId="12" fillId="0" borderId="43" xfId="1" applyFont="1" applyFill="1" applyBorder="1" applyAlignment="1" applyProtection="1">
      <alignment vertical="center" wrapText="1"/>
      <protection locked="0"/>
    </xf>
    <xf numFmtId="165" fontId="13" fillId="0" borderId="43" xfId="1" applyFont="1" applyFill="1" applyBorder="1" applyAlignment="1" applyProtection="1">
      <alignment vertical="center" wrapText="1"/>
      <protection locked="0"/>
    </xf>
    <xf numFmtId="165" fontId="13" fillId="0" borderId="41" xfId="1" applyFont="1" applyFill="1" applyBorder="1" applyAlignment="1" applyProtection="1">
      <alignment vertical="center" wrapText="1"/>
      <protection locked="0"/>
    </xf>
    <xf numFmtId="165" fontId="10" fillId="2" borderId="4" xfId="1" applyFont="1" applyFill="1" applyBorder="1" applyAlignment="1" applyProtection="1">
      <alignment vertical="center" wrapText="1"/>
      <protection hidden="1"/>
    </xf>
    <xf numFmtId="165" fontId="11" fillId="0" borderId="41" xfId="1" applyFont="1" applyFill="1" applyBorder="1" applyAlignment="1" applyProtection="1">
      <alignment vertical="center" wrapText="1"/>
      <protection locked="0"/>
    </xf>
    <xf numFmtId="164" fontId="11" fillId="0" borderId="8" xfId="5" applyFont="1" applyFill="1" applyBorder="1" applyAlignment="1" applyProtection="1">
      <alignment horizontal="center" vertical="center" wrapText="1"/>
      <protection locked="0"/>
    </xf>
    <xf numFmtId="164" fontId="19" fillId="0" borderId="0" xfId="5" applyFont="1" applyFill="1" applyBorder="1" applyAlignment="1">
      <alignment vertical="center"/>
    </xf>
    <xf numFmtId="164" fontId="10" fillId="0" borderId="0" xfId="5" applyFont="1" applyFill="1" applyBorder="1" applyAlignment="1" applyProtection="1">
      <alignment vertical="center" wrapText="1"/>
      <protection locked="0"/>
    </xf>
    <xf numFmtId="164" fontId="10" fillId="0" borderId="10" xfId="5" applyFont="1" applyFill="1" applyBorder="1" applyAlignment="1" applyProtection="1">
      <alignment vertical="center" wrapText="1"/>
      <protection locked="0"/>
    </xf>
    <xf numFmtId="0" fontId="8" fillId="0" borderId="13" xfId="0" applyFont="1" applyBorder="1" applyAlignment="1">
      <alignment vertical="center"/>
    </xf>
    <xf numFmtId="165" fontId="8" fillId="0" borderId="31" xfId="1" applyFont="1" applyBorder="1" applyProtection="1">
      <protection locked="0"/>
    </xf>
    <xf numFmtId="165" fontId="17" fillId="3" borderId="14" xfId="1" applyFont="1" applyFill="1" applyBorder="1"/>
    <xf numFmtId="165" fontId="8" fillId="0" borderId="4" xfId="1" applyFont="1" applyBorder="1" applyProtection="1">
      <protection locked="0"/>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20" fillId="0" borderId="0" xfId="0" applyFont="1" applyAlignment="1">
      <alignment wrapText="1"/>
    </xf>
    <xf numFmtId="0" fontId="10" fillId="0" borderId="8" xfId="0" applyFont="1" applyBorder="1" applyAlignment="1">
      <alignment horizontal="left" vertical="center"/>
    </xf>
    <xf numFmtId="0" fontId="10" fillId="0" borderId="0" xfId="0" applyFont="1" applyAlignment="1">
      <alignment horizontal="left" vertical="center"/>
    </xf>
    <xf numFmtId="165" fontId="9" fillId="2" borderId="10" xfId="1" applyFont="1" applyFill="1" applyBorder="1" applyAlignment="1" applyProtection="1">
      <alignment horizontal="center" vertical="center"/>
      <protection hidden="1"/>
    </xf>
    <xf numFmtId="0" fontId="8" fillId="0" borderId="41" xfId="0" applyFont="1" applyBorder="1" applyAlignment="1" applyProtection="1">
      <alignment horizontal="center" vertical="center"/>
      <protection locked="0"/>
    </xf>
    <xf numFmtId="0" fontId="13" fillId="0" borderId="41" xfId="0" applyFont="1" applyBorder="1" applyAlignment="1" applyProtection="1">
      <alignment horizontal="center" vertical="center"/>
      <protection locked="0"/>
    </xf>
    <xf numFmtId="0" fontId="13" fillId="0" borderId="41" xfId="0" applyFont="1" applyBorder="1" applyProtection="1">
      <protection locked="0"/>
    </xf>
    <xf numFmtId="0" fontId="13" fillId="0" borderId="43" xfId="0" applyFont="1" applyBorder="1" applyAlignment="1" applyProtection="1">
      <alignment horizontal="center"/>
      <protection locked="0"/>
    </xf>
    <xf numFmtId="0" fontId="13" fillId="0" borderId="62" xfId="0" applyFont="1" applyBorder="1" applyProtection="1">
      <protection locked="0"/>
    </xf>
    <xf numFmtId="0" fontId="13" fillId="0" borderId="57" xfId="0" applyFont="1" applyBorder="1" applyAlignment="1" applyProtection="1">
      <alignment horizontal="center"/>
      <protection locked="0"/>
    </xf>
    <xf numFmtId="0" fontId="10" fillId="0" borderId="18" xfId="0" applyFont="1" applyBorder="1" applyAlignment="1">
      <alignment horizontal="left" vertical="center"/>
    </xf>
    <xf numFmtId="0" fontId="13" fillId="0" borderId="19" xfId="0" applyFont="1" applyBorder="1"/>
    <xf numFmtId="0" fontId="8" fillId="0" borderId="1" xfId="0" applyFont="1" applyBorder="1" applyProtection="1">
      <protection locked="0"/>
    </xf>
    <xf numFmtId="0" fontId="13" fillId="0" borderId="1" xfId="0" applyFont="1" applyBorder="1" applyProtection="1">
      <protection locked="0"/>
    </xf>
    <xf numFmtId="0" fontId="13" fillId="0" borderId="56" xfId="0" applyFont="1" applyBorder="1" applyProtection="1">
      <protection locked="0"/>
    </xf>
    <xf numFmtId="0" fontId="10" fillId="0" borderId="63" xfId="0" applyFont="1" applyBorder="1" applyAlignment="1">
      <alignment horizontal="left" vertical="center"/>
    </xf>
    <xf numFmtId="165" fontId="17" fillId="0" borderId="4" xfId="1" applyFont="1" applyFill="1" applyBorder="1"/>
    <xf numFmtId="165" fontId="8" fillId="0" borderId="21" xfId="1" applyFont="1" applyFill="1" applyBorder="1" applyProtection="1">
      <protection locked="0"/>
    </xf>
    <xf numFmtId="165" fontId="9" fillId="2" borderId="11" xfId="1" applyFont="1" applyFill="1" applyBorder="1" applyAlignment="1" applyProtection="1">
      <alignment horizontal="center" vertical="center"/>
      <protection hidden="1"/>
    </xf>
    <xf numFmtId="0" fontId="10" fillId="0" borderId="25" xfId="0" applyFont="1" applyBorder="1" applyAlignment="1">
      <alignment horizontal="center" vertical="center"/>
    </xf>
    <xf numFmtId="0" fontId="10" fillId="0" borderId="23" xfId="0" applyFont="1" applyBorder="1" applyAlignment="1">
      <alignment horizontal="center" vertical="center"/>
    </xf>
    <xf numFmtId="0" fontId="22" fillId="0" borderId="0" xfId="0" applyFont="1"/>
    <xf numFmtId="169" fontId="22" fillId="0" borderId="0" xfId="0" applyNumberFormat="1" applyFont="1"/>
    <xf numFmtId="0" fontId="29" fillId="0" borderId="0" xfId="0" applyFont="1"/>
    <xf numFmtId="0" fontId="29" fillId="0" borderId="0" xfId="0" applyFont="1" applyAlignment="1">
      <alignment vertical="center"/>
    </xf>
    <xf numFmtId="1" fontId="43" fillId="0" borderId="0" xfId="0" applyNumberFormat="1" applyFont="1"/>
    <xf numFmtId="0" fontId="43" fillId="0" borderId="0" xfId="0" applyFont="1"/>
    <xf numFmtId="165" fontId="44" fillId="0" borderId="0" xfId="1" applyFont="1"/>
    <xf numFmtId="1" fontId="45" fillId="0" borderId="0" xfId="0" applyNumberFormat="1" applyFont="1"/>
    <xf numFmtId="0" fontId="45" fillId="0" borderId="0" xfId="0" applyFont="1"/>
    <xf numFmtId="1" fontId="0" fillId="0" borderId="0" xfId="0" applyNumberFormat="1"/>
    <xf numFmtId="1" fontId="46" fillId="0" borderId="0" xfId="0" applyNumberFormat="1" applyFont="1"/>
    <xf numFmtId="0" fontId="46" fillId="0" borderId="0" xfId="0" applyFont="1"/>
    <xf numFmtId="165" fontId="46" fillId="0" borderId="0" xfId="1" applyFont="1"/>
    <xf numFmtId="1" fontId="47" fillId="0" borderId="0" xfId="0" applyNumberFormat="1" applyFont="1"/>
    <xf numFmtId="0" fontId="47" fillId="0" borderId="0" xfId="0" applyFont="1"/>
    <xf numFmtId="165" fontId="47" fillId="0" borderId="0" xfId="1" applyFont="1"/>
    <xf numFmtId="0" fontId="1" fillId="0" borderId="8" xfId="0" applyFont="1" applyBorder="1" applyAlignment="1">
      <alignment vertical="center"/>
    </xf>
    <xf numFmtId="166" fontId="12" fillId="0" borderId="0" xfId="0" applyNumberFormat="1" applyFont="1" applyAlignment="1" applyProtection="1">
      <alignment vertical="center" wrapText="1"/>
      <protection locked="0"/>
    </xf>
    <xf numFmtId="0" fontId="10" fillId="0" borderId="0" xfId="0" applyFont="1" applyAlignment="1" applyProtection="1">
      <alignment horizontal="center" vertical="center" wrapText="1"/>
      <protection locked="0"/>
    </xf>
    <xf numFmtId="0" fontId="13" fillId="0" borderId="0" xfId="0" applyFont="1" applyAlignment="1" applyProtection="1">
      <alignment vertical="center"/>
      <protection locked="0"/>
    </xf>
    <xf numFmtId="0" fontId="3" fillId="0" borderId="33" xfId="0" applyFont="1" applyBorder="1"/>
    <xf numFmtId="0" fontId="15" fillId="0" borderId="34" xfId="0" applyFont="1" applyBorder="1"/>
    <xf numFmtId="0" fontId="15" fillId="0" borderId="32" xfId="0" applyFont="1" applyBorder="1"/>
    <xf numFmtId="0" fontId="1" fillId="0" borderId="0" xfId="0" applyFont="1" applyAlignment="1">
      <alignment horizontal="center"/>
    </xf>
    <xf numFmtId="165" fontId="7" fillId="0" borderId="35" xfId="1" applyFont="1" applyFill="1" applyBorder="1"/>
    <xf numFmtId="165" fontId="7" fillId="0" borderId="37" xfId="1" applyFont="1" applyFill="1" applyBorder="1"/>
    <xf numFmtId="0" fontId="3" fillId="0" borderId="32" xfId="0" applyFont="1" applyBorder="1"/>
    <xf numFmtId="0" fontId="15" fillId="0" borderId="33" xfId="0" applyFont="1" applyBorder="1"/>
    <xf numFmtId="164" fontId="11" fillId="0" borderId="45" xfId="5" applyFont="1" applyFill="1" applyBorder="1" applyAlignment="1" applyProtection="1">
      <alignment horizontal="center" vertical="center" wrapText="1"/>
      <protection locked="0"/>
    </xf>
    <xf numFmtId="164" fontId="11" fillId="0" borderId="44" xfId="5" applyFont="1" applyFill="1" applyBorder="1" applyAlignment="1" applyProtection="1">
      <alignment horizontal="center" vertical="center" wrapText="1"/>
      <protection locked="0"/>
    </xf>
    <xf numFmtId="3" fontId="1" fillId="0" borderId="43" xfId="0" applyNumberFormat="1" applyFont="1" applyBorder="1" applyAlignment="1">
      <alignment vertical="center"/>
    </xf>
    <xf numFmtId="3" fontId="1" fillId="0" borderId="14" xfId="0" applyNumberFormat="1" applyFont="1" applyBorder="1" applyAlignment="1">
      <alignment vertical="center"/>
    </xf>
    <xf numFmtId="3" fontId="7" fillId="0" borderId="33" xfId="0" applyNumberFormat="1" applyFont="1" applyBorder="1" applyAlignment="1">
      <alignment vertical="center"/>
    </xf>
    <xf numFmtId="3" fontId="7" fillId="0" borderId="32" xfId="0" applyNumberFormat="1" applyFont="1" applyBorder="1" applyAlignment="1">
      <alignment vertical="center"/>
    </xf>
    <xf numFmtId="0" fontId="8" fillId="0" borderId="23" xfId="0" applyFont="1" applyBorder="1" applyAlignment="1" applyProtection="1">
      <alignment horizontal="left" vertical="center"/>
      <protection locked="0"/>
    </xf>
    <xf numFmtId="0" fontId="8" fillId="0" borderId="23" xfId="0" applyFont="1" applyBorder="1" applyProtection="1">
      <protection locked="0"/>
    </xf>
    <xf numFmtId="165" fontId="8" fillId="0" borderId="30" xfId="1" applyFont="1" applyBorder="1" applyProtection="1">
      <protection locked="0"/>
    </xf>
    <xf numFmtId="165" fontId="17" fillId="3" borderId="37" xfId="1" applyFont="1" applyFill="1" applyBorder="1"/>
    <xf numFmtId="0" fontId="1" fillId="0" borderId="9"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xf>
    <xf numFmtId="0" fontId="1" fillId="0" borderId="3" xfId="0" applyFont="1" applyBorder="1" applyAlignment="1">
      <alignment vertical="center"/>
    </xf>
    <xf numFmtId="0" fontId="8" fillId="0" borderId="3" xfId="0" applyFont="1" applyBorder="1" applyAlignment="1">
      <alignment vertical="center"/>
    </xf>
    <xf numFmtId="0" fontId="15" fillId="0" borderId="12" xfId="0" applyFont="1" applyBorder="1" applyAlignment="1">
      <alignment vertical="center"/>
    </xf>
    <xf numFmtId="0" fontId="10" fillId="0" borderId="0" xfId="0" applyFont="1" applyAlignment="1">
      <alignment horizontal="center" vertical="center" wrapText="1"/>
    </xf>
    <xf numFmtId="0" fontId="10" fillId="0" borderId="10"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0" xfId="0" applyFont="1" applyAlignment="1" applyProtection="1">
      <alignment horizontal="center" vertical="center" wrapText="1"/>
      <protection locked="0"/>
    </xf>
    <xf numFmtId="0" fontId="1" fillId="0" borderId="8" xfId="0" applyFont="1" applyBorder="1"/>
    <xf numFmtId="0" fontId="8" fillId="0" borderId="0" xfId="0" applyFont="1"/>
    <xf numFmtId="0" fontId="15" fillId="0" borderId="20" xfId="0" applyFont="1" applyBorder="1" applyAlignment="1" applyProtection="1">
      <alignment horizontal="center" vertical="center" wrapText="1"/>
      <protection locked="0"/>
    </xf>
    <xf numFmtId="0" fontId="1" fillId="0" borderId="18" xfId="0" applyFont="1" applyBorder="1" applyAlignment="1">
      <alignment horizontal="center" vertical="center" wrapText="1"/>
    </xf>
    <xf numFmtId="0" fontId="1" fillId="0" borderId="20" xfId="0" applyFont="1" applyBorder="1" applyAlignment="1">
      <alignment horizontal="center" vertical="center" wrapText="1"/>
    </xf>
    <xf numFmtId="0" fontId="8" fillId="0" borderId="18"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15" fillId="0" borderId="17" xfId="0" applyFont="1" applyBorder="1" applyAlignment="1" applyProtection="1">
      <alignment horizontal="center" vertical="center" wrapText="1"/>
      <protection locked="0"/>
    </xf>
    <xf numFmtId="0" fontId="8" fillId="0" borderId="65" xfId="0" applyFont="1" applyBorder="1" applyAlignment="1" applyProtection="1">
      <alignment horizontal="center" vertical="center" wrapText="1"/>
      <protection locked="0"/>
    </xf>
    <xf numFmtId="165" fontId="55" fillId="0" borderId="35" xfId="1" applyFont="1" applyFill="1" applyBorder="1" applyAlignment="1" applyProtection="1">
      <alignment vertical="center" wrapText="1"/>
      <protection locked="0"/>
    </xf>
    <xf numFmtId="165" fontId="55" fillId="0" borderId="36" xfId="1" applyFont="1" applyFill="1" applyBorder="1" applyAlignment="1" applyProtection="1">
      <alignment vertical="center" wrapText="1"/>
      <protection locked="0"/>
    </xf>
    <xf numFmtId="165" fontId="19" fillId="2" borderId="36" xfId="1" applyFont="1" applyFill="1" applyBorder="1" applyAlignment="1" applyProtection="1">
      <alignment vertical="center" wrapText="1"/>
      <protection hidden="1"/>
    </xf>
    <xf numFmtId="165" fontId="19" fillId="2" borderId="37" xfId="1" applyFont="1" applyFill="1" applyBorder="1" applyAlignment="1" applyProtection="1">
      <alignment vertical="center" wrapText="1"/>
      <protection hidden="1"/>
    </xf>
    <xf numFmtId="0" fontId="8" fillId="0" borderId="66" xfId="0" applyFont="1" applyBorder="1" applyAlignment="1" applyProtection="1">
      <alignment horizontal="center" vertical="center" wrapText="1"/>
      <protection locked="0"/>
    </xf>
    <xf numFmtId="0" fontId="8" fillId="0" borderId="67" xfId="0" applyFont="1" applyBorder="1" applyAlignment="1" applyProtection="1">
      <alignment horizontal="center" vertical="center" wrapText="1"/>
      <protection locked="0"/>
    </xf>
    <xf numFmtId="0" fontId="15" fillId="0" borderId="68" xfId="0" applyFont="1" applyBorder="1" applyAlignment="1" applyProtection="1">
      <alignment horizontal="center" vertical="center" wrapText="1"/>
      <protection locked="0"/>
    </xf>
    <xf numFmtId="0" fontId="8" fillId="0" borderId="69" xfId="0" applyFont="1" applyBorder="1" applyAlignment="1" applyProtection="1">
      <alignment horizontal="center" vertical="center" wrapText="1"/>
      <protection locked="0"/>
    </xf>
    <xf numFmtId="164" fontId="8" fillId="0" borderId="67" xfId="5" applyFont="1" applyFill="1" applyBorder="1" applyAlignment="1" applyProtection="1">
      <alignment horizontal="center" vertical="center" wrapText="1"/>
      <protection locked="0"/>
    </xf>
    <xf numFmtId="0" fontId="1" fillId="0" borderId="71" xfId="0" applyFont="1" applyBorder="1" applyAlignment="1">
      <alignment horizontal="center" vertical="center" wrapText="1"/>
    </xf>
    <xf numFmtId="0" fontId="1" fillId="0" borderId="72" xfId="0" applyFont="1" applyBorder="1" applyAlignment="1">
      <alignment horizontal="center" vertical="center" wrapText="1"/>
    </xf>
    <xf numFmtId="3" fontId="1" fillId="0" borderId="53" xfId="0" applyNumberFormat="1" applyFont="1" applyBorder="1" applyAlignment="1">
      <alignment vertical="center"/>
    </xf>
    <xf numFmtId="3" fontId="1" fillId="0" borderId="54" xfId="0" applyNumberFormat="1" applyFont="1" applyBorder="1" applyAlignment="1">
      <alignment vertical="center"/>
    </xf>
    <xf numFmtId="166" fontId="1" fillId="0" borderId="0" xfId="0" applyNumberFormat="1" applyFont="1" applyAlignment="1" applyProtection="1">
      <alignment vertical="center" wrapText="1"/>
      <protection locked="0"/>
    </xf>
    <xf numFmtId="0" fontId="15" fillId="0" borderId="10" xfId="0" applyFont="1" applyBorder="1" applyAlignment="1">
      <alignment vertical="center" wrapText="1"/>
    </xf>
    <xf numFmtId="0" fontId="15" fillId="0" borderId="16" xfId="0" applyFont="1" applyBorder="1" applyAlignment="1">
      <alignment horizontal="center" vertical="center" wrapText="1"/>
    </xf>
    <xf numFmtId="0" fontId="15" fillId="0" borderId="11" xfId="0" applyFont="1" applyBorder="1" applyAlignment="1">
      <alignment horizontal="center" vertical="center" wrapText="1"/>
    </xf>
    <xf numFmtId="16" fontId="1" fillId="0" borderId="0" xfId="0" applyNumberFormat="1" applyFont="1" applyAlignment="1">
      <alignment vertical="center" wrapText="1"/>
    </xf>
    <xf numFmtId="0" fontId="1" fillId="0" borderId="35" xfId="0" applyFont="1" applyBorder="1"/>
    <xf numFmtId="0" fontId="1" fillId="0" borderId="37" xfId="0" applyFont="1" applyBorder="1"/>
    <xf numFmtId="0" fontId="8" fillId="0" borderId="22" xfId="0" applyFont="1" applyBorder="1" applyAlignment="1" applyProtection="1">
      <alignment horizontal="center"/>
      <protection locked="0"/>
    </xf>
    <xf numFmtId="0" fontId="8" fillId="0" borderId="24" xfId="0" applyFont="1" applyBorder="1" applyAlignment="1" applyProtection="1">
      <alignment horizontal="center"/>
      <protection locked="0"/>
    </xf>
    <xf numFmtId="0" fontId="1" fillId="0" borderId="43" xfId="0" applyFont="1" applyBorder="1"/>
    <xf numFmtId="0" fontId="1" fillId="0" borderId="14" xfId="0" applyFont="1" applyBorder="1"/>
    <xf numFmtId="0" fontId="8" fillId="0" borderId="4" xfId="0" applyFont="1" applyBorder="1" applyAlignment="1" applyProtection="1">
      <alignment horizontal="left" vertical="center"/>
      <protection locked="0"/>
    </xf>
    <xf numFmtId="0" fontId="8" fillId="0" borderId="4" xfId="0" applyFont="1" applyBorder="1" applyAlignment="1" applyProtection="1">
      <alignment horizontal="left"/>
      <protection locked="0"/>
    </xf>
    <xf numFmtId="0" fontId="8" fillId="0" borderId="8" xfId="0" applyFont="1" applyBorder="1" applyAlignment="1" applyProtection="1">
      <alignment horizontal="center"/>
      <protection locked="0"/>
    </xf>
    <xf numFmtId="0" fontId="8" fillId="0" borderId="21" xfId="0" applyFont="1" applyBorder="1" applyAlignment="1" applyProtection="1">
      <alignment horizontal="left"/>
      <protection locked="0"/>
    </xf>
    <xf numFmtId="0" fontId="1" fillId="0" borderId="62" xfId="0" applyFont="1" applyBorder="1"/>
    <xf numFmtId="0" fontId="1" fillId="0" borderId="70" xfId="0" applyFont="1" applyBorder="1"/>
    <xf numFmtId="0" fontId="8" fillId="0" borderId="5" xfId="0" applyFont="1" applyBorder="1" applyAlignment="1" applyProtection="1">
      <alignment horizontal="left"/>
      <protection locked="0"/>
    </xf>
    <xf numFmtId="0" fontId="8" fillId="0" borderId="5" xfId="0" applyFont="1" applyBorder="1" applyProtection="1">
      <protection locked="0"/>
    </xf>
    <xf numFmtId="165" fontId="19" fillId="2" borderId="11" xfId="1" applyFont="1" applyFill="1" applyBorder="1" applyAlignment="1" applyProtection="1">
      <alignment horizontal="center" vertical="center"/>
      <protection hidden="1"/>
    </xf>
    <xf numFmtId="0" fontId="8" fillId="0" borderId="27" xfId="0" applyFont="1" applyBorder="1" applyAlignment="1" applyProtection="1">
      <alignment horizontal="center"/>
      <protection locked="0"/>
    </xf>
    <xf numFmtId="0" fontId="8" fillId="0" borderId="26" xfId="0" applyFont="1" applyBorder="1" applyAlignment="1" applyProtection="1">
      <alignment horizontal="center"/>
      <protection locked="0"/>
    </xf>
    <xf numFmtId="0" fontId="8" fillId="0" borderId="4" xfId="0" applyFont="1" applyBorder="1" applyAlignment="1" applyProtection="1">
      <alignment horizontal="center"/>
      <protection locked="0"/>
    </xf>
    <xf numFmtId="164" fontId="1" fillId="0" borderId="0" xfId="0" applyNumberFormat="1" applyFont="1"/>
    <xf numFmtId="0" fontId="1" fillId="0" borderId="33" xfId="0" applyFont="1" applyBorder="1"/>
    <xf numFmtId="0" fontId="1" fillId="0" borderId="32" xfId="0" applyFont="1" applyBorder="1"/>
    <xf numFmtId="0" fontId="8" fillId="0" borderId="29" xfId="0" applyFont="1" applyBorder="1" applyAlignment="1" applyProtection="1">
      <alignment horizontal="center"/>
      <protection locked="0"/>
    </xf>
    <xf numFmtId="0" fontId="8" fillId="0" borderId="5" xfId="0" applyFont="1" applyBorder="1" applyAlignment="1" applyProtection="1">
      <alignment horizontal="center"/>
      <protection locked="0"/>
    </xf>
    <xf numFmtId="165" fontId="19" fillId="2" borderId="12" xfId="1" applyFont="1" applyFill="1" applyBorder="1" applyAlignment="1" applyProtection="1">
      <alignment horizontal="center" vertical="center"/>
      <protection hidden="1"/>
    </xf>
    <xf numFmtId="0" fontId="1" fillId="0" borderId="7" xfId="0" applyFont="1" applyBorder="1"/>
    <xf numFmtId="0" fontId="1" fillId="0" borderId="3" xfId="0" applyFont="1" applyBorder="1"/>
    <xf numFmtId="0" fontId="8" fillId="0" borderId="3" xfId="0" applyFont="1" applyBorder="1"/>
    <xf numFmtId="0" fontId="8" fillId="0" borderId="3" xfId="0" applyFont="1" applyBorder="1" applyAlignment="1" applyProtection="1">
      <alignment horizontal="left" vertical="center" wrapText="1"/>
      <protection locked="0"/>
    </xf>
    <xf numFmtId="166" fontId="8" fillId="0" borderId="12" xfId="0" applyNumberFormat="1" applyFont="1" applyBorder="1" applyAlignment="1" applyProtection="1">
      <alignment horizontal="left" vertical="center" wrapText="1"/>
      <protection locked="0"/>
    </xf>
    <xf numFmtId="166" fontId="8" fillId="0" borderId="10" xfId="0" applyNumberFormat="1" applyFont="1" applyBorder="1" applyAlignment="1" applyProtection="1">
      <alignment horizontal="left" vertical="center" wrapText="1"/>
      <protection locked="0"/>
    </xf>
    <xf numFmtId="166" fontId="8" fillId="0" borderId="13" xfId="0" applyNumberFormat="1" applyFont="1" applyBorder="1" applyAlignment="1" applyProtection="1">
      <alignment horizontal="left" vertical="center" wrapText="1"/>
      <protection locked="0"/>
    </xf>
    <xf numFmtId="0" fontId="1" fillId="0" borderId="0" xfId="0" applyFont="1" applyAlignment="1">
      <alignment wrapText="1"/>
    </xf>
    <xf numFmtId="0" fontId="1" fillId="0" borderId="0" xfId="0" applyFont="1" applyAlignment="1">
      <alignment horizontal="left" wrapText="1"/>
    </xf>
    <xf numFmtId="0" fontId="1" fillId="0" borderId="0" xfId="0" applyFont="1" applyAlignment="1" applyProtection="1">
      <alignment horizontal="left" vertical="center" wrapText="1"/>
      <protection locked="0"/>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15" fillId="4" borderId="11" xfId="0" applyFont="1" applyFill="1" applyBorder="1" applyAlignment="1">
      <alignment vertical="center" wrapText="1"/>
    </xf>
    <xf numFmtId="0" fontId="19" fillId="4" borderId="11" xfId="0" applyFont="1" applyFill="1" applyBorder="1" applyAlignment="1">
      <alignment vertical="center" wrapText="1"/>
    </xf>
    <xf numFmtId="166" fontId="8" fillId="4" borderId="11" xfId="0" applyNumberFormat="1" applyFont="1" applyFill="1" applyBorder="1" applyAlignment="1" applyProtection="1">
      <alignment horizontal="left" vertical="center" wrapText="1"/>
      <protection locked="0"/>
    </xf>
    <xf numFmtId="0" fontId="0" fillId="0" borderId="0" xfId="0" applyAlignment="1">
      <alignment horizontal="left"/>
    </xf>
    <xf numFmtId="0" fontId="0" fillId="0" borderId="0" xfId="0" applyAlignment="1">
      <alignment horizontal="left" vertical="center"/>
    </xf>
    <xf numFmtId="0" fontId="60" fillId="0" borderId="73" xfId="0" applyFont="1" applyBorder="1" applyAlignment="1">
      <alignment horizontal="left" vertical="center" wrapText="1"/>
    </xf>
    <xf numFmtId="0" fontId="60" fillId="0" borderId="75" xfId="0" applyFont="1" applyBorder="1" applyAlignment="1">
      <alignment horizontal="left" vertical="center" wrapText="1"/>
    </xf>
    <xf numFmtId="0" fontId="60" fillId="0" borderId="76" xfId="0" applyFont="1" applyBorder="1" applyAlignment="1">
      <alignment horizontal="left" vertical="center" wrapText="1"/>
    </xf>
    <xf numFmtId="0" fontId="61" fillId="4" borderId="77" xfId="0" applyFont="1" applyFill="1" applyBorder="1" applyAlignment="1">
      <alignment horizontal="left" vertical="center"/>
    </xf>
    <xf numFmtId="0" fontId="61" fillId="4" borderId="78" xfId="0" applyFont="1" applyFill="1" applyBorder="1" applyAlignment="1">
      <alignment horizontal="left" vertical="center" wrapText="1"/>
    </xf>
    <xf numFmtId="0" fontId="61" fillId="4" borderId="78" xfId="0" applyFont="1" applyFill="1" applyBorder="1" applyAlignment="1">
      <alignment horizontal="left" vertical="center"/>
    </xf>
    <xf numFmtId="0" fontId="15" fillId="0" borderId="0" xfId="0" applyFont="1" applyAlignment="1">
      <alignment horizontal="center" vertical="center"/>
    </xf>
    <xf numFmtId="0" fontId="15" fillId="4" borderId="67" xfId="0" applyFont="1" applyFill="1" applyBorder="1" applyAlignment="1" applyProtection="1">
      <alignment horizontal="center" vertical="center" wrapText="1"/>
      <protection locked="0"/>
    </xf>
    <xf numFmtId="0" fontId="15" fillId="4" borderId="68" xfId="0" applyFont="1" applyFill="1" applyBorder="1" applyAlignment="1" applyProtection="1">
      <alignment horizontal="center" vertical="center" wrapText="1"/>
      <protection locked="0"/>
    </xf>
    <xf numFmtId="43" fontId="1" fillId="0" borderId="0" xfId="0" applyNumberFormat="1" applyFont="1" applyAlignment="1">
      <alignment vertical="center"/>
    </xf>
    <xf numFmtId="165" fontId="1" fillId="0" borderId="0" xfId="0" applyNumberFormat="1" applyFont="1" applyAlignment="1">
      <alignment vertical="center"/>
    </xf>
    <xf numFmtId="43" fontId="19" fillId="2" borderId="11" xfId="0" applyNumberFormat="1" applyFont="1" applyFill="1" applyBorder="1" applyAlignment="1">
      <alignment vertical="center"/>
    </xf>
    <xf numFmtId="43" fontId="19" fillId="0" borderId="0" xfId="0" applyNumberFormat="1" applyFont="1" applyAlignment="1">
      <alignment vertical="center"/>
    </xf>
    <xf numFmtId="164" fontId="11" fillId="0" borderId="80" xfId="5" applyFont="1" applyFill="1" applyBorder="1" applyAlignment="1" applyProtection="1">
      <alignment horizontal="center" vertical="center" wrapText="1"/>
      <protection locked="0"/>
    </xf>
    <xf numFmtId="165" fontId="11" fillId="0" borderId="57" xfId="1" applyFont="1" applyFill="1" applyBorder="1" applyAlignment="1" applyProtection="1">
      <alignment vertical="center" wrapText="1"/>
      <protection locked="0"/>
    </xf>
    <xf numFmtId="165" fontId="12" fillId="0" borderId="57" xfId="1" applyFont="1" applyFill="1" applyBorder="1" applyAlignment="1" applyProtection="1">
      <alignment vertical="center" wrapText="1"/>
      <protection locked="0"/>
    </xf>
    <xf numFmtId="165" fontId="11" fillId="2" borderId="70" xfId="1" applyFont="1" applyFill="1" applyBorder="1" applyAlignment="1" applyProtection="1">
      <alignment vertical="center" wrapText="1"/>
      <protection hidden="1"/>
    </xf>
    <xf numFmtId="165" fontId="12" fillId="0" borderId="62" xfId="1" applyFont="1" applyFill="1" applyBorder="1" applyAlignment="1" applyProtection="1">
      <alignment vertical="center" wrapText="1"/>
      <protection locked="0"/>
    </xf>
    <xf numFmtId="165" fontId="8" fillId="0" borderId="57" xfId="1" applyFont="1" applyFill="1" applyBorder="1" applyAlignment="1" applyProtection="1">
      <alignment vertical="center"/>
      <protection locked="0"/>
    </xf>
    <xf numFmtId="165" fontId="11" fillId="2" borderId="72" xfId="1" applyFont="1" applyFill="1" applyBorder="1" applyAlignment="1" applyProtection="1">
      <alignment vertical="center" wrapText="1"/>
      <protection hidden="1"/>
    </xf>
    <xf numFmtId="165" fontId="13" fillId="0" borderId="57" xfId="1" applyFont="1" applyFill="1" applyBorder="1" applyAlignment="1" applyProtection="1">
      <alignment vertical="center" wrapText="1"/>
      <protection locked="0"/>
    </xf>
    <xf numFmtId="165" fontId="10" fillId="2" borderId="21" xfId="1" applyFont="1" applyFill="1" applyBorder="1" applyAlignment="1" applyProtection="1">
      <alignment vertical="center" wrapText="1"/>
      <protection hidden="1"/>
    </xf>
    <xf numFmtId="164" fontId="18" fillId="2" borderId="18" xfId="5" applyFont="1" applyFill="1" applyBorder="1" applyAlignment="1" applyProtection="1">
      <alignment horizontal="center" vertical="center" wrapText="1"/>
      <protection locked="0"/>
    </xf>
    <xf numFmtId="165" fontId="18" fillId="2" borderId="19" xfId="1" applyFont="1" applyFill="1" applyBorder="1" applyAlignment="1" applyProtection="1">
      <alignment vertical="center" wrapText="1"/>
      <protection hidden="1"/>
    </xf>
    <xf numFmtId="165" fontId="18" fillId="2" borderId="20" xfId="1" applyFont="1" applyFill="1" applyBorder="1" applyAlignment="1" applyProtection="1">
      <alignment vertical="center" wrapText="1"/>
      <protection hidden="1"/>
    </xf>
    <xf numFmtId="165" fontId="18" fillId="2" borderId="18" xfId="1" applyFont="1" applyFill="1" applyBorder="1" applyAlignment="1" applyProtection="1">
      <alignment vertical="center" wrapText="1"/>
      <protection hidden="1"/>
    </xf>
    <xf numFmtId="165" fontId="18" fillId="2" borderId="11" xfId="1" applyFont="1" applyFill="1" applyBorder="1" applyAlignment="1" applyProtection="1">
      <alignment vertical="center" wrapText="1"/>
      <protection hidden="1"/>
    </xf>
    <xf numFmtId="0" fontId="15" fillId="0" borderId="0" xfId="0" applyFont="1" applyAlignment="1">
      <alignment horizontal="left" vertical="center" wrapText="1"/>
    </xf>
    <xf numFmtId="0" fontId="15" fillId="0" borderId="0" xfId="0" applyFont="1" applyAlignment="1">
      <alignment vertical="center" wrapText="1"/>
    </xf>
    <xf numFmtId="0" fontId="8" fillId="0" borderId="0" xfId="0" applyFont="1" applyAlignment="1">
      <alignment horizontal="center"/>
    </xf>
    <xf numFmtId="0" fontId="15" fillId="0" borderId="0" xfId="0" applyFont="1" applyAlignment="1">
      <alignment horizontal="center" vertical="center" wrapText="1"/>
    </xf>
    <xf numFmtId="0" fontId="8" fillId="0" borderId="0" xfId="0" applyFont="1" applyAlignment="1" applyProtection="1">
      <alignment horizontal="left" vertical="center" wrapText="1"/>
      <protection locked="0"/>
    </xf>
    <xf numFmtId="0" fontId="60" fillId="0" borderId="84" xfId="0" applyFont="1" applyBorder="1" applyAlignment="1">
      <alignment horizontal="left" vertical="center"/>
    </xf>
    <xf numFmtId="0" fontId="60" fillId="0" borderId="85" xfId="0" applyFont="1" applyBorder="1" applyAlignment="1">
      <alignment horizontal="left" vertical="center"/>
    </xf>
    <xf numFmtId="0" fontId="61" fillId="0" borderId="84" xfId="0" applyFont="1" applyBorder="1" applyAlignment="1">
      <alignment horizontal="left" vertical="center"/>
    </xf>
    <xf numFmtId="0" fontId="61" fillId="0" borderId="87" xfId="0" applyFont="1" applyBorder="1" applyAlignment="1">
      <alignment horizontal="left" vertical="center"/>
    </xf>
    <xf numFmtId="0" fontId="61" fillId="0" borderId="85" xfId="0" applyFont="1" applyBorder="1" applyAlignment="1">
      <alignment horizontal="left" vertical="center"/>
    </xf>
    <xf numFmtId="0" fontId="60" fillId="0" borderId="87" xfId="0" applyFont="1" applyBorder="1" applyAlignment="1">
      <alignment horizontal="left" vertical="center"/>
    </xf>
    <xf numFmtId="0" fontId="10" fillId="0" borderId="15" xfId="0" applyFont="1" applyBorder="1" applyAlignment="1">
      <alignment horizontal="center" vertical="center" wrapText="1"/>
    </xf>
    <xf numFmtId="0" fontId="4" fillId="0" borderId="0" xfId="0" applyFont="1" applyAlignment="1">
      <alignment horizontal="center" vertical="center"/>
    </xf>
    <xf numFmtId="0" fontId="4" fillId="0" borderId="8" xfId="0" applyFont="1" applyBorder="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0" fillId="0" borderId="0" xfId="0" applyFont="1" applyAlignment="1" applyProtection="1">
      <alignment vertical="center" wrapText="1"/>
      <protection locked="0"/>
    </xf>
    <xf numFmtId="0" fontId="10" fillId="0" borderId="0" xfId="0" applyFont="1" applyAlignment="1">
      <alignment vertical="center" wrapText="1"/>
    </xf>
    <xf numFmtId="0" fontId="10" fillId="0" borderId="0" xfId="0" applyFont="1" applyAlignment="1">
      <alignment vertical="center"/>
    </xf>
    <xf numFmtId="0" fontId="13" fillId="0" borderId="0" xfId="0" applyFont="1" applyAlignment="1">
      <alignment vertical="center" wrapText="1"/>
    </xf>
    <xf numFmtId="9" fontId="13" fillId="0" borderId="0" xfId="2" applyFont="1" applyFill="1" applyBorder="1" applyAlignment="1" applyProtection="1">
      <alignment horizontal="center" vertical="center" wrapText="1"/>
      <protection locked="0"/>
    </xf>
    <xf numFmtId="9" fontId="13" fillId="0" borderId="10" xfId="2" applyFont="1" applyFill="1" applyBorder="1" applyAlignment="1" applyProtection="1">
      <alignment horizontal="center" vertical="center" wrapText="1"/>
      <protection locked="0"/>
    </xf>
    <xf numFmtId="0" fontId="10" fillId="0" borderId="0" xfId="0" applyFont="1" applyAlignment="1">
      <alignment horizontal="left" vertical="center" wrapText="1"/>
    </xf>
    <xf numFmtId="15" fontId="13" fillId="0" borderId="0" xfId="0" applyNumberFormat="1" applyFont="1" applyAlignment="1">
      <alignment horizontal="left" vertical="center" wrapText="1"/>
    </xf>
    <xf numFmtId="0" fontId="13" fillId="0" borderId="10" xfId="0" applyFont="1" applyBorder="1" applyAlignment="1">
      <alignment vertical="center"/>
    </xf>
    <xf numFmtId="0" fontId="10" fillId="0" borderId="49"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4" fillId="0" borderId="43" xfId="0" applyFont="1" applyBorder="1" applyAlignment="1">
      <alignment horizontal="center" vertical="center" wrapText="1"/>
    </xf>
    <xf numFmtId="0" fontId="4" fillId="0" borderId="14" xfId="0" applyFont="1" applyBorder="1" applyAlignment="1">
      <alignment horizontal="center" vertical="center" wrapText="1"/>
    </xf>
    <xf numFmtId="0" fontId="13" fillId="0" borderId="43" xfId="0" applyFont="1" applyBorder="1" applyAlignment="1" applyProtection="1">
      <alignment horizontal="center" vertical="center" wrapText="1"/>
      <protection locked="0"/>
    </xf>
    <xf numFmtId="0" fontId="13" fillId="0" borderId="41" xfId="0" applyFont="1" applyBorder="1" applyAlignment="1" applyProtection="1">
      <alignment horizontal="center" vertical="center" wrapText="1"/>
      <protection locked="0"/>
    </xf>
    <xf numFmtId="0" fontId="13" fillId="0" borderId="36" xfId="0" applyFont="1" applyBorder="1" applyAlignment="1" applyProtection="1">
      <alignment horizontal="center" vertical="center" wrapText="1"/>
      <protection locked="0"/>
    </xf>
    <xf numFmtId="0" fontId="10" fillId="0" borderId="37" xfId="0" applyFont="1" applyBorder="1" applyAlignment="1" applyProtection="1">
      <alignment horizontal="center" vertical="center" wrapText="1"/>
      <protection locked="0"/>
    </xf>
    <xf numFmtId="0" fontId="13" fillId="0" borderId="35" xfId="0" applyFont="1" applyBorder="1" applyAlignment="1" applyProtection="1">
      <alignment horizontal="center" vertical="center" wrapText="1"/>
      <protection locked="0"/>
    </xf>
    <xf numFmtId="164" fontId="13" fillId="0" borderId="36" xfId="5" applyFont="1" applyFill="1" applyBorder="1" applyAlignment="1" applyProtection="1">
      <alignment horizontal="center" vertical="center" wrapText="1"/>
      <protection locked="0"/>
    </xf>
    <xf numFmtId="0" fontId="13" fillId="0" borderId="25"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165" fontId="4" fillId="0" borderId="43" xfId="1" applyFont="1" applyFill="1" applyBorder="1" applyAlignment="1">
      <alignment vertical="center"/>
    </xf>
    <xf numFmtId="165" fontId="4" fillId="0" borderId="14" xfId="1" applyFont="1" applyFill="1" applyBorder="1" applyAlignment="1">
      <alignment vertical="center"/>
    </xf>
    <xf numFmtId="165" fontId="10" fillId="0" borderId="43" xfId="1" applyFont="1" applyFill="1" applyBorder="1" applyAlignment="1" applyProtection="1">
      <alignment vertical="center" wrapText="1"/>
      <protection locked="0"/>
    </xf>
    <xf numFmtId="165" fontId="10" fillId="0" borderId="41" xfId="1" applyFont="1" applyFill="1" applyBorder="1" applyAlignment="1" applyProtection="1">
      <alignment vertical="center" wrapText="1"/>
      <protection locked="0"/>
    </xf>
    <xf numFmtId="165" fontId="10" fillId="0" borderId="41" xfId="1" applyFont="1" applyFill="1" applyBorder="1" applyAlignment="1" applyProtection="1">
      <alignment vertical="center" wrapText="1"/>
      <protection hidden="1"/>
    </xf>
    <xf numFmtId="165" fontId="10" fillId="0" borderId="14" xfId="1" applyFont="1" applyFill="1" applyBorder="1" applyAlignment="1" applyProtection="1">
      <alignment vertical="center" wrapText="1"/>
      <protection hidden="1"/>
    </xf>
    <xf numFmtId="165" fontId="10" fillId="0" borderId="41" xfId="1" applyFont="1" applyFill="1" applyBorder="1" applyAlignment="1" applyProtection="1">
      <alignment vertical="center"/>
      <protection hidden="1"/>
    </xf>
    <xf numFmtId="165" fontId="10" fillId="0" borderId="14" xfId="1" applyFont="1" applyFill="1" applyBorder="1" applyAlignment="1" applyProtection="1">
      <alignment vertical="center"/>
      <protection hidden="1"/>
    </xf>
    <xf numFmtId="165" fontId="10" fillId="0" borderId="43" xfId="1" applyFont="1" applyFill="1" applyBorder="1" applyAlignment="1" applyProtection="1">
      <alignment vertical="center"/>
      <protection locked="0"/>
    </xf>
    <xf numFmtId="165" fontId="10" fillId="0" borderId="4" xfId="1" applyFont="1" applyFill="1" applyBorder="1" applyAlignment="1" applyProtection="1">
      <alignment vertical="center" wrapText="1"/>
      <protection hidden="1"/>
    </xf>
    <xf numFmtId="165" fontId="4" fillId="0" borderId="0" xfId="1" applyFont="1" applyFill="1" applyAlignment="1">
      <alignment vertical="center"/>
    </xf>
    <xf numFmtId="165" fontId="6" fillId="0" borderId="0" xfId="1" applyFont="1" applyFill="1"/>
    <xf numFmtId="0" fontId="4" fillId="0" borderId="33" xfId="0" applyFont="1" applyBorder="1" applyAlignment="1">
      <alignment vertical="center"/>
    </xf>
    <xf numFmtId="0" fontId="4" fillId="0" borderId="32" xfId="0" applyFont="1" applyBorder="1" applyAlignment="1">
      <alignment vertical="center"/>
    </xf>
    <xf numFmtId="164" fontId="13" fillId="0" borderId="33" xfId="5" applyFont="1" applyFill="1" applyBorder="1" applyAlignment="1">
      <alignment vertical="center"/>
    </xf>
    <xf numFmtId="0" fontId="13" fillId="0" borderId="34" xfId="0" applyFont="1" applyBorder="1" applyAlignment="1" applyProtection="1">
      <alignment horizontal="left" vertical="center" wrapText="1"/>
      <protection locked="0"/>
    </xf>
    <xf numFmtId="3" fontId="13" fillId="0" borderId="32" xfId="0" applyNumberFormat="1" applyFont="1" applyBorder="1" applyAlignment="1" applyProtection="1">
      <alignment horizontal="left" vertical="center" wrapText="1"/>
      <protection locked="0"/>
    </xf>
    <xf numFmtId="164" fontId="10" fillId="0" borderId="33" xfId="5" applyFont="1" applyFill="1" applyBorder="1" applyAlignment="1" applyProtection="1">
      <alignment vertical="center" wrapText="1"/>
      <protection locked="0"/>
    </xf>
    <xf numFmtId="164" fontId="10" fillId="0" borderId="34" xfId="5" applyFont="1" applyFill="1" applyBorder="1" applyAlignment="1">
      <alignment vertical="center"/>
    </xf>
    <xf numFmtId="164" fontId="10" fillId="0" borderId="32" xfId="5" applyFont="1" applyFill="1" applyBorder="1" applyAlignment="1" applyProtection="1">
      <alignment vertical="center" wrapText="1"/>
      <protection locked="0"/>
    </xf>
    <xf numFmtId="0" fontId="13" fillId="0" borderId="34" xfId="0" applyFont="1" applyBorder="1" applyAlignment="1">
      <alignment vertical="center"/>
    </xf>
    <xf numFmtId="0" fontId="13" fillId="0" borderId="32" xfId="0" applyFont="1" applyBorder="1" applyAlignment="1">
      <alignment vertical="center"/>
    </xf>
    <xf numFmtId="166" fontId="10" fillId="0" borderId="5" xfId="0" applyNumberFormat="1" applyFont="1" applyBorder="1" applyAlignment="1" applyProtection="1">
      <alignment horizontal="center" vertical="center" wrapText="1"/>
      <protection locked="0"/>
    </xf>
    <xf numFmtId="164" fontId="13" fillId="0" borderId="0" xfId="5" applyFont="1" applyFill="1" applyBorder="1" applyAlignment="1" applyProtection="1">
      <alignment vertical="center" wrapText="1"/>
      <protection locked="0"/>
    </xf>
    <xf numFmtId="0" fontId="13" fillId="0" borderId="0" xfId="0" applyFont="1" applyAlignment="1" applyProtection="1">
      <alignment horizontal="left" vertical="center" wrapText="1"/>
      <protection locked="0"/>
    </xf>
    <xf numFmtId="164" fontId="10" fillId="0" borderId="0" xfId="5" applyFont="1" applyFill="1" applyBorder="1" applyAlignment="1" applyProtection="1">
      <alignment horizontal="center" vertical="center" wrapText="1"/>
      <protection locked="0"/>
    </xf>
    <xf numFmtId="3" fontId="13" fillId="0" borderId="0" xfId="0" applyNumberFormat="1" applyFont="1" applyAlignment="1" applyProtection="1">
      <alignment horizontal="left" vertical="center" wrapText="1"/>
      <protection locked="0"/>
    </xf>
    <xf numFmtId="164" fontId="10" fillId="0" borderId="0" xfId="5" applyFont="1" applyFill="1" applyBorder="1" applyAlignment="1">
      <alignment vertical="center"/>
    </xf>
    <xf numFmtId="164" fontId="13" fillId="0" borderId="0" xfId="5" applyFont="1" applyFill="1" applyBorder="1" applyAlignment="1" applyProtection="1">
      <alignment horizontal="left" vertical="center" wrapText="1"/>
      <protection locked="0"/>
    </xf>
    <xf numFmtId="164" fontId="13" fillId="0" borderId="0" xfId="5" applyFont="1" applyFill="1" applyBorder="1" applyAlignment="1">
      <alignment horizontal="center"/>
    </xf>
    <xf numFmtId="0" fontId="10" fillId="0" borderId="10" xfId="0" applyFont="1" applyBorder="1" applyAlignment="1" applyProtection="1">
      <alignment horizontal="center" vertical="center" wrapText="1"/>
      <protection locked="0"/>
    </xf>
    <xf numFmtId="166" fontId="13" fillId="0" borderId="0" xfId="0" applyNumberFormat="1" applyFont="1" applyAlignment="1" applyProtection="1">
      <alignment horizontal="left" vertical="center" wrapText="1"/>
      <protection locked="0"/>
    </xf>
    <xf numFmtId="164" fontId="13" fillId="0" borderId="0" xfId="5" applyFont="1" applyFill="1" applyBorder="1" applyAlignment="1">
      <alignment vertical="center"/>
    </xf>
    <xf numFmtId="164" fontId="13" fillId="0" borderId="0" xfId="0" applyNumberFormat="1" applyFont="1" applyAlignment="1">
      <alignment vertical="center"/>
    </xf>
    <xf numFmtId="0" fontId="14" fillId="0" borderId="18" xfId="0" applyFont="1" applyBorder="1" applyAlignment="1" applyProtection="1">
      <alignment vertical="center" wrapText="1"/>
      <protection locked="0"/>
    </xf>
    <xf numFmtId="165" fontId="10" fillId="0" borderId="20" xfId="1" applyFont="1" applyFill="1" applyBorder="1" applyAlignment="1" applyProtection="1">
      <alignment horizontal="center" vertical="center" wrapText="1"/>
      <protection hidden="1"/>
    </xf>
    <xf numFmtId="164" fontId="13" fillId="0" borderId="0" xfId="0" applyNumberFormat="1" applyFont="1" applyAlignment="1" applyProtection="1">
      <alignment horizontal="left" vertical="center" wrapText="1"/>
      <protection locked="0"/>
    </xf>
    <xf numFmtId="166" fontId="10" fillId="0" borderId="0" xfId="0" applyNumberFormat="1" applyFont="1" applyAlignment="1" applyProtection="1">
      <alignment horizontal="center" vertical="center" wrapText="1"/>
      <protection locked="0"/>
    </xf>
    <xf numFmtId="165" fontId="10" fillId="0" borderId="10" xfId="1" applyFont="1" applyFill="1" applyBorder="1" applyAlignment="1" applyProtection="1">
      <alignment horizontal="center" vertical="center" wrapText="1"/>
      <protection locked="0"/>
    </xf>
    <xf numFmtId="166" fontId="13" fillId="0" borderId="0" xfId="0" applyNumberFormat="1" applyFont="1" applyAlignment="1" applyProtection="1">
      <alignment vertical="center" wrapText="1"/>
      <protection locked="0"/>
    </xf>
    <xf numFmtId="44" fontId="4" fillId="0" borderId="0" xfId="0" applyNumberFormat="1" applyFont="1" applyAlignment="1">
      <alignment vertical="center"/>
    </xf>
    <xf numFmtId="0" fontId="14" fillId="0" borderId="0" xfId="0" applyFont="1" applyAlignment="1" applyProtection="1">
      <alignment vertical="center" wrapText="1"/>
      <protection locked="0"/>
    </xf>
    <xf numFmtId="164" fontId="10" fillId="0" borderId="10" xfId="5" applyFont="1" applyFill="1" applyBorder="1" applyAlignment="1" applyProtection="1">
      <alignment horizontal="center" vertical="center" wrapText="1"/>
      <protection hidden="1"/>
    </xf>
    <xf numFmtId="166" fontId="10" fillId="0" borderId="10" xfId="0" applyNumberFormat="1" applyFont="1" applyBorder="1" applyAlignment="1" applyProtection="1">
      <alignment horizontal="center" vertical="center" wrapText="1"/>
      <protection locked="0"/>
    </xf>
    <xf numFmtId="0" fontId="10" fillId="0" borderId="3" xfId="0" applyFont="1" applyBorder="1" applyAlignment="1">
      <alignment vertical="center" wrapText="1"/>
    </xf>
    <xf numFmtId="0" fontId="6" fillId="0" borderId="53" xfId="0" applyFont="1" applyBorder="1" applyAlignment="1">
      <alignment horizontal="center" vertical="center" wrapText="1"/>
    </xf>
    <xf numFmtId="0" fontId="6" fillId="0" borderId="54" xfId="0" applyFont="1" applyBorder="1" applyAlignment="1">
      <alignment horizontal="center" vertical="center" wrapText="1"/>
    </xf>
    <xf numFmtId="0" fontId="10" fillId="0" borderId="64" xfId="0" applyFont="1" applyBorder="1" applyAlignment="1" applyProtection="1">
      <alignment horizontal="center" vertical="center" wrapText="1"/>
      <protection locked="0"/>
    </xf>
    <xf numFmtId="0" fontId="10" fillId="0" borderId="61" xfId="0" applyFont="1" applyBorder="1" applyAlignment="1" applyProtection="1">
      <alignment horizontal="center" vertical="center" wrapText="1"/>
      <protection locked="0"/>
    </xf>
    <xf numFmtId="0" fontId="10" fillId="0" borderId="54" xfId="0" applyFont="1" applyBorder="1" applyAlignment="1" applyProtection="1">
      <alignment horizontal="center" vertical="center" wrapText="1"/>
      <protection locked="0"/>
    </xf>
    <xf numFmtId="0" fontId="10" fillId="0" borderId="35" xfId="0" applyFont="1" applyBorder="1" applyAlignment="1" applyProtection="1">
      <alignment horizontal="center" vertical="center" wrapText="1"/>
      <protection locked="0"/>
    </xf>
    <xf numFmtId="0" fontId="10" fillId="0" borderId="25" xfId="0" applyFont="1" applyBorder="1" applyAlignment="1" applyProtection="1">
      <alignment horizontal="center" vertical="center" wrapText="1"/>
      <protection locked="0"/>
    </xf>
    <xf numFmtId="0" fontId="10" fillId="0" borderId="36" xfId="0" applyFont="1" applyBorder="1" applyAlignment="1" applyProtection="1">
      <alignment horizontal="center" vertical="center" wrapText="1"/>
      <protection locked="0"/>
    </xf>
    <xf numFmtId="165" fontId="4" fillId="0" borderId="33" xfId="1" applyFont="1" applyFill="1" applyBorder="1" applyAlignment="1">
      <alignment vertical="center"/>
    </xf>
    <xf numFmtId="165" fontId="4" fillId="0" borderId="32" xfId="1" applyFont="1" applyFill="1" applyBorder="1" applyAlignment="1">
      <alignment vertical="center"/>
    </xf>
    <xf numFmtId="165" fontId="13" fillId="0" borderId="50" xfId="1" applyFont="1" applyFill="1" applyBorder="1" applyAlignment="1" applyProtection="1">
      <alignment vertical="center" wrapText="1"/>
      <protection locked="0"/>
    </xf>
    <xf numFmtId="165" fontId="10" fillId="0" borderId="32" xfId="1" applyFont="1" applyFill="1" applyBorder="1" applyAlignment="1" applyProtection="1">
      <alignment vertical="center" wrapText="1"/>
      <protection hidden="1"/>
    </xf>
    <xf numFmtId="165" fontId="13" fillId="0" borderId="0" xfId="1" applyFont="1" applyFill="1" applyBorder="1" applyAlignment="1">
      <alignment vertical="center"/>
    </xf>
    <xf numFmtId="165" fontId="13" fillId="0" borderId="42" xfId="1" applyFont="1" applyFill="1" applyBorder="1" applyAlignment="1" applyProtection="1">
      <alignment vertical="center" wrapText="1"/>
      <protection locked="0"/>
    </xf>
    <xf numFmtId="165" fontId="10" fillId="0" borderId="5" xfId="1" applyFont="1" applyFill="1" applyBorder="1" applyAlignment="1" applyProtection="1">
      <alignment vertical="center" wrapText="1"/>
      <protection hidden="1"/>
    </xf>
    <xf numFmtId="165" fontId="10" fillId="0" borderId="11" xfId="1" applyFont="1" applyFill="1" applyBorder="1" applyAlignment="1" applyProtection="1">
      <alignment vertical="center" wrapText="1"/>
      <protection hidden="1"/>
    </xf>
    <xf numFmtId="168" fontId="13" fillId="0" borderId="0" xfId="0" applyNumberFormat="1" applyFont="1" applyAlignment="1" applyProtection="1">
      <alignment vertical="center" wrapText="1"/>
      <protection locked="0"/>
    </xf>
    <xf numFmtId="165" fontId="10" fillId="0" borderId="11" xfId="1" applyFont="1" applyFill="1" applyBorder="1" applyAlignment="1" applyProtection="1">
      <alignment horizontal="center" vertical="center" wrapText="1"/>
      <protection hidden="1"/>
    </xf>
    <xf numFmtId="165" fontId="10" fillId="0" borderId="10" xfId="1" applyFont="1" applyFill="1" applyBorder="1" applyAlignment="1" applyProtection="1">
      <alignment vertical="center" wrapText="1"/>
      <protection locked="0"/>
    </xf>
    <xf numFmtId="165" fontId="10" fillId="0" borderId="11" xfId="1" applyFont="1" applyFill="1" applyBorder="1" applyAlignment="1" applyProtection="1">
      <alignment vertical="center"/>
      <protection hidden="1"/>
    </xf>
    <xf numFmtId="165" fontId="10" fillId="0" borderId="10" xfId="1" applyFont="1" applyFill="1" applyBorder="1" applyAlignment="1" applyProtection="1">
      <alignment vertical="center"/>
      <protection hidden="1"/>
    </xf>
    <xf numFmtId="0" fontId="4" fillId="0" borderId="8" xfId="0" applyFont="1" applyBorder="1"/>
    <xf numFmtId="0" fontId="64" fillId="0" borderId="0" xfId="0" applyFont="1" applyAlignment="1">
      <alignment horizontal="left" vertical="center"/>
    </xf>
    <xf numFmtId="0" fontId="10" fillId="0" borderId="0" xfId="0" applyFont="1" applyAlignment="1" applyProtection="1">
      <alignment vertical="center"/>
      <protection locked="0"/>
    </xf>
    <xf numFmtId="164" fontId="13" fillId="0" borderId="10" xfId="0" applyNumberFormat="1" applyFont="1" applyBorder="1" applyAlignment="1">
      <alignment vertical="center"/>
    </xf>
    <xf numFmtId="166" fontId="13" fillId="0" borderId="0" xfId="0" applyNumberFormat="1" applyFont="1" applyAlignment="1">
      <alignment vertical="center"/>
    </xf>
    <xf numFmtId="0" fontId="65" fillId="0" borderId="0" xfId="0" applyFont="1"/>
    <xf numFmtId="0" fontId="62" fillId="0" borderId="0" xfId="0" applyFont="1" applyAlignment="1">
      <alignment vertical="center"/>
    </xf>
    <xf numFmtId="166" fontId="62" fillId="0" borderId="0" xfId="0" applyNumberFormat="1" applyFont="1" applyAlignment="1">
      <alignment vertical="center"/>
    </xf>
    <xf numFmtId="0" fontId="62" fillId="0" borderId="0" xfId="0" applyFont="1" applyAlignment="1">
      <alignment horizontal="center" vertical="center"/>
    </xf>
    <xf numFmtId="0" fontId="62" fillId="0" borderId="10" xfId="0" applyFont="1" applyBorder="1" applyAlignment="1">
      <alignment vertical="center"/>
    </xf>
    <xf numFmtId="0" fontId="62" fillId="0" borderId="10" xfId="0" applyFont="1" applyBorder="1" applyAlignment="1">
      <alignment horizontal="center" vertical="center"/>
    </xf>
    <xf numFmtId="0" fontId="13" fillId="0" borderId="0" xfId="0" applyFont="1" applyAlignment="1">
      <alignment horizontal="left" vertical="center" wrapText="1"/>
    </xf>
    <xf numFmtId="0" fontId="13" fillId="0" borderId="10" xfId="0" applyFont="1" applyBorder="1" applyAlignment="1">
      <alignment horizontal="left" vertical="center" wrapText="1"/>
    </xf>
    <xf numFmtId="0" fontId="4" fillId="0" borderId="9" xfId="0" applyFont="1" applyBorder="1" applyAlignment="1">
      <alignment vertical="center"/>
    </xf>
    <xf numFmtId="0" fontId="4" fillId="0" borderId="6" xfId="0" applyFont="1" applyBorder="1" applyAlignment="1">
      <alignment vertical="center"/>
    </xf>
    <xf numFmtId="0" fontId="13" fillId="0" borderId="6" xfId="0" applyFont="1" applyBorder="1" applyAlignment="1">
      <alignment vertical="center"/>
    </xf>
    <xf numFmtId="0" fontId="10" fillId="0" borderId="6" xfId="0" applyFont="1" applyBorder="1" applyAlignment="1">
      <alignment vertical="center"/>
    </xf>
    <xf numFmtId="0" fontId="13" fillId="0" borderId="6" xfId="0" applyFont="1" applyBorder="1" applyAlignment="1">
      <alignment horizontal="center" vertical="center"/>
    </xf>
    <xf numFmtId="0" fontId="13" fillId="0" borderId="13" xfId="0" applyFont="1" applyBorder="1" applyAlignment="1">
      <alignment horizontal="center" vertical="center"/>
    </xf>
    <xf numFmtId="0" fontId="61" fillId="4" borderId="81" xfId="0" applyFont="1" applyFill="1" applyBorder="1" applyAlignment="1">
      <alignment horizontal="center" vertical="center"/>
    </xf>
    <xf numFmtId="0" fontId="61" fillId="4" borderId="82" xfId="0" applyFont="1" applyFill="1" applyBorder="1" applyAlignment="1">
      <alignment horizontal="center" vertical="center"/>
    </xf>
    <xf numFmtId="0" fontId="61" fillId="4" borderId="81" xfId="0" applyFont="1" applyFill="1" applyBorder="1" applyAlignment="1">
      <alignment horizontal="left" vertical="center"/>
    </xf>
    <xf numFmtId="0" fontId="61" fillId="4" borderId="82" xfId="0" applyFont="1" applyFill="1" applyBorder="1" applyAlignment="1">
      <alignment horizontal="left" vertical="center" wrapText="1"/>
    </xf>
    <xf numFmtId="0" fontId="0" fillId="0" borderId="73" xfId="0" applyBorder="1" applyAlignment="1">
      <alignment horizontal="left" vertical="center" wrapText="1"/>
    </xf>
    <xf numFmtId="0" fontId="48" fillId="0" borderId="73" xfId="0" applyFont="1" applyBorder="1" applyAlignment="1">
      <alignment horizontal="left" vertical="center" wrapText="1"/>
    </xf>
    <xf numFmtId="0" fontId="60" fillId="0" borderId="89" xfId="0" applyFont="1" applyBorder="1" applyAlignment="1">
      <alignment horizontal="left" vertical="center"/>
    </xf>
    <xf numFmtId="0" fontId="60" fillId="0" borderId="90" xfId="0" applyFont="1" applyBorder="1" applyAlignment="1">
      <alignment horizontal="left" vertical="center" wrapText="1"/>
    </xf>
    <xf numFmtId="0" fontId="0" fillId="0" borderId="87" xfId="0" applyBorder="1" applyAlignment="1">
      <alignment horizontal="left" vertical="center"/>
    </xf>
    <xf numFmtId="0" fontId="48" fillId="0" borderId="87" xfId="0" applyFont="1" applyBorder="1" applyAlignment="1">
      <alignment horizontal="left" vertical="center"/>
    </xf>
    <xf numFmtId="0" fontId="48" fillId="0" borderId="93" xfId="0" applyFont="1" applyBorder="1" applyAlignment="1">
      <alignment horizontal="left" vertical="center"/>
    </xf>
    <xf numFmtId="0" fontId="48" fillId="0" borderId="94" xfId="0" applyFont="1" applyBorder="1" applyAlignment="1">
      <alignment horizontal="left" vertical="center" wrapText="1"/>
    </xf>
    <xf numFmtId="43" fontId="35" fillId="0" borderId="10" xfId="4" applyFont="1" applyFill="1" applyBorder="1" applyAlignment="1" applyProtection="1">
      <alignment vertical="center"/>
      <protection hidden="1"/>
    </xf>
    <xf numFmtId="0" fontId="22" fillId="0" borderId="10" xfId="0" applyFont="1" applyBorder="1"/>
    <xf numFmtId="0" fontId="22" fillId="0" borderId="8" xfId="0" applyFont="1" applyBorder="1"/>
    <xf numFmtId="0" fontId="23" fillId="0" borderId="0" xfId="0" applyFont="1"/>
    <xf numFmtId="43" fontId="22" fillId="0" borderId="10" xfId="4" applyFont="1" applyFill="1" applyBorder="1"/>
    <xf numFmtId="43" fontId="22" fillId="0" borderId="0" xfId="0" applyNumberFormat="1" applyFont="1"/>
    <xf numFmtId="43" fontId="22" fillId="0" borderId="0" xfId="4" applyFont="1" applyFill="1" applyBorder="1"/>
    <xf numFmtId="43" fontId="22" fillId="0" borderId="10" xfId="0" applyNumberFormat="1" applyFont="1" applyBorder="1"/>
    <xf numFmtId="43" fontId="22" fillId="0" borderId="8" xfId="0" applyNumberFormat="1" applyFont="1" applyBorder="1"/>
    <xf numFmtId="43" fontId="23" fillId="0" borderId="0" xfId="0" applyNumberFormat="1" applyFont="1"/>
    <xf numFmtId="0" fontId="30" fillId="0" borderId="8" xfId="0" applyFont="1" applyBorder="1" applyAlignment="1">
      <alignment vertical="center"/>
    </xf>
    <xf numFmtId="43" fontId="29" fillId="0" borderId="0" xfId="0" applyNumberFormat="1" applyFont="1"/>
    <xf numFmtId="43" fontId="31" fillId="0" borderId="0" xfId="0" applyNumberFormat="1" applyFont="1"/>
    <xf numFmtId="0" fontId="29" fillId="0" borderId="10" xfId="0" applyFont="1" applyBorder="1"/>
    <xf numFmtId="43" fontId="29" fillId="0" borderId="0" xfId="4" applyFont="1" applyFill="1" applyBorder="1"/>
    <xf numFmtId="43" fontId="29" fillId="0" borderId="0" xfId="0" applyNumberFormat="1" applyFont="1" applyAlignment="1">
      <alignment vertical="center"/>
    </xf>
    <xf numFmtId="0" fontId="29" fillId="0" borderId="10" xfId="0" applyFont="1" applyBorder="1" applyAlignment="1">
      <alignment vertical="center"/>
    </xf>
    <xf numFmtId="0" fontId="30" fillId="0" borderId="8" xfId="0" applyFont="1" applyBorder="1"/>
    <xf numFmtId="0" fontId="32" fillId="0" borderId="8" xfId="0" applyFont="1" applyBorder="1"/>
    <xf numFmtId="0" fontId="33" fillId="0" borderId="0" xfId="0" applyFont="1"/>
    <xf numFmtId="0" fontId="29" fillId="0" borderId="8" xfId="0" applyFont="1" applyBorder="1"/>
    <xf numFmtId="169" fontId="29" fillId="0" borderId="10" xfId="0" applyNumberFormat="1" applyFont="1" applyBorder="1"/>
    <xf numFmtId="43" fontId="29" fillId="0" borderId="10" xfId="0" applyNumberFormat="1" applyFont="1" applyBorder="1"/>
    <xf numFmtId="0" fontId="38" fillId="0" borderId="8" xfId="0" applyFont="1" applyBorder="1"/>
    <xf numFmtId="0" fontId="40" fillId="0" borderId="8" xfId="0" applyFont="1" applyBorder="1"/>
    <xf numFmtId="0" fontId="22" fillId="0" borderId="9" xfId="0" applyFont="1" applyBorder="1"/>
    <xf numFmtId="0" fontId="22" fillId="0" borderId="6" xfId="0" applyFont="1" applyBorder="1"/>
    <xf numFmtId="169" fontId="22" fillId="0" borderId="6" xfId="0" applyNumberFormat="1" applyFont="1" applyBorder="1"/>
    <xf numFmtId="0" fontId="22" fillId="0" borderId="13" xfId="0" applyFont="1" applyBorder="1"/>
    <xf numFmtId="0" fontId="22" fillId="0" borderId="102" xfId="0" applyFont="1" applyBorder="1"/>
    <xf numFmtId="169" fontId="22" fillId="0" borderId="103" xfId="0" applyNumberFormat="1" applyFont="1" applyBorder="1"/>
    <xf numFmtId="43" fontId="22" fillId="0" borderId="103" xfId="4" applyFont="1" applyFill="1" applyBorder="1"/>
    <xf numFmtId="0" fontId="23" fillId="0" borderId="102" xfId="0" applyFont="1" applyBorder="1"/>
    <xf numFmtId="0" fontId="23" fillId="0" borderId="104" xfId="0" applyFont="1" applyBorder="1"/>
    <xf numFmtId="43" fontId="23" fillId="0" borderId="105" xfId="4" applyFont="1" applyFill="1" applyBorder="1"/>
    <xf numFmtId="43" fontId="23" fillId="0" borderId="106" xfId="0" applyNumberFormat="1" applyFont="1" applyBorder="1"/>
    <xf numFmtId="0" fontId="22" fillId="0" borderId="107" xfId="0" applyFont="1" applyBorder="1"/>
    <xf numFmtId="0" fontId="22" fillId="0" borderId="108" xfId="0" applyFont="1" applyBorder="1"/>
    <xf numFmtId="0" fontId="22" fillId="0" borderId="109" xfId="0" applyFont="1" applyBorder="1"/>
    <xf numFmtId="0" fontId="23" fillId="0" borderId="110" xfId="0" applyFont="1" applyBorder="1"/>
    <xf numFmtId="169" fontId="23" fillId="0" borderId="111" xfId="0" applyNumberFormat="1" applyFont="1" applyBorder="1"/>
    <xf numFmtId="0" fontId="23" fillId="0" borderId="112" xfId="0" applyFont="1" applyBorder="1" applyAlignment="1">
      <alignment horizontal="center" vertical="center"/>
    </xf>
    <xf numFmtId="0" fontId="23" fillId="0" borderId="113" xfId="0" applyFont="1" applyBorder="1" applyAlignment="1">
      <alignment horizontal="center" vertical="center"/>
    </xf>
    <xf numFmtId="43" fontId="22" fillId="0" borderId="109" xfId="4" applyFont="1" applyFill="1" applyBorder="1"/>
    <xf numFmtId="0" fontId="22" fillId="0" borderId="110" xfId="0" applyFont="1" applyBorder="1"/>
    <xf numFmtId="169" fontId="22" fillId="0" borderId="111" xfId="0" applyNumberFormat="1" applyFont="1" applyBorder="1"/>
    <xf numFmtId="0" fontId="22" fillId="0" borderId="73" xfId="0" applyFont="1" applyBorder="1"/>
    <xf numFmtId="0" fontId="24" fillId="0" borderId="73" xfId="0" applyFont="1" applyBorder="1"/>
    <xf numFmtId="169" fontId="22" fillId="0" borderId="73" xfId="0" applyNumberFormat="1" applyFont="1" applyBorder="1"/>
    <xf numFmtId="43" fontId="25" fillId="0" borderId="73" xfId="4" applyFont="1" applyFill="1" applyBorder="1"/>
    <xf numFmtId="43" fontId="26" fillId="0" borderId="73" xfId="4" applyFont="1" applyFill="1" applyBorder="1"/>
    <xf numFmtId="0" fontId="23" fillId="0" borderId="73" xfId="0" applyFont="1" applyBorder="1"/>
    <xf numFmtId="0" fontId="27" fillId="0" borderId="73" xfId="0" applyFont="1" applyBorder="1"/>
    <xf numFmtId="169" fontId="23" fillId="0" borderId="73" xfId="0" applyNumberFormat="1" applyFont="1" applyBorder="1"/>
    <xf numFmtId="43" fontId="28" fillId="0" borderId="73" xfId="4" applyFont="1" applyFill="1" applyBorder="1"/>
    <xf numFmtId="0" fontId="30" fillId="0" borderId="73" xfId="0" applyFont="1" applyBorder="1" applyAlignment="1">
      <alignment vertical="center"/>
    </xf>
    <xf numFmtId="0" fontId="30" fillId="0" borderId="73" xfId="0" applyFont="1" applyBorder="1"/>
    <xf numFmtId="0" fontId="30" fillId="0" borderId="73" xfId="0" applyFont="1" applyBorder="1" applyAlignment="1">
      <alignment vertical="center" wrapText="1"/>
    </xf>
    <xf numFmtId="169" fontId="22" fillId="0" borderId="73" xfId="0" applyNumberFormat="1" applyFont="1" applyBorder="1" applyAlignment="1">
      <alignment vertical="center"/>
    </xf>
    <xf numFmtId="169" fontId="30" fillId="0" borderId="73" xfId="0" applyNumberFormat="1" applyFont="1" applyBorder="1"/>
    <xf numFmtId="0" fontId="32" fillId="0" borderId="73" xfId="0" applyFont="1" applyBorder="1"/>
    <xf numFmtId="43" fontId="32" fillId="0" borderId="73" xfId="0" applyNumberFormat="1" applyFont="1" applyBorder="1"/>
    <xf numFmtId="169" fontId="32" fillId="0" borderId="73" xfId="0" applyNumberFormat="1" applyFont="1" applyBorder="1"/>
    <xf numFmtId="0" fontId="29" fillId="0" borderId="73" xfId="0" applyFont="1" applyBorder="1"/>
    <xf numFmtId="0" fontId="34" fillId="0" borderId="73" xfId="0" applyFont="1" applyBorder="1"/>
    <xf numFmtId="169" fontId="29" fillId="0" borderId="73" xfId="0" applyNumberFormat="1" applyFont="1" applyBorder="1"/>
    <xf numFmtId="43" fontId="36" fillId="0" borderId="73" xfId="4" applyFont="1" applyFill="1" applyBorder="1"/>
    <xf numFmtId="169" fontId="29" fillId="0" borderId="73" xfId="4" applyNumberFormat="1" applyFont="1" applyFill="1" applyBorder="1"/>
    <xf numFmtId="0" fontId="33" fillId="0" borderId="73" xfId="0" applyFont="1" applyBorder="1"/>
    <xf numFmtId="0" fontId="37" fillId="0" borderId="73" xfId="0" applyFont="1" applyBorder="1"/>
    <xf numFmtId="169" fontId="33" fillId="0" borderId="73" xfId="0" applyNumberFormat="1" applyFont="1" applyBorder="1"/>
    <xf numFmtId="0" fontId="38" fillId="0" borderId="73" xfId="0" applyFont="1" applyBorder="1"/>
    <xf numFmtId="169" fontId="39" fillId="0" borderId="73" xfId="4" applyNumberFormat="1" applyFont="1" applyFill="1" applyBorder="1"/>
    <xf numFmtId="0" fontId="40" fillId="0" borderId="73" xfId="0" applyFont="1" applyBorder="1"/>
    <xf numFmtId="169" fontId="40" fillId="0" borderId="73" xfId="0" applyNumberFormat="1" applyFont="1" applyBorder="1"/>
    <xf numFmtId="0" fontId="41" fillId="0" borderId="73" xfId="0" applyFont="1" applyBorder="1"/>
    <xf numFmtId="43" fontId="42" fillId="0" borderId="73" xfId="4" applyFont="1" applyFill="1" applyBorder="1"/>
    <xf numFmtId="43" fontId="23" fillId="0" borderId="73" xfId="0" applyNumberFormat="1" applyFont="1" applyBorder="1"/>
    <xf numFmtId="0" fontId="23" fillId="0" borderId="73" xfId="0" applyFont="1" applyBorder="1" applyAlignment="1">
      <alignment horizontal="center" vertical="center"/>
    </xf>
    <xf numFmtId="169" fontId="23" fillId="0" borderId="73" xfId="0" applyNumberFormat="1" applyFont="1" applyBorder="1" applyAlignment="1">
      <alignment horizontal="center" vertical="center" wrapText="1"/>
    </xf>
    <xf numFmtId="0" fontId="23" fillId="0" borderId="73" xfId="0" applyFont="1" applyBorder="1" applyAlignment="1">
      <alignment horizontal="center" vertical="center" wrapText="1"/>
    </xf>
    <xf numFmtId="0" fontId="59" fillId="0" borderId="8" xfId="0" applyFont="1" applyBorder="1" applyAlignment="1">
      <alignment horizontal="left"/>
    </xf>
    <xf numFmtId="0" fontId="61" fillId="0" borderId="0" xfId="0" applyFont="1" applyAlignment="1">
      <alignment horizontal="left"/>
    </xf>
    <xf numFmtId="0" fontId="59" fillId="0" borderId="10" xfId="0" applyFont="1" applyBorder="1"/>
    <xf numFmtId="0" fontId="60" fillId="0" borderId="0" xfId="0" applyFont="1" applyAlignment="1">
      <alignment horizontal="left"/>
    </xf>
    <xf numFmtId="0" fontId="59" fillId="0" borderId="0" xfId="0" applyFont="1"/>
    <xf numFmtId="0" fontId="59" fillId="0" borderId="8" xfId="0" applyFont="1" applyBorder="1" applyAlignment="1">
      <alignment horizontal="left" vertical="center" wrapText="1"/>
    </xf>
    <xf numFmtId="0" fontId="59" fillId="0" borderId="0" xfId="0" applyFont="1" applyAlignment="1">
      <alignment horizontal="left" vertical="center" wrapText="1"/>
    </xf>
    <xf numFmtId="0" fontId="59" fillId="0" borderId="10" xfId="0" applyFont="1" applyBorder="1" applyAlignment="1">
      <alignment horizontal="left" vertical="center" wrapText="1"/>
    </xf>
    <xf numFmtId="0" fontId="64" fillId="0" borderId="43" xfId="0" applyFont="1" applyBorder="1" applyAlignment="1">
      <alignment vertical="center"/>
    </xf>
    <xf numFmtId="0" fontId="64" fillId="0" borderId="43" xfId="0" applyFont="1" applyBorder="1" applyAlignment="1">
      <alignment horizontal="left" vertical="center"/>
    </xf>
    <xf numFmtId="0" fontId="64" fillId="0" borderId="0" xfId="0" applyFont="1" applyAlignment="1">
      <alignment vertical="center" wrapText="1"/>
    </xf>
    <xf numFmtId="0" fontId="64" fillId="0" borderId="33" xfId="0" applyFont="1" applyBorder="1" applyAlignment="1">
      <alignment vertical="center"/>
    </xf>
    <xf numFmtId="0" fontId="64" fillId="0" borderId="33" xfId="0" applyFont="1" applyBorder="1" applyAlignment="1">
      <alignment horizontal="left" vertical="center" wrapText="1"/>
    </xf>
    <xf numFmtId="0" fontId="4" fillId="0" borderId="1" xfId="0" applyFont="1" applyBorder="1" applyAlignment="1">
      <alignment horizontal="center" vertical="center"/>
    </xf>
    <xf numFmtId="0" fontId="4" fillId="0" borderId="27" xfId="0" applyFont="1" applyBorder="1" applyAlignment="1">
      <alignment horizontal="center" vertical="center"/>
    </xf>
    <xf numFmtId="0" fontId="4" fillId="0" borderId="31" xfId="0" applyFont="1" applyBorder="1" applyAlignment="1">
      <alignment horizontal="center" vertical="center"/>
    </xf>
    <xf numFmtId="0" fontId="64" fillId="0" borderId="8" xfId="0" applyFont="1" applyBorder="1" applyAlignment="1">
      <alignment horizontal="left" vertical="center" wrapText="1"/>
    </xf>
    <xf numFmtId="0" fontId="64" fillId="0" borderId="0" xfId="0" applyFont="1" applyAlignment="1">
      <alignment horizontal="left" vertical="center" wrapText="1"/>
    </xf>
    <xf numFmtId="0" fontId="64" fillId="0" borderId="10" xfId="0" applyFont="1" applyBorder="1" applyAlignment="1">
      <alignment horizontal="left" vertical="center" wrapText="1"/>
    </xf>
    <xf numFmtId="0" fontId="64" fillId="0" borderId="24" xfId="0" applyFont="1" applyBorder="1" applyAlignment="1">
      <alignment horizontal="left" vertical="center" wrapText="1"/>
    </xf>
    <xf numFmtId="0" fontId="64" fillId="0" borderId="22" xfId="0" applyFont="1" applyBorder="1" applyAlignment="1">
      <alignment horizontal="left" vertical="center" wrapText="1"/>
    </xf>
    <xf numFmtId="0" fontId="64" fillId="0" borderId="30" xfId="0" applyFont="1" applyBorder="1" applyAlignment="1">
      <alignment horizontal="left" vertical="center" wrapText="1"/>
    </xf>
    <xf numFmtId="0" fontId="64" fillId="5" borderId="7" xfId="0" applyFont="1" applyFill="1" applyBorder="1" applyAlignment="1">
      <alignment horizontal="left" vertical="center"/>
    </xf>
    <xf numFmtId="0" fontId="64" fillId="5" borderId="3" xfId="0" applyFont="1" applyFill="1" applyBorder="1" applyAlignment="1">
      <alignment horizontal="left" vertical="center"/>
    </xf>
    <xf numFmtId="0" fontId="64" fillId="5" borderId="12" xfId="0" applyFont="1" applyFill="1" applyBorder="1" applyAlignment="1">
      <alignment horizontal="left" vertical="center"/>
    </xf>
    <xf numFmtId="0" fontId="53" fillId="0" borderId="7" xfId="0" applyFont="1" applyBorder="1" applyAlignment="1" applyProtection="1">
      <alignment horizontal="center" vertical="center" wrapText="1"/>
      <protection locked="0"/>
    </xf>
    <xf numFmtId="0" fontId="53" fillId="0" borderId="3" xfId="0" applyFont="1" applyBorder="1" applyAlignment="1" applyProtection="1">
      <alignment horizontal="center" vertical="center" wrapText="1"/>
      <protection locked="0"/>
    </xf>
    <xf numFmtId="0" fontId="53" fillId="0" borderId="12" xfId="0" applyFont="1" applyBorder="1" applyAlignment="1" applyProtection="1">
      <alignment horizontal="center" vertical="center" wrapText="1"/>
      <protection locked="0"/>
    </xf>
    <xf numFmtId="0" fontId="53" fillId="0" borderId="8" xfId="0" applyFont="1" applyBorder="1" applyAlignment="1" applyProtection="1">
      <alignment horizontal="center" vertical="center" wrapText="1"/>
      <protection locked="0"/>
    </xf>
    <xf numFmtId="0" fontId="53" fillId="0" borderId="0" xfId="0" applyFont="1" applyBorder="1" applyAlignment="1" applyProtection="1">
      <alignment horizontal="center" vertical="center" wrapText="1"/>
      <protection locked="0"/>
    </xf>
    <xf numFmtId="0" fontId="53" fillId="0" borderId="10" xfId="0" applyFont="1" applyBorder="1" applyAlignment="1" applyProtection="1">
      <alignment horizontal="center" vertical="center" wrapText="1"/>
      <protection locked="0"/>
    </xf>
    <xf numFmtId="0" fontId="53" fillId="0" borderId="24" xfId="0" applyFont="1" applyBorder="1" applyAlignment="1" applyProtection="1">
      <alignment horizontal="center" vertical="center" wrapText="1"/>
      <protection locked="0"/>
    </xf>
    <xf numFmtId="0" fontId="53" fillId="0" borderId="22" xfId="0" applyFont="1" applyBorder="1" applyAlignment="1" applyProtection="1">
      <alignment horizontal="center" vertical="center" wrapText="1"/>
      <protection locked="0"/>
    </xf>
    <xf numFmtId="0" fontId="53" fillId="0" borderId="30" xfId="0" applyFont="1" applyBorder="1" applyAlignment="1" applyProtection="1">
      <alignment horizontal="center" vertical="center" wrapText="1"/>
      <protection locked="0"/>
    </xf>
    <xf numFmtId="0" fontId="62" fillId="0" borderId="0" xfId="0" applyFont="1" applyAlignment="1">
      <alignment horizontal="left" vertical="center" wrapText="1"/>
    </xf>
    <xf numFmtId="0" fontId="62" fillId="0" borderId="10" xfId="0" applyFont="1" applyBorder="1" applyAlignment="1">
      <alignment horizontal="left" vertical="center" wrapText="1"/>
    </xf>
    <xf numFmtId="0" fontId="10" fillId="0" borderId="2"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59" xfId="0" applyFont="1" applyBorder="1" applyAlignment="1" applyProtection="1">
      <alignment horizontal="center" vertical="center" wrapText="1"/>
      <protection locked="0"/>
    </xf>
    <xf numFmtId="0" fontId="10" fillId="0" borderId="58" xfId="0" applyFont="1" applyBorder="1" applyAlignment="1" applyProtection="1">
      <alignment horizontal="center" vertical="center" wrapText="1"/>
      <protection locked="0"/>
    </xf>
    <xf numFmtId="0" fontId="10" fillId="0" borderId="39" xfId="0" applyFont="1" applyBorder="1" applyAlignment="1" applyProtection="1">
      <alignment horizontal="center" vertical="center" wrapText="1"/>
      <protection locked="0"/>
    </xf>
    <xf numFmtId="0" fontId="10" fillId="0" borderId="40" xfId="0" applyFont="1" applyBorder="1" applyAlignment="1" applyProtection="1">
      <alignment horizontal="center" vertical="center" wrapText="1"/>
      <protection locked="0"/>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54" fillId="4" borderId="8" xfId="0" applyFont="1" applyFill="1" applyBorder="1" applyAlignment="1">
      <alignment horizontal="center" vertical="center" wrapText="1"/>
    </xf>
    <xf numFmtId="0" fontId="54" fillId="4" borderId="0" xfId="0" applyFont="1" applyFill="1" applyAlignment="1">
      <alignment horizontal="center" vertical="center" wrapText="1"/>
    </xf>
    <xf numFmtId="0" fontId="54" fillId="4" borderId="10" xfId="0" applyFont="1" applyFill="1" applyBorder="1" applyAlignment="1">
      <alignment horizontal="center" vertical="center" wrapText="1"/>
    </xf>
    <xf numFmtId="0" fontId="64" fillId="0" borderId="34" xfId="0" applyFont="1" applyBorder="1" applyAlignment="1">
      <alignment horizontal="center" vertical="center"/>
    </xf>
    <xf numFmtId="0" fontId="64" fillId="0" borderId="32" xfId="0" applyFont="1" applyBorder="1" applyAlignment="1">
      <alignment horizontal="center" vertical="center"/>
    </xf>
    <xf numFmtId="0" fontId="64" fillId="0" borderId="41" xfId="0" applyFont="1" applyBorder="1" applyAlignment="1">
      <alignment horizontal="center" vertical="center"/>
    </xf>
    <xf numFmtId="0" fontId="64" fillId="0" borderId="14" xfId="0" applyFont="1" applyBorder="1" applyAlignment="1">
      <alignment horizontal="center" vertical="center"/>
    </xf>
    <xf numFmtId="0" fontId="10" fillId="0" borderId="38"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51" xfId="0" applyFont="1" applyBorder="1" applyAlignment="1" applyProtection="1">
      <alignment horizontal="center" vertical="center" wrapText="1"/>
      <protection locked="0"/>
    </xf>
    <xf numFmtId="0" fontId="10" fillId="0" borderId="52" xfId="0" applyFont="1" applyBorder="1" applyAlignment="1" applyProtection="1">
      <alignment horizontal="center" vertical="center" wrapText="1"/>
      <protection locked="0"/>
    </xf>
    <xf numFmtId="0" fontId="10" fillId="0" borderId="55" xfId="0" applyFont="1" applyBorder="1" applyAlignment="1" applyProtection="1">
      <alignment horizontal="center" vertical="center" wrapText="1"/>
      <protection locked="0"/>
    </xf>
    <xf numFmtId="0" fontId="64" fillId="5" borderId="53" xfId="0" applyFont="1" applyFill="1" applyBorder="1" applyAlignment="1">
      <alignment horizontal="center" vertical="center"/>
    </xf>
    <xf numFmtId="0" fontId="64" fillId="5" borderId="61" xfId="0" applyFont="1" applyFill="1" applyBorder="1" applyAlignment="1">
      <alignment horizontal="center" vertical="center"/>
    </xf>
    <xf numFmtId="0" fontId="64" fillId="5" borderId="54" xfId="0" applyFont="1" applyFill="1" applyBorder="1" applyAlignment="1">
      <alignment horizontal="center" vertical="center"/>
    </xf>
    <xf numFmtId="0" fontId="64" fillId="0" borderId="0" xfId="0" applyFont="1" applyAlignment="1">
      <alignment horizontal="left" vertical="center"/>
    </xf>
    <xf numFmtId="0" fontId="6" fillId="0" borderId="53" xfId="0" applyFont="1" applyBorder="1" applyAlignment="1">
      <alignment horizontal="center" vertical="center"/>
    </xf>
    <xf numFmtId="0" fontId="6" fillId="0" borderId="60" xfId="0" applyFont="1" applyBorder="1" applyAlignment="1">
      <alignment horizontal="center" vertical="center"/>
    </xf>
    <xf numFmtId="0" fontId="21" fillId="4" borderId="43" xfId="0" applyFont="1" applyFill="1" applyBorder="1" applyAlignment="1">
      <alignment horizontal="left" vertical="center" wrapText="1"/>
    </xf>
    <xf numFmtId="0" fontId="21" fillId="4" borderId="41" xfId="0" applyFont="1" applyFill="1" applyBorder="1" applyAlignment="1">
      <alignment horizontal="left" vertical="center" wrapText="1"/>
    </xf>
    <xf numFmtId="0" fontId="21" fillId="0" borderId="96" xfId="0" applyFont="1" applyBorder="1" applyAlignment="1">
      <alignment horizontal="left" vertical="center" wrapText="1"/>
    </xf>
    <xf numFmtId="0" fontId="21" fillId="0" borderId="97" xfId="0" applyFont="1" applyBorder="1" applyAlignment="1">
      <alignment horizontal="left" vertical="center" wrapText="1"/>
    </xf>
    <xf numFmtId="0" fontId="21" fillId="0" borderId="98" xfId="0" applyFont="1" applyBorder="1" applyAlignment="1">
      <alignment horizontal="left" vertical="center" wrapText="1"/>
    </xf>
    <xf numFmtId="0" fontId="21" fillId="0" borderId="26" xfId="0" applyFont="1" applyBorder="1" applyAlignment="1">
      <alignment horizontal="left" vertical="center" wrapText="1"/>
    </xf>
    <xf numFmtId="0" fontId="21" fillId="0" borderId="27" xfId="0" applyFont="1" applyBorder="1" applyAlignment="1">
      <alignment horizontal="left" vertical="center" wrapText="1"/>
    </xf>
    <xf numFmtId="0" fontId="21" fillId="0" borderId="31" xfId="0" applyFont="1" applyBorder="1" applyAlignment="1">
      <alignment horizontal="left" vertical="center" wrapText="1"/>
    </xf>
    <xf numFmtId="0" fontId="21" fillId="0" borderId="99" xfId="0" applyFont="1" applyBorder="1" applyAlignment="1">
      <alignment horizontal="left" vertical="center" wrapText="1"/>
    </xf>
    <xf numFmtId="0" fontId="21" fillId="0" borderId="100" xfId="0" applyFont="1" applyBorder="1" applyAlignment="1">
      <alignment horizontal="left" vertical="center" wrapText="1"/>
    </xf>
    <xf numFmtId="0" fontId="21" fillId="0" borderId="101" xfId="0" applyFont="1" applyBorder="1" applyAlignment="1">
      <alignment horizontal="left" vertical="center" wrapText="1"/>
    </xf>
    <xf numFmtId="0" fontId="53" fillId="4" borderId="8" xfId="0" applyFont="1" applyFill="1" applyBorder="1" applyAlignment="1">
      <alignment horizontal="center" vertical="center" wrapText="1"/>
    </xf>
    <xf numFmtId="0" fontId="53" fillId="4" borderId="0" xfId="0" applyFont="1" applyFill="1" applyAlignment="1">
      <alignment horizontal="center" vertical="center" wrapText="1"/>
    </xf>
    <xf numFmtId="0" fontId="53" fillId="4" borderId="10" xfId="0" applyFont="1" applyFill="1" applyBorder="1" applyAlignment="1">
      <alignment horizontal="center" vertical="center" wrapText="1"/>
    </xf>
    <xf numFmtId="0" fontId="6" fillId="0" borderId="15" xfId="0" applyFont="1" applyBorder="1" applyAlignment="1">
      <alignment horizontal="center" vertical="center"/>
    </xf>
    <xf numFmtId="0" fontId="6" fillId="0" borderId="17" xfId="0" applyFont="1" applyBorder="1" applyAlignment="1">
      <alignment horizontal="center" vertical="center"/>
    </xf>
    <xf numFmtId="0" fontId="10" fillId="0" borderId="0" xfId="0" applyFont="1" applyAlignment="1">
      <alignment horizontal="center" vertical="center" wrapText="1"/>
    </xf>
    <xf numFmtId="0" fontId="10" fillId="0" borderId="10" xfId="0" applyFont="1" applyBorder="1" applyAlignment="1">
      <alignment horizontal="center" vertical="center" wrapText="1"/>
    </xf>
    <xf numFmtId="0" fontId="4" fillId="0" borderId="53" xfId="0" applyFont="1" applyBorder="1" applyAlignment="1">
      <alignment horizontal="center" vertical="center"/>
    </xf>
    <xf numFmtId="0" fontId="4" fillId="0" borderId="61" xfId="0" applyFont="1" applyBorder="1" applyAlignment="1">
      <alignment horizontal="center" vertical="center"/>
    </xf>
    <xf numFmtId="0" fontId="4" fillId="0" borderId="54" xfId="0" applyFont="1" applyBorder="1" applyAlignment="1">
      <alignment horizontal="center" vertical="center"/>
    </xf>
    <xf numFmtId="0" fontId="4" fillId="0" borderId="43" xfId="0" applyFont="1" applyBorder="1" applyAlignment="1">
      <alignment horizontal="center" vertical="center"/>
    </xf>
    <xf numFmtId="0" fontId="4" fillId="0" borderId="41" xfId="0" applyFont="1" applyBorder="1" applyAlignment="1">
      <alignment horizontal="center" vertical="center"/>
    </xf>
    <xf numFmtId="0" fontId="4" fillId="0" borderId="14"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2" xfId="0" applyFont="1" applyBorder="1" applyAlignment="1">
      <alignment horizontal="center" vertical="center"/>
    </xf>
    <xf numFmtId="0" fontId="18" fillId="0" borderId="33" xfId="0" applyFont="1" applyBorder="1" applyAlignment="1" applyProtection="1">
      <alignment horizontal="center" vertical="center" wrapText="1"/>
      <protection locked="0"/>
    </xf>
    <xf numFmtId="0" fontId="18" fillId="0" borderId="34" xfId="0" applyFont="1" applyBorder="1" applyAlignment="1" applyProtection="1">
      <alignment horizontal="center" vertical="center" wrapText="1"/>
      <protection locked="0"/>
    </xf>
    <xf numFmtId="0" fontId="10" fillId="0" borderId="8" xfId="0" applyFont="1" applyBorder="1" applyAlignment="1">
      <alignment horizontal="center" vertical="center" wrapText="1"/>
    </xf>
    <xf numFmtId="0" fontId="52" fillId="0" borderId="7" xfId="0" applyFont="1" applyBorder="1" applyAlignment="1" applyProtection="1">
      <alignment horizontal="center" vertical="center" wrapText="1"/>
      <protection locked="0"/>
    </xf>
    <xf numFmtId="0" fontId="52" fillId="0" borderId="3" xfId="0" applyFont="1" applyBorder="1" applyAlignment="1" applyProtection="1">
      <alignment horizontal="center" vertical="center" wrapText="1"/>
      <protection locked="0"/>
    </xf>
    <xf numFmtId="0" fontId="52" fillId="0" borderId="12" xfId="0" applyFont="1" applyBorder="1" applyAlignment="1" applyProtection="1">
      <alignment horizontal="center" vertical="center" wrapText="1"/>
      <protection locked="0"/>
    </xf>
    <xf numFmtId="0" fontId="52" fillId="0" borderId="8" xfId="0" applyFont="1" applyBorder="1" applyAlignment="1" applyProtection="1">
      <alignment horizontal="center" vertical="center" wrapText="1"/>
      <protection locked="0"/>
    </xf>
    <xf numFmtId="0" fontId="52" fillId="0" borderId="10" xfId="0" applyFont="1" applyBorder="1" applyAlignment="1" applyProtection="1">
      <alignment horizontal="center" vertical="center" wrapText="1"/>
      <protection locked="0"/>
    </xf>
    <xf numFmtId="0" fontId="52" fillId="0" borderId="9" xfId="0" applyFont="1" applyBorder="1" applyAlignment="1" applyProtection="1">
      <alignment horizontal="center" vertical="center" wrapText="1"/>
      <protection locked="0"/>
    </xf>
    <xf numFmtId="0" fontId="52" fillId="0" borderId="6" xfId="0" applyFont="1" applyBorder="1" applyAlignment="1" applyProtection="1">
      <alignment horizontal="center" vertical="center" wrapText="1"/>
      <protection locked="0"/>
    </xf>
    <xf numFmtId="0" fontId="52" fillId="0" borderId="13" xfId="0" applyFont="1" applyBorder="1" applyAlignment="1" applyProtection="1">
      <alignment horizontal="center" vertical="center" wrapText="1"/>
      <protection locked="0"/>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16"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horizontal="center" vertical="center" wrapText="1"/>
    </xf>
    <xf numFmtId="0" fontId="11" fillId="0" borderId="10" xfId="0" applyFont="1" applyBorder="1" applyAlignment="1">
      <alignment horizontal="center" vertical="center" wrapText="1"/>
    </xf>
    <xf numFmtId="0" fontId="19" fillId="0" borderId="7"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12" xfId="0" applyFont="1" applyBorder="1" applyAlignment="1" applyProtection="1">
      <alignment horizontal="center" vertical="center" wrapText="1"/>
      <protection locked="0"/>
    </xf>
    <xf numFmtId="0" fontId="19" fillId="0" borderId="8" xfId="0" applyFont="1" applyBorder="1" applyAlignment="1" applyProtection="1">
      <alignment horizontal="center" vertical="center" wrapText="1"/>
      <protection locked="0"/>
    </xf>
    <xf numFmtId="0" fontId="19" fillId="0" borderId="10" xfId="0" applyFont="1" applyBorder="1" applyAlignment="1" applyProtection="1">
      <alignment horizontal="center" vertical="center" wrapText="1"/>
      <protection locked="0"/>
    </xf>
    <xf numFmtId="0" fontId="19" fillId="0" borderId="9"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10" fillId="0" borderId="15" xfId="0" applyFont="1" applyBorder="1" applyAlignment="1">
      <alignment horizontal="center" vertical="center" wrapText="1"/>
    </xf>
    <xf numFmtId="0" fontId="9" fillId="0" borderId="24" xfId="0" applyFont="1" applyBorder="1" applyAlignment="1">
      <alignment horizontal="center" vertical="center"/>
    </xf>
    <xf numFmtId="0" fontId="9" fillId="0" borderId="22" xfId="0" applyFont="1" applyBorder="1" applyAlignment="1">
      <alignment horizontal="center" vertical="center"/>
    </xf>
    <xf numFmtId="0" fontId="9" fillId="0" borderId="45" xfId="0" applyFont="1" applyBorder="1" applyAlignment="1">
      <alignment horizontal="center" vertical="center"/>
    </xf>
    <xf numFmtId="0" fontId="11" fillId="0" borderId="0" xfId="0" applyFont="1" applyAlignment="1" applyProtection="1">
      <alignment horizontal="center" vertical="center" wrapText="1"/>
      <protection locked="0"/>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3" fillId="0" borderId="7"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67" fillId="0" borderId="8" xfId="0" applyFont="1" applyBorder="1" applyAlignment="1">
      <alignment horizontal="left"/>
    </xf>
    <xf numFmtId="0" fontId="67" fillId="0" borderId="0" xfId="0" applyFont="1" applyAlignment="1">
      <alignment horizontal="left"/>
    </xf>
    <xf numFmtId="169" fontId="23" fillId="0" borderId="75" xfId="0" applyNumberFormat="1" applyFont="1" applyBorder="1" applyAlignment="1">
      <alignment horizontal="center" vertical="center" wrapText="1"/>
    </xf>
    <xf numFmtId="169" fontId="23" fillId="0" borderId="76" xfId="0" applyNumberFormat="1" applyFont="1" applyBorder="1" applyAlignment="1">
      <alignment horizontal="center" vertical="center" wrapText="1"/>
    </xf>
    <xf numFmtId="0" fontId="23" fillId="0" borderId="75" xfId="0" applyFont="1" applyBorder="1" applyAlignment="1">
      <alignment horizontal="center" vertical="center"/>
    </xf>
    <xf numFmtId="0" fontId="23" fillId="0" borderId="76" xfId="0" applyFont="1" applyBorder="1" applyAlignment="1">
      <alignment horizontal="center" vertical="center"/>
    </xf>
    <xf numFmtId="0" fontId="52" fillId="0" borderId="18" xfId="0" applyFont="1" applyBorder="1" applyAlignment="1">
      <alignment horizontal="center" vertical="center"/>
    </xf>
    <xf numFmtId="0" fontId="52" fillId="0" borderId="20" xfId="0" applyFont="1" applyBorder="1" applyAlignment="1">
      <alignment horizontal="center" vertical="center"/>
    </xf>
    <xf numFmtId="0" fontId="19" fillId="0" borderId="18" xfId="0" applyFont="1" applyBorder="1" applyAlignment="1" applyProtection="1">
      <alignment horizontal="center" vertical="center" wrapText="1"/>
      <protection locked="0"/>
    </xf>
    <xf numFmtId="0" fontId="19" fillId="0" borderId="19" xfId="0" applyFont="1" applyBorder="1" applyAlignment="1" applyProtection="1">
      <alignment horizontal="center" vertical="center" wrapText="1"/>
      <protection locked="0"/>
    </xf>
    <xf numFmtId="0" fontId="19" fillId="0" borderId="63"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0" fontId="19" fillId="0" borderId="65" xfId="0" applyFont="1" applyBorder="1" applyAlignment="1" applyProtection="1">
      <alignment horizontal="center" vertical="center" wrapText="1"/>
      <protection locked="0"/>
    </xf>
    <xf numFmtId="0" fontId="51" fillId="4" borderId="0" xfId="0" applyFont="1" applyFill="1" applyAlignment="1" applyProtection="1">
      <alignment horizontal="center"/>
      <protection locked="0"/>
    </xf>
    <xf numFmtId="0" fontId="50" fillId="0" borderId="7" xfId="0" applyFont="1" applyBorder="1" applyAlignment="1" applyProtection="1">
      <alignment horizontal="center" vertical="center" wrapText="1"/>
      <protection locked="0"/>
    </xf>
    <xf numFmtId="0" fontId="50" fillId="0" borderId="3" xfId="0" applyFont="1" applyBorder="1" applyAlignment="1" applyProtection="1">
      <alignment horizontal="center" vertical="center" wrapText="1"/>
      <protection locked="0"/>
    </xf>
    <xf numFmtId="0" fontId="50" fillId="0" borderId="12" xfId="0" applyFont="1" applyBorder="1" applyAlignment="1" applyProtection="1">
      <alignment horizontal="center" vertical="center" wrapText="1"/>
      <protection locked="0"/>
    </xf>
    <xf numFmtId="0" fontId="50" fillId="0" borderId="8" xfId="0" applyFont="1" applyBorder="1" applyAlignment="1" applyProtection="1">
      <alignment horizontal="center" vertical="center" wrapText="1"/>
      <protection locked="0"/>
    </xf>
    <xf numFmtId="0" fontId="50" fillId="0" borderId="10" xfId="0" applyFont="1" applyBorder="1" applyAlignment="1" applyProtection="1">
      <alignment horizontal="center" vertical="center" wrapText="1"/>
      <protection locked="0"/>
    </xf>
    <xf numFmtId="0" fontId="50" fillId="0" borderId="9" xfId="0" applyFont="1" applyBorder="1" applyAlignment="1" applyProtection="1">
      <alignment horizontal="center" vertical="center" wrapText="1"/>
      <protection locked="0"/>
    </xf>
    <xf numFmtId="0" fontId="50" fillId="0" borderId="6" xfId="0" applyFont="1" applyBorder="1" applyAlignment="1" applyProtection="1">
      <alignment horizontal="center" vertical="center" wrapText="1"/>
      <protection locked="0"/>
    </xf>
    <xf numFmtId="0" fontId="50" fillId="0" borderId="13" xfId="0" applyFont="1" applyBorder="1" applyAlignment="1" applyProtection="1">
      <alignment horizontal="center" vertical="center" wrapText="1"/>
      <protection locked="0"/>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15" fillId="0" borderId="2"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65" xfId="0" applyFont="1" applyBorder="1" applyAlignment="1" applyProtection="1">
      <alignment horizontal="center" vertical="center" wrapText="1"/>
      <protection locked="0"/>
    </xf>
    <xf numFmtId="0" fontId="15" fillId="0" borderId="19" xfId="0" applyFont="1" applyBorder="1" applyAlignment="1" applyProtection="1">
      <alignment horizontal="center" vertical="center" wrapText="1"/>
      <protection locked="0"/>
    </xf>
    <xf numFmtId="0" fontId="15" fillId="0" borderId="20" xfId="0" applyFont="1" applyBorder="1" applyAlignment="1" applyProtection="1">
      <alignment horizontal="center" vertical="center" wrapText="1"/>
      <protection locked="0"/>
    </xf>
    <xf numFmtId="0" fontId="15" fillId="0" borderId="18" xfId="0" applyFont="1" applyBorder="1" applyAlignment="1" applyProtection="1">
      <alignment horizontal="center" vertical="center" wrapText="1"/>
      <protection locked="0"/>
    </xf>
    <xf numFmtId="0" fontId="49" fillId="0" borderId="7" xfId="0" applyFont="1" applyBorder="1" applyAlignment="1" applyProtection="1">
      <alignment horizontal="center" vertical="center" wrapText="1"/>
      <protection locked="0"/>
    </xf>
    <xf numFmtId="0" fontId="49" fillId="0" borderId="3" xfId="0" applyFont="1" applyBorder="1" applyAlignment="1" applyProtection="1">
      <alignment horizontal="center" vertical="center" wrapText="1"/>
      <protection locked="0"/>
    </xf>
    <xf numFmtId="0" fontId="49" fillId="0" borderId="12" xfId="0" applyFont="1" applyBorder="1" applyAlignment="1" applyProtection="1">
      <alignment horizontal="center" vertical="center" wrapText="1"/>
      <protection locked="0"/>
    </xf>
    <xf numFmtId="0" fontId="49" fillId="0" borderId="8" xfId="0" applyFont="1" applyBorder="1" applyAlignment="1" applyProtection="1">
      <alignment horizontal="center" vertical="center" wrapText="1"/>
      <protection locked="0"/>
    </xf>
    <xf numFmtId="0" fontId="49" fillId="0" borderId="10" xfId="0" applyFont="1" applyBorder="1" applyAlignment="1" applyProtection="1">
      <alignment horizontal="center" vertical="center" wrapText="1"/>
      <protection locked="0"/>
    </xf>
    <xf numFmtId="0" fontId="49" fillId="0" borderId="9" xfId="0" applyFont="1" applyBorder="1" applyAlignment="1" applyProtection="1">
      <alignment horizontal="center" vertical="center" wrapText="1"/>
      <protection locked="0"/>
    </xf>
    <xf numFmtId="0" fontId="49" fillId="0" borderId="6" xfId="0" applyFont="1" applyBorder="1" applyAlignment="1" applyProtection="1">
      <alignment horizontal="center" vertical="center" wrapText="1"/>
      <protection locked="0"/>
    </xf>
    <xf numFmtId="0" fontId="49" fillId="0" borderId="13" xfId="0" applyFont="1" applyBorder="1" applyAlignment="1" applyProtection="1">
      <alignment horizontal="center" vertical="center" wrapText="1"/>
      <protection locked="0"/>
    </xf>
    <xf numFmtId="0" fontId="21" fillId="4" borderId="0" xfId="0" applyFont="1" applyFill="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3" fillId="0" borderId="43" xfId="0" applyFont="1" applyBorder="1" applyAlignment="1">
      <alignment horizontal="center" vertical="center"/>
    </xf>
    <xf numFmtId="0" fontId="3" fillId="0" borderId="1" xfId="0" applyFont="1" applyBorder="1" applyAlignment="1">
      <alignment horizontal="center" vertical="center"/>
    </xf>
    <xf numFmtId="0" fontId="49" fillId="0" borderId="7" xfId="0" applyFont="1" applyBorder="1" applyAlignment="1">
      <alignment horizontal="center" vertical="center"/>
    </xf>
    <xf numFmtId="0" fontId="49" fillId="0" borderId="3" xfId="0" applyFont="1" applyBorder="1" applyAlignment="1">
      <alignment horizontal="center" vertical="center"/>
    </xf>
    <xf numFmtId="0" fontId="49" fillId="0" borderId="12" xfId="0" applyFont="1" applyBorder="1" applyAlignment="1">
      <alignment horizontal="center" vertical="center"/>
    </xf>
    <xf numFmtId="0" fontId="49" fillId="0" borderId="15" xfId="0" applyFont="1" applyBorder="1" applyAlignment="1">
      <alignment horizontal="center" vertical="center"/>
    </xf>
    <xf numFmtId="0" fontId="49" fillId="0" borderId="16" xfId="0" applyFont="1" applyBorder="1" applyAlignment="1">
      <alignment horizontal="center" vertical="center"/>
    </xf>
    <xf numFmtId="0" fontId="49" fillId="0" borderId="17" xfId="0" applyFont="1" applyBorder="1" applyAlignment="1">
      <alignment horizontal="center" vertical="center"/>
    </xf>
    <xf numFmtId="0" fontId="57" fillId="4" borderId="8" xfId="0" applyFont="1" applyFill="1" applyBorder="1" applyAlignment="1">
      <alignment horizontal="center" vertical="center" wrapText="1"/>
    </xf>
    <xf numFmtId="0" fontId="57" fillId="4" borderId="0" xfId="0" applyFont="1" applyFill="1" applyAlignment="1">
      <alignment horizontal="center" vertical="center" wrapText="1"/>
    </xf>
    <xf numFmtId="0" fontId="57" fillId="4" borderId="10" xfId="0" applyFont="1" applyFill="1" applyBorder="1" applyAlignment="1">
      <alignment horizontal="center" vertical="center" wrapText="1"/>
    </xf>
    <xf numFmtId="0" fontId="15" fillId="0" borderId="0" xfId="0" applyFont="1" applyAlignment="1">
      <alignment horizontal="center" vertical="center" wrapText="1"/>
    </xf>
    <xf numFmtId="0" fontId="15" fillId="0" borderId="10" xfId="0" applyFont="1" applyBorder="1" applyAlignment="1">
      <alignment horizontal="center" vertical="center" wrapText="1"/>
    </xf>
    <xf numFmtId="0" fontId="56" fillId="0" borderId="15" xfId="0" applyFont="1" applyBorder="1" applyAlignment="1">
      <alignment horizontal="center" vertical="center" wrapText="1"/>
    </xf>
    <xf numFmtId="0" fontId="56" fillId="0" borderId="16" xfId="0" applyFont="1" applyBorder="1" applyAlignment="1">
      <alignment horizontal="center" vertical="center" wrapText="1"/>
    </xf>
    <xf numFmtId="0" fontId="56" fillId="0" borderId="17" xfId="0" applyFont="1" applyBorder="1" applyAlignment="1">
      <alignment horizontal="center" vertical="center" wrapText="1"/>
    </xf>
    <xf numFmtId="0" fontId="50" fillId="4" borderId="15" xfId="0" applyFont="1" applyFill="1" applyBorder="1" applyAlignment="1">
      <alignment horizontal="center" vertical="center" wrapText="1"/>
    </xf>
    <xf numFmtId="0" fontId="50" fillId="4" borderId="16" xfId="0" applyFont="1" applyFill="1" applyBorder="1" applyAlignment="1">
      <alignment horizontal="center" vertical="center" wrapText="1"/>
    </xf>
    <xf numFmtId="0" fontId="50" fillId="4" borderId="17" xfId="0" applyFont="1" applyFill="1" applyBorder="1" applyAlignment="1">
      <alignment horizontal="center" vertical="center" wrapText="1"/>
    </xf>
    <xf numFmtId="0" fontId="15" fillId="4" borderId="15" xfId="0" applyFont="1" applyFill="1" applyBorder="1" applyAlignment="1" applyProtection="1">
      <alignment horizontal="center" vertical="center" wrapText="1"/>
      <protection locked="0"/>
    </xf>
    <xf numFmtId="0" fontId="15" fillId="4" borderId="17" xfId="0" applyFont="1" applyFill="1" applyBorder="1" applyAlignment="1" applyProtection="1">
      <alignment horizontal="center" vertical="center" wrapText="1"/>
      <protection locked="0"/>
    </xf>
    <xf numFmtId="0" fontId="60" fillId="0" borderId="74" xfId="0" applyFont="1" applyBorder="1" applyAlignment="1">
      <alignment horizontal="left" vertical="center"/>
    </xf>
    <xf numFmtId="0" fontId="60" fillId="0" borderId="86" xfId="0" applyFont="1" applyBorder="1" applyAlignment="1">
      <alignment horizontal="left" vertical="center"/>
    </xf>
    <xf numFmtId="0" fontId="60" fillId="0" borderId="74" xfId="0" applyFont="1" applyBorder="1" applyAlignment="1">
      <alignment horizontal="left" vertical="center" wrapText="1"/>
    </xf>
    <xf numFmtId="0" fontId="60" fillId="0" borderId="86" xfId="0" applyFont="1" applyBorder="1" applyAlignment="1">
      <alignment horizontal="left" vertical="center" wrapText="1"/>
    </xf>
    <xf numFmtId="0" fontId="66" fillId="0" borderId="7" xfId="0" applyFont="1" applyBorder="1" applyAlignment="1">
      <alignment horizontal="center"/>
    </xf>
    <xf numFmtId="0" fontId="66" fillId="0" borderId="3" xfId="0" applyFont="1" applyBorder="1" applyAlignment="1">
      <alignment horizontal="center"/>
    </xf>
    <xf numFmtId="0" fontId="66" fillId="0" borderId="12" xfId="0" applyFont="1" applyBorder="1" applyAlignment="1">
      <alignment horizontal="center"/>
    </xf>
    <xf numFmtId="0" fontId="58" fillId="0" borderId="0" xfId="0" applyFont="1" applyAlignment="1">
      <alignment horizontal="center"/>
    </xf>
    <xf numFmtId="0" fontId="61" fillId="4" borderId="82" xfId="0" applyFont="1" applyFill="1" applyBorder="1" applyAlignment="1">
      <alignment horizontal="center" vertical="center"/>
    </xf>
    <xf numFmtId="0" fontId="61" fillId="4" borderId="83" xfId="0" applyFont="1" applyFill="1" applyBorder="1" applyAlignment="1">
      <alignment horizontal="center" vertical="center"/>
    </xf>
    <xf numFmtId="0" fontId="59" fillId="0" borderId="8" xfId="0" applyFont="1" applyBorder="1" applyAlignment="1">
      <alignment horizontal="left" vertical="center" wrapText="1"/>
    </xf>
    <xf numFmtId="0" fontId="59" fillId="0" borderId="0" xfId="0" applyFont="1" applyAlignment="1">
      <alignment horizontal="left" vertical="center" wrapText="1"/>
    </xf>
    <xf numFmtId="0" fontId="59" fillId="0" borderId="10" xfId="0" applyFont="1" applyBorder="1" applyAlignment="1">
      <alignment horizontal="left" vertical="center" wrapText="1"/>
    </xf>
    <xf numFmtId="0" fontId="61" fillId="4" borderId="79" xfId="0" applyFont="1" applyFill="1" applyBorder="1" applyAlignment="1">
      <alignment horizontal="center"/>
    </xf>
    <xf numFmtId="0" fontId="61" fillId="4" borderId="16" xfId="0" applyFont="1" applyFill="1" applyBorder="1" applyAlignment="1">
      <alignment horizontal="center"/>
    </xf>
    <xf numFmtId="0" fontId="61" fillId="4" borderId="17" xfId="0" applyFont="1" applyFill="1" applyBorder="1" applyAlignment="1">
      <alignment horizontal="center"/>
    </xf>
    <xf numFmtId="0" fontId="60" fillId="0" borderId="73" xfId="0" applyFont="1" applyBorder="1" applyAlignment="1">
      <alignment horizontal="left" vertical="center"/>
    </xf>
    <xf numFmtId="0" fontId="60" fillId="0" borderId="92" xfId="0" applyFont="1" applyBorder="1" applyAlignment="1">
      <alignment horizontal="left" vertical="center"/>
    </xf>
    <xf numFmtId="0" fontId="60" fillId="0" borderId="94" xfId="0" applyFont="1" applyBorder="1" applyAlignment="1">
      <alignment horizontal="left" vertical="center" wrapText="1"/>
    </xf>
    <xf numFmtId="0" fontId="60" fillId="0" borderId="95" xfId="0" applyFont="1" applyBorder="1" applyAlignment="1">
      <alignment horizontal="left" vertical="center" wrapText="1"/>
    </xf>
    <xf numFmtId="0" fontId="60" fillId="0" borderId="73" xfId="0" applyFont="1" applyBorder="1" applyAlignment="1">
      <alignment horizontal="left" vertical="center" wrapText="1"/>
    </xf>
    <xf numFmtId="0" fontId="60" fillId="0" borderId="92" xfId="0" applyFont="1" applyBorder="1" applyAlignment="1">
      <alignment horizontal="left" vertical="center" wrapText="1"/>
    </xf>
    <xf numFmtId="0" fontId="0" fillId="4" borderId="88" xfId="0" applyFill="1" applyBorder="1" applyAlignment="1">
      <alignment horizontal="left" vertical="center" wrapText="1"/>
    </xf>
    <xf numFmtId="0" fontId="0" fillId="4" borderId="3" xfId="0" applyFill="1" applyBorder="1" applyAlignment="1">
      <alignment horizontal="left" vertical="center" wrapText="1"/>
    </xf>
    <xf numFmtId="0" fontId="0" fillId="4" borderId="12" xfId="0" applyFill="1" applyBorder="1" applyAlignment="1">
      <alignment horizontal="left" vertical="center" wrapText="1"/>
    </xf>
    <xf numFmtId="0" fontId="60" fillId="0" borderId="90" xfId="0" applyFont="1" applyBorder="1" applyAlignment="1">
      <alignment horizontal="left" vertical="center"/>
    </xf>
    <xf numFmtId="0" fontId="60" fillId="0" borderId="91" xfId="0" applyFont="1" applyBorder="1" applyAlignment="1">
      <alignment horizontal="left" vertical="center"/>
    </xf>
    <xf numFmtId="0" fontId="60" fillId="4" borderId="16" xfId="0" applyFont="1" applyFill="1" applyBorder="1" applyAlignment="1">
      <alignment horizontal="left" vertical="center" wrapText="1"/>
    </xf>
    <xf numFmtId="0" fontId="60" fillId="4" borderId="17" xfId="0" applyFont="1" applyFill="1" applyBorder="1" applyAlignment="1">
      <alignment horizontal="left" vertical="center" wrapText="1"/>
    </xf>
    <xf numFmtId="0" fontId="60" fillId="0" borderId="0" xfId="0" applyFont="1" applyAlignment="1">
      <alignment horizontal="left" vertical="center"/>
    </xf>
    <xf numFmtId="0" fontId="60" fillId="0" borderId="10" xfId="0" applyFont="1" applyBorder="1" applyAlignment="1">
      <alignment horizontal="left" vertical="center"/>
    </xf>
    <xf numFmtId="0" fontId="52" fillId="0" borderId="0" xfId="0" applyFont="1" applyBorder="1" applyAlignment="1" applyProtection="1">
      <alignment horizontal="center" vertical="center" wrapText="1"/>
      <protection locked="0"/>
    </xf>
    <xf numFmtId="0" fontId="19" fillId="0" borderId="0"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50" fillId="0" borderId="0" xfId="0" applyFont="1" applyBorder="1" applyAlignment="1" applyProtection="1">
      <alignment horizontal="center" vertical="center" wrapText="1"/>
      <protection locked="0"/>
    </xf>
    <xf numFmtId="0" fontId="49" fillId="0" borderId="0" xfId="0" applyFont="1" applyBorder="1" applyAlignment="1" applyProtection="1">
      <alignment horizontal="center" vertical="center" wrapText="1"/>
      <protection locked="0"/>
    </xf>
    <xf numFmtId="0" fontId="68" fillId="0" borderId="7" xfId="0" applyFont="1" applyBorder="1" applyAlignment="1" applyProtection="1">
      <alignment horizontal="center" vertical="center" wrapText="1"/>
      <protection locked="0"/>
    </xf>
    <xf numFmtId="0" fontId="68" fillId="0" borderId="3" xfId="0" applyFont="1" applyBorder="1" applyAlignment="1" applyProtection="1">
      <alignment horizontal="center" vertical="center" wrapText="1"/>
      <protection locked="0"/>
    </xf>
    <xf numFmtId="0" fontId="68" fillId="0" borderId="12" xfId="0" applyFont="1" applyBorder="1" applyAlignment="1" applyProtection="1">
      <alignment horizontal="center" vertical="center" wrapText="1"/>
      <protection locked="0"/>
    </xf>
    <xf numFmtId="0" fontId="68" fillId="0" borderId="8" xfId="0" applyFont="1" applyBorder="1" applyAlignment="1" applyProtection="1">
      <alignment horizontal="center" vertical="center" wrapText="1"/>
      <protection locked="0"/>
    </xf>
    <xf numFmtId="0" fontId="68" fillId="0" borderId="0" xfId="0" applyFont="1" applyBorder="1" applyAlignment="1" applyProtection="1">
      <alignment horizontal="center" vertical="center" wrapText="1"/>
      <protection locked="0"/>
    </xf>
    <xf numFmtId="0" fontId="68" fillId="0" borderId="10" xfId="0" applyFont="1" applyBorder="1" applyAlignment="1" applyProtection="1">
      <alignment horizontal="center" vertical="center" wrapText="1"/>
      <protection locked="0"/>
    </xf>
    <xf numFmtId="0" fontId="68" fillId="0" borderId="9" xfId="0" applyFont="1" applyBorder="1" applyAlignment="1" applyProtection="1">
      <alignment horizontal="center" vertical="center" wrapText="1"/>
      <protection locked="0"/>
    </xf>
    <xf numFmtId="0" fontId="68" fillId="0" borderId="6" xfId="0" applyFont="1" applyBorder="1" applyAlignment="1" applyProtection="1">
      <alignment horizontal="center" vertical="center" wrapText="1"/>
      <protection locked="0"/>
    </xf>
    <xf numFmtId="0" fontId="68" fillId="0" borderId="13" xfId="0" applyFont="1" applyBorder="1" applyAlignment="1" applyProtection="1">
      <alignment horizontal="center" vertical="center" wrapText="1"/>
      <protection locked="0"/>
    </xf>
  </cellXfs>
  <cellStyles count="9">
    <cellStyle name="Millares" xfId="1" builtinId="3"/>
    <cellStyle name="Millares 2" xfId="3"/>
    <cellStyle name="Millares 2 2" xfId="4"/>
    <cellStyle name="Millares 2 2 2" xfId="8"/>
    <cellStyle name="Moneda" xfId="5" builtinId="4"/>
    <cellStyle name="Moneda 6" xfId="6"/>
    <cellStyle name="Normal" xfId="0" builtinId="0"/>
    <cellStyle name="Normal 16" xfId="7"/>
    <cellStyle name="Porcentaje" xfId="2" builtinId="5"/>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1608667</xdr:colOff>
      <xdr:row>4</xdr:row>
      <xdr:rowOff>169334</xdr:rowOff>
    </xdr:from>
    <xdr:to>
      <xdr:col>5</xdr:col>
      <xdr:colOff>402167</xdr:colOff>
      <xdr:row>6</xdr:row>
      <xdr:rowOff>258742</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74167" y="931334"/>
          <a:ext cx="3365500" cy="18039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190501</xdr:colOff>
      <xdr:row>1</xdr:row>
      <xdr:rowOff>91886</xdr:rowOff>
    </xdr:from>
    <xdr:to>
      <xdr:col>2</xdr:col>
      <xdr:colOff>285749</xdr:colOff>
      <xdr:row>3</xdr:row>
      <xdr:rowOff>429259</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7189" y="294292"/>
          <a:ext cx="2095498" cy="11231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83344</xdr:colOff>
      <xdr:row>1</xdr:row>
      <xdr:rowOff>142875</xdr:rowOff>
    </xdr:from>
    <xdr:to>
      <xdr:col>2</xdr:col>
      <xdr:colOff>273842</xdr:colOff>
      <xdr:row>3</xdr:row>
      <xdr:rowOff>265936</xdr:rowOff>
    </xdr:to>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0032" y="345281"/>
          <a:ext cx="2095498" cy="11231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457200</xdr:colOff>
      <xdr:row>3</xdr:row>
      <xdr:rowOff>114300</xdr:rowOff>
    </xdr:from>
    <xdr:to>
      <xdr:col>3</xdr:col>
      <xdr:colOff>514350</xdr:colOff>
      <xdr:row>5</xdr:row>
      <xdr:rowOff>517398</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90600" y="695325"/>
          <a:ext cx="2333625" cy="125082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793750</xdr:colOff>
      <xdr:row>1</xdr:row>
      <xdr:rowOff>31750</xdr:rowOff>
    </xdr:from>
    <xdr:to>
      <xdr:col>4</xdr:col>
      <xdr:colOff>1349375</xdr:colOff>
      <xdr:row>4</xdr:row>
      <xdr:rowOff>275590</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17625" y="238125"/>
          <a:ext cx="2143125" cy="11487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609600</xdr:colOff>
      <xdr:row>1</xdr:row>
      <xdr:rowOff>133350</xdr:rowOff>
    </xdr:from>
    <xdr:to>
      <xdr:col>2</xdr:col>
      <xdr:colOff>1333500</xdr:colOff>
      <xdr:row>3</xdr:row>
      <xdr:rowOff>440131</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0" y="342900"/>
          <a:ext cx="2171700" cy="11640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488156</xdr:colOff>
      <xdr:row>1</xdr:row>
      <xdr:rowOff>35719</xdr:rowOff>
    </xdr:from>
    <xdr:to>
      <xdr:col>3</xdr:col>
      <xdr:colOff>154781</xdr:colOff>
      <xdr:row>3</xdr:row>
      <xdr:rowOff>354140</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4844" y="238125"/>
          <a:ext cx="2726531" cy="146142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C4:AB61"/>
  <sheetViews>
    <sheetView showGridLines="0" zoomScale="45" zoomScaleNormal="45" zoomScaleSheetLayoutView="90" workbookViewId="0">
      <selection activeCell="C12" sqref="C12:E12"/>
    </sheetView>
  </sheetViews>
  <sheetFormatPr baseColWidth="10" defaultColWidth="14.5703125" defaultRowHeight="15"/>
  <cols>
    <col min="1" max="1" width="8.7109375" style="6" customWidth="1"/>
    <col min="2" max="2" width="14.5703125" style="6"/>
    <col min="3" max="3" width="27.42578125" style="6" customWidth="1"/>
    <col min="4" max="4" width="33.42578125" style="6" customWidth="1"/>
    <col min="5" max="5" width="35.28515625" style="6" customWidth="1"/>
    <col min="6" max="8" width="25.7109375" style="6" customWidth="1"/>
    <col min="9" max="14" width="25.5703125" style="6" customWidth="1"/>
    <col min="15" max="22" width="25.5703125" style="356" customWidth="1"/>
    <col min="23" max="23" width="33.5703125" style="356" customWidth="1"/>
    <col min="24" max="24" width="12.5703125" style="6" bestFit="1" customWidth="1"/>
    <col min="25" max="25" width="122.42578125" style="6" customWidth="1"/>
    <col min="26" max="26" width="25.42578125" style="6" bestFit="1" customWidth="1"/>
    <col min="27" max="27" width="25" style="6" customWidth="1"/>
    <col min="28" max="28" width="33" style="6" customWidth="1"/>
    <col min="29" max="254" width="11" style="6" customWidth="1"/>
    <col min="255" max="255" width="1.28515625" style="6" customWidth="1"/>
    <col min="256" max="256" width="25.42578125" style="6" customWidth="1"/>
    <col min="257" max="16384" width="14.5703125" style="6"/>
  </cols>
  <sheetData>
    <row r="4" spans="3:23" ht="15.75" thickBot="1"/>
    <row r="5" spans="3:23" s="12" customFormat="1" ht="59.65" customHeight="1">
      <c r="C5" s="585" t="s">
        <v>349</v>
      </c>
      <c r="D5" s="586"/>
      <c r="E5" s="586"/>
      <c r="F5" s="586"/>
      <c r="G5" s="586"/>
      <c r="H5" s="586"/>
      <c r="I5" s="586"/>
      <c r="J5" s="586"/>
      <c r="K5" s="586"/>
      <c r="L5" s="586"/>
      <c r="M5" s="586"/>
      <c r="N5" s="586"/>
      <c r="O5" s="586"/>
      <c r="P5" s="586"/>
      <c r="Q5" s="586"/>
      <c r="R5" s="586"/>
      <c r="S5" s="586"/>
      <c r="T5" s="586"/>
      <c r="U5" s="586"/>
      <c r="V5" s="586"/>
      <c r="W5" s="587"/>
    </row>
    <row r="6" spans="3:23" s="12" customFormat="1" ht="75.75" customHeight="1">
      <c r="C6" s="588"/>
      <c r="D6" s="589"/>
      <c r="E6" s="589"/>
      <c r="F6" s="589"/>
      <c r="G6" s="589"/>
      <c r="H6" s="589"/>
      <c r="I6" s="589"/>
      <c r="J6" s="589"/>
      <c r="K6" s="589"/>
      <c r="L6" s="589"/>
      <c r="M6" s="589"/>
      <c r="N6" s="589"/>
      <c r="O6" s="589"/>
      <c r="P6" s="589"/>
      <c r="Q6" s="589"/>
      <c r="R6" s="589"/>
      <c r="S6" s="589"/>
      <c r="T6" s="589"/>
      <c r="U6" s="589"/>
      <c r="V6" s="589"/>
      <c r="W6" s="590"/>
    </row>
    <row r="7" spans="3:23" s="12" customFormat="1" ht="30.75" customHeight="1">
      <c r="C7" s="591"/>
      <c r="D7" s="592"/>
      <c r="E7" s="592"/>
      <c r="F7" s="592"/>
      <c r="G7" s="592"/>
      <c r="H7" s="592"/>
      <c r="I7" s="592"/>
      <c r="J7" s="592"/>
      <c r="K7" s="592"/>
      <c r="L7" s="592"/>
      <c r="M7" s="592"/>
      <c r="N7" s="592"/>
      <c r="O7" s="592"/>
      <c r="P7" s="592"/>
      <c r="Q7" s="592"/>
      <c r="R7" s="592"/>
      <c r="S7" s="592"/>
      <c r="T7" s="592"/>
      <c r="U7" s="592"/>
      <c r="V7" s="592"/>
      <c r="W7" s="593"/>
    </row>
    <row r="8" spans="3:23">
      <c r="C8" s="357"/>
      <c r="E8" s="358"/>
      <c r="F8" s="358"/>
      <c r="G8" s="358"/>
      <c r="H8" s="358"/>
      <c r="I8" s="358"/>
      <c r="J8" s="358"/>
      <c r="K8" s="358"/>
      <c r="L8" s="358"/>
      <c r="M8" s="358"/>
      <c r="N8" s="358"/>
      <c r="O8" s="359"/>
      <c r="P8" s="359"/>
      <c r="Q8" s="359"/>
      <c r="R8" s="359"/>
      <c r="S8" s="359"/>
      <c r="T8" s="359"/>
      <c r="U8" s="359"/>
      <c r="V8" s="359"/>
      <c r="W8" s="360"/>
    </row>
    <row r="9" spans="3:23">
      <c r="C9" s="357"/>
      <c r="E9" s="358"/>
      <c r="F9" s="358"/>
      <c r="G9" s="358"/>
      <c r="H9" s="358"/>
      <c r="I9" s="358"/>
      <c r="J9" s="358"/>
      <c r="K9" s="358"/>
      <c r="L9" s="358"/>
      <c r="M9" s="358"/>
      <c r="N9" s="358"/>
      <c r="O9" s="359"/>
      <c r="P9" s="359"/>
      <c r="Q9" s="359"/>
      <c r="R9" s="359"/>
      <c r="S9" s="359"/>
      <c r="T9" s="359"/>
      <c r="U9" s="359"/>
      <c r="V9" s="359"/>
      <c r="W9" s="360"/>
    </row>
    <row r="10" spans="3:23" ht="43.5" customHeight="1">
      <c r="C10" s="637" t="s">
        <v>74</v>
      </c>
      <c r="D10" s="638"/>
      <c r="E10" s="638"/>
      <c r="F10" s="638"/>
      <c r="G10" s="638"/>
      <c r="H10" s="638"/>
      <c r="I10" s="638"/>
      <c r="J10" s="638"/>
      <c r="K10" s="638"/>
      <c r="L10" s="638"/>
      <c r="M10" s="638"/>
      <c r="N10" s="638"/>
      <c r="O10" s="638"/>
      <c r="P10" s="638"/>
      <c r="Q10" s="638"/>
      <c r="R10" s="638"/>
      <c r="S10" s="638"/>
      <c r="T10" s="638"/>
      <c r="U10" s="638"/>
      <c r="V10" s="638"/>
      <c r="W10" s="639"/>
    </row>
    <row r="11" spans="3:23" ht="20.25" customHeight="1" thickBot="1">
      <c r="C11" s="357"/>
      <c r="E11" s="245"/>
      <c r="F11" s="245"/>
      <c r="G11" s="245"/>
      <c r="H11" s="245"/>
      <c r="I11" s="245"/>
      <c r="J11" s="245"/>
      <c r="K11" s="245"/>
      <c r="L11" s="245"/>
      <c r="M11" s="245"/>
      <c r="N11" s="245"/>
      <c r="O11" s="245"/>
      <c r="P11" s="245"/>
      <c r="Q11" s="245"/>
      <c r="R11" s="245"/>
      <c r="S11" s="245"/>
      <c r="T11" s="245"/>
      <c r="U11" s="245"/>
      <c r="V11" s="245"/>
      <c r="W11" s="246"/>
    </row>
    <row r="12" spans="3:23" ht="29.25" customHeight="1">
      <c r="C12" s="628" t="s">
        <v>0</v>
      </c>
      <c r="D12" s="629"/>
      <c r="E12" s="630"/>
      <c r="F12" s="644"/>
      <c r="G12" s="645"/>
      <c r="H12" s="645"/>
      <c r="I12" s="646"/>
      <c r="J12" s="361"/>
      <c r="K12" s="362"/>
      <c r="L12" s="362"/>
      <c r="M12" s="358"/>
      <c r="N12" s="358"/>
      <c r="O12" s="362"/>
      <c r="P12" s="362"/>
      <c r="Q12" s="245"/>
      <c r="R12" s="245"/>
      <c r="S12" s="359"/>
      <c r="T12" s="359"/>
      <c r="U12" s="359"/>
      <c r="V12" s="359"/>
      <c r="W12" s="360"/>
    </row>
    <row r="13" spans="3:23" ht="29.25" customHeight="1">
      <c r="C13" s="631" t="s">
        <v>345</v>
      </c>
      <c r="D13" s="632"/>
      <c r="E13" s="633"/>
      <c r="F13" s="647"/>
      <c r="G13" s="648"/>
      <c r="H13" s="648"/>
      <c r="I13" s="649"/>
      <c r="J13" s="363"/>
      <c r="K13" s="364"/>
      <c r="L13" s="364"/>
      <c r="M13" s="364"/>
      <c r="N13" s="364"/>
      <c r="O13" s="365"/>
      <c r="P13" s="365"/>
      <c r="Q13" s="365"/>
      <c r="R13" s="365"/>
      <c r="S13" s="365"/>
      <c r="T13" s="365"/>
      <c r="U13" s="365"/>
      <c r="V13" s="365"/>
      <c r="W13" s="366"/>
    </row>
    <row r="14" spans="3:23" ht="29.25" customHeight="1" thickBot="1">
      <c r="C14" s="634" t="s">
        <v>346</v>
      </c>
      <c r="D14" s="635"/>
      <c r="E14" s="636"/>
      <c r="F14" s="650"/>
      <c r="G14" s="651"/>
      <c r="H14" s="651"/>
      <c r="I14" s="652"/>
      <c r="Q14" s="362"/>
      <c r="R14" s="362"/>
      <c r="S14" s="362"/>
      <c r="T14" s="362"/>
      <c r="U14" s="362"/>
      <c r="V14" s="642"/>
      <c r="W14" s="643"/>
    </row>
    <row r="15" spans="3:23" ht="27" customHeight="1">
      <c r="C15" s="357"/>
      <c r="E15" s="358"/>
      <c r="F15" s="245"/>
      <c r="G15" s="245"/>
      <c r="H15" s="367"/>
      <c r="I15" s="367"/>
      <c r="J15" s="367"/>
      <c r="K15" s="368"/>
      <c r="L15" s="368"/>
      <c r="M15" s="368"/>
      <c r="N15" s="368"/>
      <c r="O15" s="365"/>
      <c r="P15" s="365"/>
      <c r="Q15" s="365"/>
      <c r="R15" s="365"/>
      <c r="S15" s="365"/>
      <c r="T15" s="365"/>
      <c r="U15" s="365"/>
      <c r="V15" s="365"/>
      <c r="W15" s="366"/>
    </row>
    <row r="16" spans="3:23" ht="64.5" customHeight="1">
      <c r="C16" s="626" t="s">
        <v>348</v>
      </c>
      <c r="D16" s="627"/>
      <c r="E16" s="627"/>
      <c r="F16" s="627"/>
      <c r="G16" s="627"/>
      <c r="H16" s="627"/>
      <c r="I16" s="627"/>
      <c r="J16" s="627"/>
      <c r="K16" s="627"/>
      <c r="L16" s="627"/>
      <c r="M16" s="627"/>
      <c r="N16" s="627"/>
      <c r="O16" s="358"/>
      <c r="P16" s="358"/>
      <c r="Q16" s="358"/>
      <c r="R16" s="358"/>
      <c r="S16" s="358"/>
      <c r="T16" s="358"/>
      <c r="U16" s="358"/>
      <c r="V16" s="358"/>
      <c r="W16" s="369"/>
    </row>
    <row r="17" spans="3:28" ht="27" customHeight="1">
      <c r="C17" s="357"/>
      <c r="E17" s="358"/>
      <c r="F17" s="358"/>
      <c r="G17" s="358"/>
      <c r="H17" s="358"/>
      <c r="I17" s="358"/>
      <c r="J17" s="358"/>
      <c r="K17" s="358"/>
      <c r="L17" s="358"/>
      <c r="M17" s="358"/>
      <c r="N17" s="358"/>
      <c r="O17" s="358"/>
      <c r="P17" s="358"/>
      <c r="Q17" s="358"/>
      <c r="R17" s="358"/>
      <c r="S17" s="358"/>
      <c r="T17" s="358"/>
      <c r="U17" s="358"/>
      <c r="V17" s="358"/>
      <c r="W17" s="369"/>
    </row>
    <row r="18" spans="3:28" ht="27" customHeight="1" thickBot="1">
      <c r="C18" s="357"/>
      <c r="E18" s="358"/>
      <c r="F18" s="358"/>
      <c r="G18" s="358"/>
      <c r="H18" s="358"/>
      <c r="I18" s="358"/>
      <c r="J18" s="358"/>
      <c r="K18" s="358"/>
      <c r="L18" s="358"/>
      <c r="M18" s="358"/>
      <c r="N18" s="358"/>
      <c r="O18" s="358"/>
      <c r="P18" s="358"/>
      <c r="Q18" s="358"/>
      <c r="R18" s="358"/>
      <c r="S18" s="358"/>
      <c r="T18" s="358"/>
      <c r="U18" s="358"/>
      <c r="V18" s="358"/>
      <c r="W18" s="369"/>
    </row>
    <row r="19" spans="3:28" ht="70.5" customHeight="1" thickBot="1">
      <c r="C19" s="624" t="s">
        <v>231</v>
      </c>
      <c r="D19" s="625"/>
      <c r="E19" s="598" t="s">
        <v>1</v>
      </c>
      <c r="F19" s="599"/>
      <c r="G19" s="600"/>
      <c r="H19" s="600"/>
      <c r="I19" s="601"/>
      <c r="J19" s="614" t="s">
        <v>75</v>
      </c>
      <c r="K19" s="600"/>
      <c r="L19" s="600"/>
      <c r="M19" s="601"/>
      <c r="N19" s="617" t="s">
        <v>76</v>
      </c>
      <c r="O19" s="618"/>
      <c r="P19" s="618"/>
      <c r="Q19" s="618"/>
      <c r="R19" s="618"/>
      <c r="S19" s="618"/>
      <c r="T19" s="618"/>
      <c r="U19" s="619"/>
      <c r="V19" s="370" t="s">
        <v>234</v>
      </c>
      <c r="W19" s="596" t="s">
        <v>3</v>
      </c>
      <c r="AA19" s="13"/>
      <c r="AB19" s="13"/>
    </row>
    <row r="20" spans="3:28" ht="160.5" customHeight="1" thickTop="1">
      <c r="C20" s="372" t="s">
        <v>232</v>
      </c>
      <c r="D20" s="373" t="s">
        <v>233</v>
      </c>
      <c r="E20" s="374" t="s">
        <v>4</v>
      </c>
      <c r="F20" s="375" t="s">
        <v>281</v>
      </c>
      <c r="G20" s="376" t="s">
        <v>338</v>
      </c>
      <c r="H20" s="376" t="s">
        <v>339</v>
      </c>
      <c r="I20" s="377" t="s">
        <v>5</v>
      </c>
      <c r="J20" s="378" t="s">
        <v>6</v>
      </c>
      <c r="K20" s="376" t="s">
        <v>340</v>
      </c>
      <c r="L20" s="376" t="s">
        <v>341</v>
      </c>
      <c r="M20" s="377" t="s">
        <v>7</v>
      </c>
      <c r="N20" s="378" t="s">
        <v>8</v>
      </c>
      <c r="O20" s="379" t="s">
        <v>323</v>
      </c>
      <c r="P20" s="376" t="s">
        <v>309</v>
      </c>
      <c r="Q20" s="379" t="s">
        <v>324</v>
      </c>
      <c r="R20" s="376" t="s">
        <v>78</v>
      </c>
      <c r="S20" s="376" t="s">
        <v>315</v>
      </c>
      <c r="T20" s="380" t="s">
        <v>335</v>
      </c>
      <c r="U20" s="377" t="s">
        <v>9</v>
      </c>
      <c r="V20" s="381" t="s">
        <v>79</v>
      </c>
      <c r="W20" s="615"/>
      <c r="Z20" s="356"/>
      <c r="AA20" s="356"/>
      <c r="AB20" s="356"/>
    </row>
    <row r="21" spans="3:28" s="392" customFormat="1" ht="33.75" customHeight="1">
      <c r="C21" s="382"/>
      <c r="D21" s="383"/>
      <c r="E21" s="384"/>
      <c r="F21" s="385"/>
      <c r="G21" s="386">
        <f>+'Anexo4_$RecibidosPAM'!G18</f>
        <v>0</v>
      </c>
      <c r="H21" s="385">
        <f>+Anexo3_DetalleEjecución!K13</f>
        <v>0</v>
      </c>
      <c r="I21" s="387">
        <f>+E21+F21+G21-H21</f>
        <v>0</v>
      </c>
      <c r="J21" s="384"/>
      <c r="K21" s="388">
        <f>+Anexo3_DetalleEjecución!J13</f>
        <v>0</v>
      </c>
      <c r="L21" s="388">
        <f>+'Anexo4_$RecibidosPAM'!L18</f>
        <v>0</v>
      </c>
      <c r="M21" s="389">
        <f>+J21+K21+L21</f>
        <v>0</v>
      </c>
      <c r="N21" s="390"/>
      <c r="O21" s="385"/>
      <c r="P21" s="388">
        <f>+Anexo3_DetalleEjecución!Q13</f>
        <v>0</v>
      </c>
      <c r="Q21" s="388">
        <f>+'Anexo4_$RecibidosPAM'!O16</f>
        <v>0</v>
      </c>
      <c r="R21" s="388">
        <f>+'Anexo4_$RecibidosPAM'!S16</f>
        <v>0</v>
      </c>
      <c r="S21" s="385">
        <f>+Anexo3_DetalleEjecución!R13+'Anexo4_$RecibidosPAM'!T16</f>
        <v>0</v>
      </c>
      <c r="T21" s="385">
        <v>0</v>
      </c>
      <c r="U21" s="387">
        <f>+N21+O21-P21+Q21-R21-S21+T21</f>
        <v>0</v>
      </c>
      <c r="V21" s="391">
        <f>+Anexo5_DetalleOtros!J30-Anexo5_DetalleOtros!J54</f>
        <v>0</v>
      </c>
      <c r="W21" s="391">
        <f>+I21-M21+U21+V21</f>
        <v>0</v>
      </c>
      <c r="Y21" s="393"/>
      <c r="Z21" s="393"/>
    </row>
    <row r="22" spans="3:28" ht="46.9" customHeight="1" thickBot="1">
      <c r="C22" s="394"/>
      <c r="D22" s="395"/>
      <c r="E22" s="396"/>
      <c r="F22" s="397"/>
      <c r="G22" s="397"/>
      <c r="H22" s="397"/>
      <c r="I22" s="398"/>
      <c r="J22" s="399"/>
      <c r="K22" s="400"/>
      <c r="L22" s="400"/>
      <c r="M22" s="401"/>
      <c r="N22" s="399" t="s">
        <v>10</v>
      </c>
      <c r="O22" s="402"/>
      <c r="P22" s="402"/>
      <c r="Q22" s="402"/>
      <c r="R22" s="402"/>
      <c r="S22" s="402"/>
      <c r="T22" s="402"/>
      <c r="U22" s="403"/>
      <c r="V22" s="404"/>
      <c r="W22" s="404"/>
      <c r="Y22" s="12"/>
      <c r="Z22" s="13"/>
      <c r="AA22" s="13"/>
      <c r="AB22" s="13"/>
    </row>
    <row r="23" spans="3:28" ht="15.75" thickBot="1">
      <c r="C23" s="357"/>
      <c r="E23" s="405"/>
      <c r="F23" s="406"/>
      <c r="G23" s="407"/>
      <c r="H23" s="219"/>
      <c r="I23" s="408" t="s">
        <v>10</v>
      </c>
      <c r="J23" s="405"/>
      <c r="K23" s="409"/>
      <c r="L23" s="409"/>
      <c r="M23" s="172"/>
      <c r="N23" s="410"/>
      <c r="O23" s="358" t="s">
        <v>10</v>
      </c>
      <c r="P23" s="411" t="s">
        <v>10</v>
      </c>
      <c r="Q23" s="411"/>
      <c r="R23" s="411"/>
      <c r="S23" s="172"/>
      <c r="T23" s="172"/>
      <c r="U23" s="172"/>
      <c r="V23" s="219"/>
      <c r="W23" s="412"/>
      <c r="Y23" s="12"/>
      <c r="Z23" s="13"/>
      <c r="AA23" s="13"/>
      <c r="AB23" s="13"/>
    </row>
    <row r="24" spans="3:28" ht="81.75" customHeight="1" thickBot="1">
      <c r="C24" s="357"/>
      <c r="E24" s="358"/>
      <c r="F24" s="406"/>
      <c r="G24" s="406"/>
      <c r="H24" s="406"/>
      <c r="I24" s="616"/>
      <c r="J24" s="616"/>
      <c r="K24" s="409"/>
      <c r="L24" s="409"/>
      <c r="M24" s="172"/>
      <c r="N24" s="413"/>
      <c r="O24" s="414"/>
      <c r="P24" s="415" t="s">
        <v>10</v>
      </c>
      <c r="Q24" s="415"/>
      <c r="R24" s="415"/>
      <c r="S24" s="358"/>
      <c r="T24" s="358"/>
      <c r="U24" s="358"/>
      <c r="V24" s="416" t="s">
        <v>11</v>
      </c>
      <c r="W24" s="417"/>
      <c r="Y24" s="12"/>
      <c r="Z24" s="13"/>
      <c r="AA24" s="13"/>
      <c r="AB24" s="13"/>
    </row>
    <row r="25" spans="3:28" ht="43.5" customHeight="1">
      <c r="C25" s="357"/>
      <c r="E25" s="358"/>
      <c r="F25" s="406"/>
      <c r="G25" s="406"/>
      <c r="H25" s="406"/>
      <c r="I25" s="408"/>
      <c r="J25" s="406"/>
      <c r="K25" s="409"/>
      <c r="L25" s="409"/>
      <c r="M25" s="418"/>
      <c r="N25" s="413"/>
      <c r="O25" s="358"/>
      <c r="P25" s="415" t="s">
        <v>10</v>
      </c>
      <c r="Q25" s="415"/>
      <c r="R25" s="415"/>
      <c r="S25" s="358"/>
      <c r="T25" s="358"/>
      <c r="U25" s="358"/>
      <c r="V25" s="419"/>
      <c r="W25" s="420"/>
      <c r="Y25" s="12"/>
      <c r="Z25" s="13"/>
      <c r="AA25" s="13"/>
      <c r="AB25" s="13"/>
    </row>
    <row r="26" spans="3:28" ht="29.25" customHeight="1" thickBot="1">
      <c r="C26" s="357"/>
      <c r="E26" s="358"/>
      <c r="F26" s="406"/>
      <c r="G26" s="406"/>
      <c r="H26" s="406"/>
      <c r="I26" s="406"/>
      <c r="J26" s="406"/>
      <c r="K26" s="409"/>
      <c r="L26" s="409"/>
      <c r="M26" s="406"/>
      <c r="N26" s="413"/>
      <c r="O26" s="421"/>
      <c r="P26" s="421"/>
      <c r="Q26" s="421"/>
      <c r="R26" s="421"/>
      <c r="S26" s="421"/>
      <c r="T26" s="421"/>
      <c r="U26" s="421"/>
      <c r="V26" s="419"/>
      <c r="W26" s="420"/>
      <c r="Y26" s="24"/>
      <c r="Z26" s="393"/>
      <c r="AA26" s="393"/>
      <c r="AB26" s="393"/>
    </row>
    <row r="27" spans="3:28" ht="157.5" customHeight="1" thickBot="1">
      <c r="C27" s="357"/>
      <c r="E27" s="358"/>
      <c r="F27" s="406"/>
      <c r="G27" s="406"/>
      <c r="H27" s="406"/>
      <c r="I27" s="358"/>
      <c r="J27" s="358"/>
      <c r="K27" s="409"/>
      <c r="L27" s="409"/>
      <c r="M27" s="406"/>
      <c r="N27" s="413"/>
      <c r="O27" s="421"/>
      <c r="P27" s="421"/>
      <c r="Q27" s="421"/>
      <c r="R27" s="421"/>
      <c r="S27" s="421"/>
      <c r="T27" s="421"/>
      <c r="U27" s="421"/>
      <c r="V27" s="416" t="s">
        <v>12</v>
      </c>
      <c r="W27" s="417">
        <f>+W21-W24</f>
        <v>0</v>
      </c>
      <c r="AB27" s="422"/>
    </row>
    <row r="28" spans="3:28" ht="38.25" customHeight="1">
      <c r="C28" s="357"/>
      <c r="E28" s="358"/>
      <c r="F28" s="406"/>
      <c r="G28" s="406"/>
      <c r="H28" s="406"/>
      <c r="I28" s="358"/>
      <c r="J28" s="358"/>
      <c r="K28" s="409"/>
      <c r="L28" s="409"/>
      <c r="M28" s="406"/>
      <c r="N28" s="413"/>
      <c r="O28" s="421"/>
      <c r="P28" s="421"/>
      <c r="Q28" s="421"/>
      <c r="R28" s="421"/>
      <c r="S28" s="421"/>
      <c r="T28" s="421"/>
      <c r="U28" s="421"/>
      <c r="V28" s="423"/>
      <c r="W28" s="424"/>
      <c r="AB28" s="422"/>
    </row>
    <row r="29" spans="3:28" ht="38.25" customHeight="1">
      <c r="C29" s="357"/>
      <c r="E29" s="358"/>
      <c r="F29" s="406"/>
      <c r="G29" s="406"/>
      <c r="H29" s="406"/>
      <c r="I29" s="358"/>
      <c r="J29" s="358"/>
      <c r="K29" s="409"/>
      <c r="L29" s="409"/>
      <c r="M29" s="406"/>
      <c r="N29" s="413"/>
      <c r="O29" s="421"/>
      <c r="P29" s="421"/>
      <c r="Q29" s="421"/>
      <c r="R29" s="421"/>
      <c r="S29" s="421"/>
      <c r="T29" s="421"/>
      <c r="U29" s="421"/>
      <c r="V29" s="423"/>
      <c r="W29" s="424"/>
      <c r="AB29" s="422"/>
    </row>
    <row r="30" spans="3:28" ht="38.25" customHeight="1">
      <c r="C30" s="357"/>
      <c r="E30" s="358"/>
      <c r="F30" s="406"/>
      <c r="G30" s="406"/>
      <c r="H30" s="406"/>
      <c r="I30" s="406"/>
      <c r="J30" s="406"/>
      <c r="K30" s="406"/>
      <c r="L30" s="406"/>
      <c r="M30" s="406"/>
      <c r="N30" s="413"/>
      <c r="O30" s="421"/>
      <c r="P30" s="421"/>
      <c r="Q30" s="421"/>
      <c r="R30" s="421"/>
      <c r="S30" s="421"/>
      <c r="T30" s="421"/>
      <c r="U30" s="421"/>
      <c r="V30" s="419"/>
      <c r="W30" s="425"/>
    </row>
    <row r="31" spans="3:28" ht="35.25" customHeight="1">
      <c r="C31" s="607" t="s">
        <v>238</v>
      </c>
      <c r="D31" s="608"/>
      <c r="E31" s="608"/>
      <c r="F31" s="608"/>
      <c r="G31" s="608"/>
      <c r="H31" s="608"/>
      <c r="I31" s="608"/>
      <c r="J31" s="608"/>
      <c r="K31" s="608"/>
      <c r="L31" s="608"/>
      <c r="M31" s="608"/>
      <c r="N31" s="608"/>
      <c r="O31" s="608"/>
      <c r="P31" s="608"/>
      <c r="Q31" s="608"/>
      <c r="R31" s="608"/>
      <c r="S31" s="608"/>
      <c r="T31" s="608"/>
      <c r="U31" s="608"/>
      <c r="V31" s="608"/>
      <c r="W31" s="609"/>
    </row>
    <row r="32" spans="3:28" ht="16.5" customHeight="1">
      <c r="C32" s="357"/>
      <c r="E32" s="358"/>
      <c r="F32" s="245"/>
      <c r="G32" s="245"/>
      <c r="H32" s="245"/>
      <c r="I32" s="245"/>
      <c r="J32" s="245"/>
      <c r="K32" s="245"/>
      <c r="L32" s="245"/>
      <c r="M32" s="245"/>
      <c r="N32" s="245"/>
      <c r="O32" s="245"/>
      <c r="P32" s="245"/>
      <c r="Q32" s="245"/>
      <c r="R32" s="245"/>
      <c r="S32" s="245"/>
      <c r="T32" s="245"/>
      <c r="U32" s="245"/>
      <c r="V32" s="245"/>
      <c r="W32" s="246"/>
    </row>
    <row r="33" spans="3:23" ht="16.5" customHeight="1" thickBot="1">
      <c r="C33" s="357"/>
      <c r="E33" s="358"/>
      <c r="F33" s="245"/>
      <c r="G33" s="245"/>
      <c r="H33" s="245"/>
      <c r="I33" s="245"/>
      <c r="J33" s="245"/>
      <c r="K33" s="245"/>
      <c r="L33" s="245"/>
      <c r="M33" s="245"/>
      <c r="N33" s="245"/>
      <c r="O33" s="245"/>
      <c r="P33" s="245"/>
      <c r="Q33" s="245"/>
      <c r="R33" s="245"/>
      <c r="S33" s="245"/>
      <c r="T33" s="245"/>
      <c r="U33" s="245"/>
      <c r="V33" s="245"/>
      <c r="W33" s="246"/>
    </row>
    <row r="34" spans="3:23" ht="66.75" customHeight="1" thickBot="1">
      <c r="C34" s="640" t="s">
        <v>237</v>
      </c>
      <c r="D34" s="641"/>
      <c r="E34" s="602" t="s">
        <v>13</v>
      </c>
      <c r="F34" s="602"/>
      <c r="G34" s="602"/>
      <c r="H34" s="603"/>
      <c r="I34" s="426"/>
      <c r="J34" s="604" t="s">
        <v>14</v>
      </c>
      <c r="K34" s="605"/>
      <c r="L34" s="606"/>
      <c r="M34" s="426"/>
      <c r="N34" s="604" t="s">
        <v>2</v>
      </c>
      <c r="O34" s="605"/>
      <c r="P34" s="605"/>
      <c r="Q34" s="605"/>
      <c r="R34" s="606"/>
      <c r="S34" s="426"/>
      <c r="T34" s="426"/>
      <c r="U34" s="426"/>
      <c r="V34" s="426"/>
      <c r="W34" s="596" t="s">
        <v>15</v>
      </c>
    </row>
    <row r="35" spans="3:23" ht="103.9" customHeight="1" thickBot="1">
      <c r="C35" s="427" t="s">
        <v>232</v>
      </c>
      <c r="D35" s="428" t="s">
        <v>233</v>
      </c>
      <c r="E35" s="429" t="s">
        <v>4</v>
      </c>
      <c r="F35" s="430" t="s">
        <v>16</v>
      </c>
      <c r="G35" s="430" t="s">
        <v>17</v>
      </c>
      <c r="H35" s="431" t="s">
        <v>18</v>
      </c>
      <c r="I35" s="358"/>
      <c r="J35" s="432" t="s">
        <v>6</v>
      </c>
      <c r="K35" s="433" t="s">
        <v>19</v>
      </c>
      <c r="L35" s="381" t="s">
        <v>20</v>
      </c>
      <c r="M35" s="358"/>
      <c r="N35" s="432" t="s">
        <v>8</v>
      </c>
      <c r="O35" s="434" t="s">
        <v>21</v>
      </c>
      <c r="P35" s="434" t="s">
        <v>337</v>
      </c>
      <c r="Q35" s="433" t="s">
        <v>22</v>
      </c>
      <c r="R35" s="371" t="s">
        <v>23</v>
      </c>
      <c r="S35" s="358"/>
      <c r="T35" s="358"/>
      <c r="U35" s="358"/>
      <c r="V35" s="358"/>
      <c r="W35" s="597"/>
    </row>
    <row r="36" spans="3:23" s="392" customFormat="1" ht="30" customHeight="1" thickBot="1">
      <c r="C36" s="435"/>
      <c r="D36" s="436"/>
      <c r="E36" s="437"/>
      <c r="F36" s="46"/>
      <c r="G36" s="46"/>
      <c r="H36" s="438">
        <f>+E36+F36-G36</f>
        <v>0</v>
      </c>
      <c r="I36" s="439"/>
      <c r="J36" s="45"/>
      <c r="K36" s="440"/>
      <c r="L36" s="441">
        <f>+J36+K36</f>
        <v>0</v>
      </c>
      <c r="M36" s="439"/>
      <c r="N36" s="45"/>
      <c r="O36" s="46"/>
      <c r="P36" s="46"/>
      <c r="Q36" s="440"/>
      <c r="R36" s="441">
        <f>+N36+O36-P36-Q36</f>
        <v>0</v>
      </c>
      <c r="S36" s="439"/>
      <c r="T36" s="439"/>
      <c r="U36" s="439"/>
      <c r="V36" s="439"/>
      <c r="W36" s="442">
        <f>+H36-L36+R36</f>
        <v>0</v>
      </c>
    </row>
    <row r="37" spans="3:23" ht="19.5" customHeight="1" thickBot="1">
      <c r="C37" s="357"/>
      <c r="E37" s="410" t="s">
        <v>10</v>
      </c>
      <c r="F37" s="406"/>
      <c r="G37" s="406"/>
      <c r="H37" s="406"/>
      <c r="I37" s="406"/>
      <c r="J37" s="410"/>
      <c r="K37" s="410"/>
      <c r="L37" s="410"/>
      <c r="M37" s="413" t="s">
        <v>10</v>
      </c>
      <c r="N37" s="405" t="s">
        <v>10</v>
      </c>
      <c r="O37" s="421"/>
      <c r="P37" s="421"/>
      <c r="Q37" s="421"/>
      <c r="R37" s="421"/>
      <c r="S37" s="421"/>
      <c r="T37" s="421"/>
      <c r="U37" s="421"/>
      <c r="V37" s="405" t="s">
        <v>10</v>
      </c>
      <c r="W37" s="369"/>
    </row>
    <row r="38" spans="3:23" ht="45.75" thickBot="1">
      <c r="C38" s="357"/>
      <c r="E38" s="406"/>
      <c r="F38" s="406"/>
      <c r="G38" s="406"/>
      <c r="H38" s="406"/>
      <c r="I38" s="406"/>
      <c r="J38" s="409" t="s">
        <v>10</v>
      </c>
      <c r="K38" s="410"/>
      <c r="L38" s="410"/>
      <c r="M38" s="413"/>
      <c r="N38" s="405" t="s">
        <v>10</v>
      </c>
      <c r="O38" s="443" t="s">
        <v>10</v>
      </c>
      <c r="P38" s="421"/>
      <c r="Q38" s="421"/>
      <c r="R38" s="421"/>
      <c r="S38" s="358"/>
      <c r="T38" s="358"/>
      <c r="U38" s="358"/>
      <c r="V38" s="355" t="s">
        <v>24</v>
      </c>
      <c r="W38" s="444">
        <f>+'Anexo 1 .Extractos'!E89</f>
        <v>0</v>
      </c>
    </row>
    <row r="39" spans="3:23" ht="15.75" thickBot="1">
      <c r="C39" s="357"/>
      <c r="E39" s="406"/>
      <c r="F39" s="406"/>
      <c r="G39" s="406"/>
      <c r="H39" s="406"/>
      <c r="I39" s="406"/>
      <c r="J39" s="409"/>
      <c r="K39" s="410"/>
      <c r="L39" s="410"/>
      <c r="M39" s="413"/>
      <c r="N39" s="421"/>
      <c r="O39" s="443"/>
      <c r="P39" s="421"/>
      <c r="Q39" s="421"/>
      <c r="R39" s="421"/>
      <c r="S39" s="358"/>
      <c r="T39" s="358"/>
      <c r="U39" s="358"/>
      <c r="V39" s="419"/>
      <c r="W39" s="445"/>
    </row>
    <row r="40" spans="3:23" ht="37.5" customHeight="1" thickBot="1">
      <c r="C40" s="357"/>
      <c r="H40" s="406"/>
      <c r="I40" s="406"/>
      <c r="J40" s="409" t="s">
        <v>10</v>
      </c>
      <c r="K40" s="418"/>
      <c r="L40" s="418"/>
      <c r="M40" s="413"/>
      <c r="N40" s="421"/>
      <c r="O40" s="421" t="s">
        <v>10</v>
      </c>
      <c r="P40" s="421"/>
      <c r="Q40" s="421"/>
      <c r="R40" s="421"/>
      <c r="S40" s="358"/>
      <c r="T40" s="358"/>
      <c r="U40" s="358"/>
      <c r="V40" s="355" t="s">
        <v>25</v>
      </c>
      <c r="W40" s="446">
        <f>+W36-W38</f>
        <v>0</v>
      </c>
    </row>
    <row r="41" spans="3:23" ht="37.5" customHeight="1">
      <c r="C41" s="357"/>
      <c r="H41" s="406"/>
      <c r="I41" s="406"/>
      <c r="J41" s="409"/>
      <c r="K41" s="418"/>
      <c r="L41" s="418"/>
      <c r="M41" s="413"/>
      <c r="N41" s="421"/>
      <c r="O41" s="421"/>
      <c r="P41" s="421"/>
      <c r="Q41" s="421"/>
      <c r="R41" s="421"/>
      <c r="S41" s="358"/>
      <c r="T41" s="358"/>
      <c r="U41" s="358"/>
      <c r="V41" s="245"/>
      <c r="W41" s="447"/>
    </row>
    <row r="42" spans="3:23" ht="37.5" customHeight="1">
      <c r="C42" s="357"/>
      <c r="H42" s="406"/>
      <c r="I42" s="406"/>
      <c r="J42" s="409"/>
      <c r="K42" s="418"/>
      <c r="L42" s="418"/>
      <c r="M42" s="413"/>
      <c r="N42" s="421"/>
      <c r="O42" s="421"/>
      <c r="P42" s="421"/>
      <c r="Q42" s="421"/>
      <c r="R42" s="421"/>
      <c r="S42" s="358"/>
      <c r="T42" s="358"/>
      <c r="U42" s="358"/>
      <c r="V42" s="245"/>
      <c r="W42" s="447"/>
    </row>
    <row r="43" spans="3:23" ht="37.5" customHeight="1">
      <c r="C43" s="357"/>
      <c r="H43" s="406"/>
      <c r="I43" s="406"/>
      <c r="J43" s="409"/>
      <c r="K43" s="418"/>
      <c r="L43" s="418"/>
      <c r="M43" s="413"/>
      <c r="N43" s="421"/>
      <c r="O43" s="421"/>
      <c r="P43" s="421"/>
      <c r="Q43" s="421"/>
      <c r="R43" s="421"/>
      <c r="S43" s="358"/>
      <c r="T43" s="358"/>
      <c r="U43" s="358"/>
      <c r="V43" s="245"/>
      <c r="W43" s="447"/>
    </row>
    <row r="44" spans="3:23" s="12" customFormat="1" ht="28.5" customHeight="1">
      <c r="C44" s="448"/>
      <c r="H44" s="49"/>
      <c r="I44" s="49"/>
      <c r="J44" s="49"/>
      <c r="K44" s="49"/>
      <c r="L44" s="49"/>
      <c r="M44" s="49"/>
      <c r="S44" s="49"/>
      <c r="T44" s="49"/>
      <c r="U44" s="49"/>
      <c r="V44" s="49"/>
      <c r="W44" s="50"/>
    </row>
    <row r="45" spans="3:23" ht="40.5" customHeight="1" thickBot="1">
      <c r="C45" s="357"/>
      <c r="E45" s="623"/>
      <c r="F45" s="623"/>
      <c r="G45" s="623"/>
      <c r="H45" s="220"/>
      <c r="I45" s="358"/>
      <c r="J45" s="363"/>
      <c r="K45" s="358"/>
      <c r="L45" s="358"/>
      <c r="M45" s="450"/>
      <c r="O45" s="570"/>
      <c r="P45" s="570"/>
      <c r="Q45" s="570"/>
      <c r="R45" s="570"/>
      <c r="S45" s="570"/>
      <c r="T45" s="358"/>
      <c r="U45" s="358"/>
      <c r="V45" s="415" t="s">
        <v>10</v>
      </c>
      <c r="W45" s="451"/>
    </row>
    <row r="46" spans="3:23" ht="36.75" customHeight="1">
      <c r="C46" s="357"/>
      <c r="E46" s="449"/>
      <c r="F46" s="449"/>
      <c r="G46" s="449"/>
      <c r="H46" s="358"/>
      <c r="I46" s="358"/>
      <c r="J46" s="358"/>
      <c r="K46" s="358"/>
      <c r="L46" s="358"/>
      <c r="M46" s="452"/>
      <c r="N46" s="582" t="s">
        <v>229</v>
      </c>
      <c r="O46" s="583"/>
      <c r="P46" s="583"/>
      <c r="Q46" s="583"/>
      <c r="R46" s="583"/>
      <c r="S46" s="584"/>
      <c r="T46" s="358"/>
      <c r="U46" s="358"/>
      <c r="V46" s="358"/>
      <c r="W46" s="369"/>
    </row>
    <row r="47" spans="3:23" ht="34.5" customHeight="1" thickBot="1">
      <c r="C47" s="357"/>
      <c r="H47" s="358"/>
      <c r="I47" s="453"/>
      <c r="J47" s="358"/>
      <c r="K47" s="358"/>
      <c r="L47" s="358"/>
      <c r="M47" s="452"/>
      <c r="N47" s="576" t="s">
        <v>236</v>
      </c>
      <c r="O47" s="577"/>
      <c r="P47" s="577"/>
      <c r="Q47" s="577"/>
      <c r="R47" s="577"/>
      <c r="S47" s="578"/>
      <c r="T47" s="358"/>
      <c r="U47" s="358"/>
      <c r="V47" s="358"/>
      <c r="W47" s="369"/>
    </row>
    <row r="48" spans="3:23" ht="34.15" customHeight="1">
      <c r="C48" s="357"/>
      <c r="E48" s="620" t="s">
        <v>228</v>
      </c>
      <c r="F48" s="621"/>
      <c r="G48" s="621"/>
      <c r="H48" s="621"/>
      <c r="I48" s="621"/>
      <c r="J48" s="622"/>
      <c r="K48" s="358"/>
      <c r="L48" s="358"/>
      <c r="M48" s="452"/>
      <c r="N48" s="579"/>
      <c r="O48" s="580"/>
      <c r="P48" s="580"/>
      <c r="Q48" s="580"/>
      <c r="R48" s="580"/>
      <c r="S48" s="581"/>
      <c r="T48" s="358"/>
      <c r="U48" s="358"/>
      <c r="V48" s="358"/>
      <c r="W48" s="369"/>
    </row>
    <row r="49" spans="3:23" ht="19.5">
      <c r="C49" s="357"/>
      <c r="E49" s="568" t="s">
        <v>225</v>
      </c>
      <c r="F49" s="612"/>
      <c r="G49" s="612"/>
      <c r="H49" s="612"/>
      <c r="I49" s="612"/>
      <c r="J49" s="613"/>
      <c r="K49" s="358"/>
      <c r="L49" s="358"/>
      <c r="M49" s="452"/>
      <c r="N49" s="568" t="s">
        <v>225</v>
      </c>
      <c r="O49" s="612"/>
      <c r="P49" s="612"/>
      <c r="Q49" s="612"/>
      <c r="R49" s="612"/>
      <c r="S49" s="613"/>
      <c r="T49" s="358"/>
      <c r="U49" s="358"/>
      <c r="V49" s="358"/>
      <c r="W49" s="369"/>
    </row>
    <row r="50" spans="3:23" ht="27" customHeight="1">
      <c r="C50" s="357"/>
      <c r="E50" s="569" t="s">
        <v>226</v>
      </c>
      <c r="F50" s="612"/>
      <c r="G50" s="612"/>
      <c r="H50" s="612"/>
      <c r="I50" s="612"/>
      <c r="J50" s="613"/>
      <c r="K50" s="358"/>
      <c r="L50" s="358"/>
      <c r="M50" s="452"/>
      <c r="N50" s="568" t="s">
        <v>226</v>
      </c>
      <c r="O50" s="573"/>
      <c r="P50" s="574"/>
      <c r="Q50" s="574"/>
      <c r="R50" s="574"/>
      <c r="S50" s="575"/>
      <c r="T50" s="358"/>
      <c r="U50" s="358"/>
      <c r="V50" s="358"/>
      <c r="W50" s="369"/>
    </row>
    <row r="51" spans="3:23" ht="43.15" customHeight="1" thickBot="1">
      <c r="C51" s="357"/>
      <c r="E51" s="572" t="s">
        <v>227</v>
      </c>
      <c r="F51" s="610"/>
      <c r="G51" s="610"/>
      <c r="H51" s="610"/>
      <c r="I51" s="610"/>
      <c r="J51" s="611"/>
      <c r="K51" s="358"/>
      <c r="L51" s="358"/>
      <c r="M51" s="452"/>
      <c r="N51" s="571" t="s">
        <v>230</v>
      </c>
      <c r="O51" s="610"/>
      <c r="P51" s="610"/>
      <c r="Q51" s="610"/>
      <c r="R51" s="610"/>
      <c r="S51" s="611"/>
      <c r="T51" s="358"/>
      <c r="U51" s="358"/>
      <c r="V51" s="358"/>
      <c r="W51" s="369"/>
    </row>
    <row r="52" spans="3:23" ht="19.5">
      <c r="C52" s="357"/>
      <c r="E52" s="358"/>
      <c r="F52" s="358"/>
      <c r="G52" s="358"/>
      <c r="H52" s="358"/>
      <c r="I52" s="358"/>
      <c r="J52" s="358"/>
      <c r="K52" s="358"/>
      <c r="L52" s="358"/>
      <c r="M52" s="452"/>
      <c r="N52" s="449"/>
      <c r="O52" s="449"/>
      <c r="P52" s="449"/>
      <c r="Q52" s="359"/>
      <c r="R52" s="359"/>
      <c r="S52" s="358"/>
      <c r="T52" s="358"/>
      <c r="U52" s="358"/>
      <c r="V52" s="358"/>
      <c r="W52" s="369"/>
    </row>
    <row r="53" spans="3:23">
      <c r="C53" s="357"/>
      <c r="E53" s="358"/>
      <c r="F53" s="358"/>
      <c r="G53" s="358"/>
      <c r="H53" s="358"/>
      <c r="I53" s="358"/>
      <c r="J53" s="358"/>
      <c r="K53" s="358"/>
      <c r="L53" s="358"/>
      <c r="M53" s="452"/>
      <c r="Q53" s="359"/>
      <c r="R53" s="359"/>
      <c r="S53" s="358"/>
      <c r="T53" s="358"/>
      <c r="U53" s="358"/>
      <c r="V53" s="358"/>
      <c r="W53" s="369"/>
    </row>
    <row r="54" spans="3:23">
      <c r="C54" s="357"/>
      <c r="E54" s="358"/>
      <c r="F54" s="358"/>
      <c r="G54" s="358"/>
      <c r="H54" s="358"/>
      <c r="I54" s="358"/>
      <c r="J54" s="358"/>
      <c r="K54" s="358"/>
      <c r="L54" s="358"/>
      <c r="M54" s="452"/>
      <c r="N54" s="452"/>
      <c r="O54" s="359"/>
      <c r="P54" s="359"/>
      <c r="Q54" s="359"/>
      <c r="R54" s="359"/>
      <c r="S54" s="358"/>
      <c r="T54" s="358"/>
      <c r="U54" s="358"/>
      <c r="V54" s="358"/>
      <c r="W54" s="369"/>
    </row>
    <row r="55" spans="3:23">
      <c r="C55" s="357"/>
      <c r="E55" s="358"/>
      <c r="F55" s="358"/>
      <c r="G55" s="358"/>
      <c r="H55" s="358"/>
      <c r="I55" s="358"/>
      <c r="J55" s="358"/>
      <c r="K55" s="358"/>
      <c r="L55" s="358"/>
      <c r="M55" s="452"/>
      <c r="N55" s="452"/>
      <c r="O55" s="359"/>
      <c r="P55" s="359"/>
      <c r="Q55" s="359"/>
      <c r="R55" s="359"/>
      <c r="S55" s="358"/>
      <c r="T55" s="358"/>
      <c r="U55" s="358"/>
      <c r="V55" s="358"/>
      <c r="W55" s="369"/>
    </row>
    <row r="56" spans="3:23" ht="18" customHeight="1">
      <c r="C56" s="357"/>
      <c r="E56" s="454" t="s">
        <v>257</v>
      </c>
      <c r="F56" s="454"/>
      <c r="G56" s="454"/>
      <c r="H56" s="454"/>
      <c r="I56" s="454"/>
      <c r="J56" s="454"/>
      <c r="K56" s="454"/>
      <c r="L56" s="454"/>
      <c r="M56" s="455"/>
      <c r="N56" s="455"/>
      <c r="O56" s="456"/>
      <c r="P56" s="456"/>
      <c r="Q56" s="456"/>
      <c r="R56" s="456"/>
      <c r="S56" s="454"/>
      <c r="T56" s="454"/>
      <c r="U56" s="454"/>
      <c r="V56" s="454"/>
      <c r="W56" s="457"/>
    </row>
    <row r="57" spans="3:23" ht="18" customHeight="1">
      <c r="C57" s="357"/>
      <c r="E57" s="454" t="s">
        <v>26</v>
      </c>
      <c r="F57" s="454"/>
      <c r="G57" s="454"/>
      <c r="H57" s="454"/>
      <c r="I57" s="454"/>
      <c r="J57" s="454"/>
      <c r="K57" s="454"/>
      <c r="L57" s="454"/>
      <c r="M57" s="454"/>
      <c r="N57" s="454"/>
      <c r="O57" s="456"/>
      <c r="P57" s="456"/>
      <c r="Q57" s="456"/>
      <c r="R57" s="456"/>
      <c r="S57" s="456"/>
      <c r="T57" s="456"/>
      <c r="U57" s="456"/>
      <c r="V57" s="456"/>
      <c r="W57" s="458"/>
    </row>
    <row r="58" spans="3:23" ht="18" customHeight="1">
      <c r="C58" s="357"/>
      <c r="E58" s="454" t="s">
        <v>27</v>
      </c>
      <c r="F58" s="454"/>
      <c r="G58" s="454"/>
      <c r="H58" s="454"/>
      <c r="I58" s="454"/>
      <c r="J58" s="454"/>
      <c r="K58" s="454"/>
      <c r="L58" s="454"/>
      <c r="M58" s="454"/>
      <c r="N58" s="454"/>
      <c r="O58" s="456"/>
      <c r="P58" s="456"/>
      <c r="Q58" s="456"/>
      <c r="R58" s="456"/>
      <c r="S58" s="456"/>
      <c r="T58" s="456"/>
      <c r="U58" s="456"/>
      <c r="V58" s="456"/>
      <c r="W58" s="458"/>
    </row>
    <row r="59" spans="3:23" ht="18" customHeight="1">
      <c r="C59" s="357"/>
      <c r="E59" s="594" t="s">
        <v>258</v>
      </c>
      <c r="F59" s="594"/>
      <c r="G59" s="594"/>
      <c r="H59" s="594"/>
      <c r="I59" s="594"/>
      <c r="J59" s="594"/>
      <c r="K59" s="594"/>
      <c r="L59" s="594"/>
      <c r="M59" s="594"/>
      <c r="N59" s="594"/>
      <c r="O59" s="594"/>
      <c r="P59" s="594"/>
      <c r="Q59" s="594"/>
      <c r="R59" s="594"/>
      <c r="S59" s="594"/>
      <c r="T59" s="594"/>
      <c r="U59" s="594"/>
      <c r="V59" s="594"/>
      <c r="W59" s="595"/>
    </row>
    <row r="60" spans="3:23" ht="18" customHeight="1">
      <c r="C60" s="357"/>
      <c r="E60" s="459"/>
      <c r="F60" s="459"/>
      <c r="G60" s="459"/>
      <c r="H60" s="459"/>
      <c r="I60" s="459"/>
      <c r="J60" s="459"/>
      <c r="K60" s="459"/>
      <c r="L60" s="459"/>
      <c r="M60" s="459"/>
      <c r="N60" s="459"/>
      <c r="O60" s="459"/>
      <c r="P60" s="459"/>
      <c r="Q60" s="459"/>
      <c r="R60" s="459"/>
      <c r="S60" s="459"/>
      <c r="T60" s="459"/>
      <c r="U60" s="459"/>
      <c r="V60" s="459"/>
      <c r="W60" s="460"/>
    </row>
    <row r="61" spans="3:23" ht="15.75" thickBot="1">
      <c r="C61" s="461"/>
      <c r="D61" s="462"/>
      <c r="E61" s="463"/>
      <c r="F61" s="463"/>
      <c r="G61" s="463"/>
      <c r="H61" s="464"/>
      <c r="I61" s="464"/>
      <c r="J61" s="463"/>
      <c r="K61" s="463"/>
      <c r="L61" s="463"/>
      <c r="M61" s="463"/>
      <c r="N61" s="463"/>
      <c r="O61" s="465"/>
      <c r="P61" s="465"/>
      <c r="Q61" s="465"/>
      <c r="R61" s="465"/>
      <c r="S61" s="465"/>
      <c r="T61" s="465"/>
      <c r="U61" s="465"/>
      <c r="V61" s="465"/>
      <c r="W61" s="466"/>
    </row>
  </sheetData>
  <mergeCells count="33">
    <mergeCell ref="C10:W10"/>
    <mergeCell ref="C34:D34"/>
    <mergeCell ref="V14:W14"/>
    <mergeCell ref="F12:I12"/>
    <mergeCell ref="F13:I13"/>
    <mergeCell ref="F14:I14"/>
    <mergeCell ref="C19:D19"/>
    <mergeCell ref="C16:N16"/>
    <mergeCell ref="C12:E12"/>
    <mergeCell ref="C13:E13"/>
    <mergeCell ref="C14:E14"/>
    <mergeCell ref="W19:W20"/>
    <mergeCell ref="I24:J24"/>
    <mergeCell ref="N19:U19"/>
    <mergeCell ref="E48:J48"/>
    <mergeCell ref="O49:S49"/>
    <mergeCell ref="E45:G45"/>
    <mergeCell ref="O50:S50"/>
    <mergeCell ref="N47:S48"/>
    <mergeCell ref="N46:S46"/>
    <mergeCell ref="C5:W7"/>
    <mergeCell ref="E59:W59"/>
    <mergeCell ref="W34:W35"/>
    <mergeCell ref="E19:I19"/>
    <mergeCell ref="E34:H34"/>
    <mergeCell ref="J34:L34"/>
    <mergeCell ref="N34:R34"/>
    <mergeCell ref="C31:W31"/>
    <mergeCell ref="F51:J51"/>
    <mergeCell ref="F50:J50"/>
    <mergeCell ref="F49:J49"/>
    <mergeCell ref="O51:S51"/>
    <mergeCell ref="J19:M19"/>
  </mergeCells>
  <printOptions horizontalCentered="1" verticalCentered="1"/>
  <pageMargins left="0.15748031496062992" right="0.17" top="0.35433070866141736" bottom="0.15748031496062992" header="0.31496062992125984" footer="0.31496062992125984"/>
  <pageSetup paperSize="14" scale="30" orientation="landscape" horizontalDpi="300" verticalDpi="300" r:id="rId1"/>
  <ignoredErrors>
    <ignoredError sqref="H21"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G44"/>
  <sheetViews>
    <sheetView showGridLines="0" zoomScale="80" zoomScaleNormal="80" workbookViewId="0">
      <selection activeCell="N7" sqref="N7"/>
    </sheetView>
  </sheetViews>
  <sheetFormatPr baseColWidth="10" defaultColWidth="11.42578125" defaultRowHeight="15"/>
  <cols>
    <col min="1" max="1" width="2.5703125" style="12" customWidth="1"/>
    <col min="2" max="2" width="30" style="18" customWidth="1"/>
    <col min="3" max="3" width="30.5703125" style="18" customWidth="1"/>
    <col min="4" max="4" width="55.42578125" style="12" customWidth="1"/>
    <col min="5" max="5" width="27.42578125" style="12" customWidth="1"/>
    <col min="6" max="6" width="47" style="12" customWidth="1"/>
    <col min="7" max="16384" width="11.42578125" style="12"/>
  </cols>
  <sheetData>
    <row r="1" spans="2:7" ht="15.75" thickBot="1"/>
    <row r="2" spans="2:7" s="5" customFormat="1" ht="30.75" customHeight="1">
      <c r="B2" s="656" t="s">
        <v>350</v>
      </c>
      <c r="C2" s="657"/>
      <c r="D2" s="657"/>
      <c r="E2" s="657"/>
      <c r="F2" s="658"/>
    </row>
    <row r="3" spans="2:7" s="5" customFormat="1" ht="30.75" customHeight="1">
      <c r="B3" s="659"/>
      <c r="C3" s="787"/>
      <c r="D3" s="787"/>
      <c r="E3" s="787"/>
      <c r="F3" s="660"/>
    </row>
    <row r="4" spans="2:7" s="5" customFormat="1" ht="41.25" customHeight="1" thickBot="1">
      <c r="B4" s="661"/>
      <c r="C4" s="662"/>
      <c r="D4" s="662"/>
      <c r="E4" s="662"/>
      <c r="F4" s="663"/>
    </row>
    <row r="5" spans="2:7">
      <c r="B5" s="127"/>
      <c r="C5" s="128"/>
      <c r="D5" s="129"/>
      <c r="E5" s="129"/>
      <c r="F5" s="130"/>
    </row>
    <row r="6" spans="2:7" s="3" customFormat="1">
      <c r="B6" s="31"/>
      <c r="C6" s="32"/>
      <c r="D6" s="32"/>
      <c r="E6" s="32"/>
      <c r="F6" s="39"/>
    </row>
    <row r="7" spans="2:7" s="6" customFormat="1" ht="45" customHeight="1">
      <c r="B7" s="655" t="s">
        <v>83</v>
      </c>
      <c r="C7" s="642"/>
      <c r="D7" s="642"/>
      <c r="E7" s="642"/>
      <c r="F7" s="643"/>
      <c r="G7" s="23"/>
    </row>
    <row r="8" spans="2:7" s="24" customFormat="1" ht="15.75">
      <c r="B8" s="131"/>
      <c r="C8" s="132"/>
      <c r="D8" s="132"/>
      <c r="E8" s="133"/>
      <c r="F8" s="134"/>
    </row>
    <row r="9" spans="2:7" s="24" customFormat="1" ht="15.75">
      <c r="B9" s="131"/>
      <c r="C9" s="132"/>
      <c r="D9" s="132"/>
      <c r="E9" s="133"/>
      <c r="F9" s="134"/>
    </row>
    <row r="10" spans="2:7" s="24" customFormat="1" ht="16.5" thickBot="1">
      <c r="B10" s="131"/>
      <c r="C10" s="132"/>
      <c r="D10" s="132"/>
      <c r="E10" s="133"/>
      <c r="F10" s="134"/>
    </row>
    <row r="11" spans="2:7" s="24" customFormat="1" ht="45.75" customHeight="1" thickBot="1">
      <c r="B11" s="135" t="s">
        <v>46</v>
      </c>
      <c r="C11" s="136" t="s">
        <v>47</v>
      </c>
      <c r="D11" s="137" t="s">
        <v>44</v>
      </c>
      <c r="E11" s="136" t="s">
        <v>48</v>
      </c>
      <c r="F11" s="138" t="s">
        <v>49</v>
      </c>
    </row>
    <row r="12" spans="2:7" s="24" customFormat="1" ht="16.5" thickTop="1">
      <c r="B12" s="139"/>
      <c r="C12" s="140"/>
      <c r="D12" s="115"/>
      <c r="E12" s="141"/>
      <c r="F12" s="142"/>
    </row>
    <row r="13" spans="2:7" s="24" customFormat="1" ht="15.75">
      <c r="B13" s="143"/>
      <c r="C13" s="144"/>
      <c r="D13" s="118"/>
      <c r="E13" s="145"/>
      <c r="F13" s="146"/>
    </row>
    <row r="14" spans="2:7" s="24" customFormat="1" ht="15.75">
      <c r="B14" s="143"/>
      <c r="C14" s="144"/>
      <c r="D14" s="118"/>
      <c r="E14" s="145"/>
      <c r="F14" s="146"/>
    </row>
    <row r="15" spans="2:7" s="24" customFormat="1" ht="15.75">
      <c r="B15" s="143"/>
      <c r="C15" s="144"/>
      <c r="D15" s="118"/>
      <c r="E15" s="145"/>
      <c r="F15" s="146"/>
    </row>
    <row r="16" spans="2:7" s="24" customFormat="1" ht="15.75">
      <c r="B16" s="143"/>
      <c r="C16" s="144"/>
      <c r="D16" s="118"/>
      <c r="E16" s="145"/>
      <c r="F16" s="146"/>
    </row>
    <row r="17" spans="2:6" s="24" customFormat="1" ht="15.75">
      <c r="B17" s="143"/>
      <c r="C17" s="144"/>
      <c r="D17" s="118"/>
      <c r="E17" s="145"/>
      <c r="F17" s="146"/>
    </row>
    <row r="18" spans="2:6" s="24" customFormat="1" ht="15.75">
      <c r="B18" s="143"/>
      <c r="C18" s="144"/>
      <c r="D18" s="118"/>
      <c r="E18" s="145"/>
      <c r="F18" s="146"/>
    </row>
    <row r="19" spans="2:6" s="24" customFormat="1" ht="15.75">
      <c r="B19" s="143"/>
      <c r="C19" s="144"/>
      <c r="D19" s="118"/>
      <c r="E19" s="145"/>
      <c r="F19" s="146"/>
    </row>
    <row r="20" spans="2:6" s="24" customFormat="1" ht="15.75">
      <c r="B20" s="143"/>
      <c r="C20" s="144"/>
      <c r="D20" s="118"/>
      <c r="E20" s="145"/>
      <c r="F20" s="146"/>
    </row>
    <row r="21" spans="2:6" s="24" customFormat="1" ht="15.75">
      <c r="B21" s="143"/>
      <c r="C21" s="144"/>
      <c r="D21" s="118"/>
      <c r="E21" s="145"/>
      <c r="F21" s="146"/>
    </row>
    <row r="22" spans="2:6" s="24" customFormat="1" ht="15.75">
      <c r="B22" s="143"/>
      <c r="C22" s="144"/>
      <c r="D22" s="118"/>
      <c r="E22" s="145"/>
      <c r="F22" s="146"/>
    </row>
    <row r="23" spans="2:6" s="24" customFormat="1" ht="15.75">
      <c r="B23" s="143"/>
      <c r="C23" s="144"/>
      <c r="D23" s="118"/>
      <c r="E23" s="145"/>
      <c r="F23" s="146"/>
    </row>
    <row r="24" spans="2:6" s="24" customFormat="1" ht="15.75">
      <c r="B24" s="143"/>
      <c r="C24" s="144"/>
      <c r="D24" s="118"/>
      <c r="E24" s="145"/>
      <c r="F24" s="146"/>
    </row>
    <row r="25" spans="2:6" s="24" customFormat="1" ht="15.75">
      <c r="B25" s="143"/>
      <c r="C25" s="144"/>
      <c r="D25" s="118"/>
      <c r="E25" s="145"/>
      <c r="F25" s="146"/>
    </row>
    <row r="26" spans="2:6" s="24" customFormat="1" ht="15.75">
      <c r="B26" s="143"/>
      <c r="C26" s="144"/>
      <c r="D26" s="118"/>
      <c r="E26" s="145"/>
      <c r="F26" s="146"/>
    </row>
    <row r="27" spans="2:6" s="24" customFormat="1" ht="15.75">
      <c r="B27" s="143"/>
      <c r="C27" s="144"/>
      <c r="D27" s="118"/>
      <c r="E27" s="145"/>
      <c r="F27" s="146"/>
    </row>
    <row r="28" spans="2:6" s="24" customFormat="1" ht="15.75">
      <c r="B28" s="143"/>
      <c r="C28" s="144"/>
      <c r="D28" s="118"/>
      <c r="E28" s="145"/>
      <c r="F28" s="146"/>
    </row>
    <row r="29" spans="2:6" s="24" customFormat="1" ht="15.75">
      <c r="B29" s="143"/>
      <c r="C29" s="144"/>
      <c r="D29" s="118"/>
      <c r="E29" s="145"/>
      <c r="F29" s="146"/>
    </row>
    <row r="30" spans="2:6" s="24" customFormat="1" ht="15.75">
      <c r="B30" s="143"/>
      <c r="C30" s="144"/>
      <c r="D30" s="118"/>
      <c r="E30" s="145"/>
      <c r="F30" s="146"/>
    </row>
    <row r="31" spans="2:6" s="24" customFormat="1" ht="15.75">
      <c r="B31" s="143"/>
      <c r="C31" s="144"/>
      <c r="D31" s="118"/>
      <c r="E31" s="145"/>
      <c r="F31" s="146"/>
    </row>
    <row r="32" spans="2:6" s="24" customFormat="1" ht="15.75">
      <c r="B32" s="143"/>
      <c r="C32" s="144"/>
      <c r="D32" s="118"/>
      <c r="E32" s="145"/>
      <c r="F32" s="146"/>
    </row>
    <row r="33" spans="2:6" s="24" customFormat="1" ht="15.75">
      <c r="B33" s="143"/>
      <c r="C33" s="144"/>
      <c r="D33" s="118"/>
      <c r="E33" s="147"/>
      <c r="F33" s="146"/>
    </row>
    <row r="34" spans="2:6" s="24" customFormat="1" ht="15.75">
      <c r="B34" s="143"/>
      <c r="C34" s="144"/>
      <c r="D34" s="118"/>
      <c r="E34" s="147"/>
      <c r="F34" s="146"/>
    </row>
    <row r="35" spans="2:6" s="24" customFormat="1" ht="33" customHeight="1" thickBot="1">
      <c r="B35" s="653" t="s">
        <v>50</v>
      </c>
      <c r="C35" s="654"/>
      <c r="D35" s="654"/>
      <c r="E35" s="148">
        <f>SUM(E12:E34)</f>
        <v>0</v>
      </c>
      <c r="F35" s="149"/>
    </row>
    <row r="36" spans="2:6" s="24" customFormat="1" ht="20.25" customHeight="1">
      <c r="B36" s="150"/>
      <c r="C36" s="44"/>
      <c r="D36" s="44"/>
      <c r="E36" s="151"/>
      <c r="F36" s="152"/>
    </row>
    <row r="37" spans="2:6" s="24" customFormat="1" ht="20.25" customHeight="1">
      <c r="B37" s="150"/>
      <c r="C37" s="44"/>
      <c r="D37" s="44"/>
      <c r="E37" s="151"/>
      <c r="F37" s="152"/>
    </row>
    <row r="38" spans="2:6">
      <c r="B38" s="48"/>
      <c r="C38" s="49"/>
      <c r="D38" s="49"/>
      <c r="E38" s="153"/>
      <c r="F38" s="50"/>
    </row>
    <row r="39" spans="2:6">
      <c r="B39" s="48"/>
      <c r="C39" s="49"/>
      <c r="D39" s="49"/>
      <c r="E39" s="153"/>
      <c r="F39" s="50"/>
    </row>
    <row r="40" spans="2:6" ht="15.75" thickBot="1">
      <c r="B40" s="124"/>
      <c r="C40" s="125"/>
      <c r="D40" s="154"/>
      <c r="E40" s="155"/>
      <c r="F40" s="156"/>
    </row>
    <row r="41" spans="2:6" ht="15.75">
      <c r="B41" s="17"/>
      <c r="C41" s="17"/>
      <c r="E41" s="25"/>
      <c r="F41" s="16"/>
    </row>
    <row r="42" spans="2:6">
      <c r="B42" s="21"/>
      <c r="C42" s="21"/>
      <c r="D42" s="8"/>
      <c r="E42" s="22"/>
      <c r="F42" s="22"/>
    </row>
    <row r="43" spans="2:6">
      <c r="B43" s="12"/>
      <c r="C43" s="12"/>
      <c r="E43" s="25"/>
    </row>
    <row r="44" spans="2:6">
      <c r="B44" s="12"/>
      <c r="C44" s="12"/>
      <c r="E44" s="13"/>
    </row>
  </sheetData>
  <mergeCells count="3">
    <mergeCell ref="B35:D35"/>
    <mergeCell ref="B7:F7"/>
    <mergeCell ref="B2:F4"/>
  </mergeCells>
  <printOptions horizontalCentered="1" verticalCentered="1"/>
  <pageMargins left="0.70866141732283472" right="0.70866141732283472" top="0.74803149606299213" bottom="0.74803149606299213" header="0.31496062992125984" footer="0.31496062992125984"/>
  <pageSetup scale="73"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J158"/>
  <sheetViews>
    <sheetView showGridLines="0" zoomScale="80" zoomScaleNormal="80" workbookViewId="0">
      <selection activeCell="L13" sqref="L13"/>
    </sheetView>
  </sheetViews>
  <sheetFormatPr baseColWidth="10" defaultColWidth="11.42578125" defaultRowHeight="15"/>
  <cols>
    <col min="1" max="1" width="2.5703125" style="12" customWidth="1"/>
    <col min="2" max="2" width="28.5703125" style="12" customWidth="1"/>
    <col min="3" max="3" width="42.7109375" style="18" customWidth="1"/>
    <col min="4" max="4" width="63.5703125" style="18" bestFit="1" customWidth="1"/>
    <col min="5" max="5" width="32.5703125" style="12" customWidth="1"/>
    <col min="6" max="6" width="25.42578125" style="12" customWidth="1"/>
    <col min="7" max="16384" width="11.42578125" style="12"/>
  </cols>
  <sheetData>
    <row r="1" spans="2:10" ht="15.75" thickBot="1"/>
    <row r="2" spans="2:10" s="5" customFormat="1" ht="39.75" customHeight="1">
      <c r="B2" s="670" t="s">
        <v>351</v>
      </c>
      <c r="C2" s="671"/>
      <c r="D2" s="671"/>
      <c r="E2" s="672"/>
    </row>
    <row r="3" spans="2:10" s="5" customFormat="1" ht="39.75" customHeight="1">
      <c r="B3" s="673"/>
      <c r="C3" s="788"/>
      <c r="D3" s="788"/>
      <c r="E3" s="674"/>
    </row>
    <row r="4" spans="2:10" s="5" customFormat="1" ht="39.75" customHeight="1" thickBot="1">
      <c r="B4" s="675"/>
      <c r="C4" s="676"/>
      <c r="D4" s="676"/>
      <c r="E4" s="677"/>
    </row>
    <row r="5" spans="2:10" s="3" customFormat="1" ht="15" customHeight="1">
      <c r="B5" s="31"/>
      <c r="C5" s="32"/>
      <c r="D5" s="32"/>
      <c r="E5" s="55"/>
      <c r="F5" s="1"/>
      <c r="G5" s="1"/>
      <c r="H5" s="1"/>
    </row>
    <row r="6" spans="2:10" s="3" customFormat="1" ht="24" customHeight="1">
      <c r="B6" s="664" t="s">
        <v>28</v>
      </c>
      <c r="C6" s="665"/>
      <c r="D6" s="665"/>
      <c r="E6" s="666"/>
      <c r="F6" s="1"/>
      <c r="G6" s="1"/>
      <c r="H6" s="1"/>
    </row>
    <row r="7" spans="2:10" s="3" customFormat="1">
      <c r="B7" s="31"/>
      <c r="C7" s="32"/>
      <c r="D7" s="32"/>
      <c r="E7" s="39"/>
      <c r="F7" s="4"/>
      <c r="G7" s="4"/>
      <c r="H7" s="4"/>
    </row>
    <row r="8" spans="2:10" s="3" customFormat="1">
      <c r="B8" s="56"/>
      <c r="C8" s="37"/>
      <c r="D8" s="34"/>
      <c r="E8" s="39"/>
      <c r="I8" s="11"/>
      <c r="J8" s="11"/>
    </row>
    <row r="9" spans="2:10" s="3" customFormat="1" ht="15" customHeight="1">
      <c r="B9" s="57"/>
      <c r="C9" s="34"/>
      <c r="D9" s="34"/>
      <c r="E9" s="58"/>
      <c r="I9" s="11"/>
      <c r="J9" s="11"/>
    </row>
    <row r="10" spans="2:10" s="3" customFormat="1" ht="22.5" customHeight="1" thickBot="1">
      <c r="B10" s="667" t="s">
        <v>29</v>
      </c>
      <c r="C10" s="668"/>
      <c r="D10" s="668"/>
      <c r="E10" s="669"/>
      <c r="I10" s="11"/>
      <c r="J10" s="11"/>
    </row>
    <row r="11" spans="2:10" s="6" customFormat="1" ht="22.5" customHeight="1" thickBot="1">
      <c r="B11" s="59" t="s">
        <v>30</v>
      </c>
      <c r="C11" s="60" t="s">
        <v>31</v>
      </c>
      <c r="D11" s="60" t="s">
        <v>32</v>
      </c>
      <c r="E11" s="60" t="s">
        <v>33</v>
      </c>
    </row>
    <row r="12" spans="2:10">
      <c r="B12" s="61"/>
      <c r="C12" s="62"/>
      <c r="D12" s="63"/>
      <c r="E12" s="64"/>
    </row>
    <row r="13" spans="2:10">
      <c r="B13" s="61"/>
      <c r="C13" s="65"/>
      <c r="D13" s="63"/>
      <c r="E13" s="64"/>
    </row>
    <row r="14" spans="2:10">
      <c r="B14" s="61"/>
      <c r="C14" s="65"/>
      <c r="D14" s="63"/>
      <c r="E14" s="64"/>
    </row>
    <row r="15" spans="2:10">
      <c r="B15" s="61"/>
      <c r="C15" s="65"/>
      <c r="D15" s="63"/>
      <c r="E15" s="64"/>
    </row>
    <row r="16" spans="2:10">
      <c r="B16" s="61"/>
      <c r="C16" s="65"/>
      <c r="D16" s="63"/>
      <c r="E16" s="64"/>
    </row>
    <row r="17" spans="2:5">
      <c r="B17" s="61"/>
      <c r="C17" s="65"/>
      <c r="D17" s="63"/>
      <c r="E17" s="64"/>
    </row>
    <row r="18" spans="2:5">
      <c r="B18" s="61"/>
      <c r="C18" s="65"/>
      <c r="D18" s="63"/>
      <c r="E18" s="64"/>
    </row>
    <row r="19" spans="2:5">
      <c r="B19" s="61"/>
      <c r="C19" s="65"/>
      <c r="D19" s="63"/>
      <c r="E19" s="64"/>
    </row>
    <row r="20" spans="2:5">
      <c r="B20" s="61"/>
      <c r="C20" s="65"/>
      <c r="D20" s="63"/>
      <c r="E20" s="64"/>
    </row>
    <row r="21" spans="2:5">
      <c r="B21" s="61"/>
      <c r="C21" s="65"/>
      <c r="D21" s="63"/>
      <c r="E21" s="64"/>
    </row>
    <row r="22" spans="2:5">
      <c r="B22" s="61"/>
      <c r="C22" s="65"/>
      <c r="D22" s="66"/>
      <c r="E22" s="64"/>
    </row>
    <row r="23" spans="2:5">
      <c r="B23" s="61"/>
      <c r="C23" s="65"/>
      <c r="D23" s="66"/>
      <c r="E23" s="67"/>
    </row>
    <row r="24" spans="2:5">
      <c r="B24" s="61"/>
      <c r="C24" s="66"/>
      <c r="D24" s="66"/>
      <c r="E24" s="67"/>
    </row>
    <row r="25" spans="2:5">
      <c r="B25" s="61"/>
      <c r="C25" s="68"/>
      <c r="D25" s="66"/>
      <c r="E25" s="67"/>
    </row>
    <row r="26" spans="2:5" ht="15.75" thickBot="1">
      <c r="B26" s="69"/>
      <c r="C26" s="70"/>
      <c r="D26" s="71"/>
      <c r="E26" s="72"/>
    </row>
    <row r="27" spans="2:5" ht="27.75" customHeight="1" thickBot="1">
      <c r="B27" s="73"/>
      <c r="C27" s="74"/>
      <c r="D27" s="75" t="s">
        <v>34</v>
      </c>
      <c r="E27" s="76">
        <f>SUM(E12:E26)</f>
        <v>0</v>
      </c>
    </row>
    <row r="28" spans="2:5" ht="27.75" customHeight="1">
      <c r="B28" s="181"/>
      <c r="C28" s="49"/>
      <c r="D28" s="182"/>
      <c r="E28" s="183"/>
    </row>
    <row r="29" spans="2:5" ht="27.75" customHeight="1" thickBot="1">
      <c r="B29" s="181"/>
      <c r="C29" s="49"/>
      <c r="D29" s="182"/>
      <c r="E29" s="183"/>
    </row>
    <row r="30" spans="2:5" ht="27.75" customHeight="1" thickBot="1">
      <c r="B30" s="678" t="s">
        <v>80</v>
      </c>
      <c r="C30" s="602"/>
      <c r="D30" s="602"/>
      <c r="E30" s="603"/>
    </row>
    <row r="31" spans="2:5" ht="27.75" customHeight="1">
      <c r="B31" s="178" t="s">
        <v>30</v>
      </c>
      <c r="C31" s="179" t="s">
        <v>31</v>
      </c>
      <c r="D31" s="199" t="s">
        <v>32</v>
      </c>
      <c r="E31" s="200" t="s">
        <v>82</v>
      </c>
    </row>
    <row r="32" spans="2:5" ht="27.75" customHeight="1">
      <c r="B32" s="187"/>
      <c r="C32" s="184"/>
      <c r="D32" s="192"/>
      <c r="E32" s="196"/>
    </row>
    <row r="33" spans="2:5" ht="27.75" customHeight="1">
      <c r="B33" s="187"/>
      <c r="C33" s="185"/>
      <c r="D33" s="192"/>
      <c r="E33" s="196"/>
    </row>
    <row r="34" spans="2:5" ht="27.75" customHeight="1">
      <c r="B34" s="187"/>
      <c r="C34" s="185"/>
      <c r="D34" s="192"/>
      <c r="E34" s="196"/>
    </row>
    <row r="35" spans="2:5" ht="27.75" customHeight="1">
      <c r="B35" s="187"/>
      <c r="C35" s="185"/>
      <c r="D35" s="192"/>
      <c r="E35" s="196"/>
    </row>
    <row r="36" spans="2:5" ht="27.75" customHeight="1">
      <c r="B36" s="187"/>
      <c r="C36" s="185"/>
      <c r="D36" s="192"/>
      <c r="E36" s="196"/>
    </row>
    <row r="37" spans="2:5" ht="27.75" customHeight="1">
      <c r="B37" s="187"/>
      <c r="C37" s="185"/>
      <c r="D37" s="192"/>
      <c r="E37" s="196"/>
    </row>
    <row r="38" spans="2:5" ht="27.75" customHeight="1">
      <c r="B38" s="187"/>
      <c r="C38" s="185"/>
      <c r="D38" s="192"/>
      <c r="E38" s="196"/>
    </row>
    <row r="39" spans="2:5" ht="27.75" customHeight="1">
      <c r="B39" s="187"/>
      <c r="C39" s="185"/>
      <c r="D39" s="192"/>
      <c r="E39" s="196"/>
    </row>
    <row r="40" spans="2:5" ht="27.75" customHeight="1">
      <c r="B40" s="187"/>
      <c r="C40" s="185"/>
      <c r="D40" s="192"/>
      <c r="E40" s="196"/>
    </row>
    <row r="41" spans="2:5" ht="27.75" customHeight="1">
      <c r="B41" s="187"/>
      <c r="C41" s="185"/>
      <c r="D41" s="192"/>
      <c r="E41" s="196"/>
    </row>
    <row r="42" spans="2:5" ht="27.75" customHeight="1">
      <c r="B42" s="187"/>
      <c r="C42" s="185"/>
      <c r="D42" s="193"/>
      <c r="E42" s="196"/>
    </row>
    <row r="43" spans="2:5" ht="27.75" customHeight="1">
      <c r="B43" s="187"/>
      <c r="C43" s="185"/>
      <c r="D43" s="193"/>
      <c r="E43" s="67"/>
    </row>
    <row r="44" spans="2:5" ht="27.75" customHeight="1">
      <c r="B44" s="187"/>
      <c r="C44" s="186"/>
      <c r="D44" s="193"/>
      <c r="E44" s="67"/>
    </row>
    <row r="45" spans="2:5" ht="27.75" customHeight="1">
      <c r="B45" s="187"/>
      <c r="C45" s="186"/>
      <c r="D45" s="193"/>
      <c r="E45" s="67"/>
    </row>
    <row r="46" spans="2:5" ht="27.75" customHeight="1" thickBot="1">
      <c r="B46" s="188"/>
      <c r="C46" s="189"/>
      <c r="D46" s="194"/>
      <c r="E46" s="197"/>
    </row>
    <row r="47" spans="2:5" ht="27.75" customHeight="1" thickBot="1">
      <c r="B47" s="190"/>
      <c r="C47" s="191"/>
      <c r="D47" s="195" t="s">
        <v>34</v>
      </c>
      <c r="E47" s="198">
        <f>SUM(E32:E46)</f>
        <v>0</v>
      </c>
    </row>
    <row r="48" spans="2:5" ht="27.75" customHeight="1">
      <c r="B48" s="181"/>
      <c r="C48" s="49"/>
      <c r="D48" s="182"/>
      <c r="E48" s="183"/>
    </row>
    <row r="49" spans="2:5">
      <c r="B49" s="48"/>
      <c r="C49" s="77"/>
      <c r="D49" s="49"/>
      <c r="E49" s="78"/>
    </row>
    <row r="50" spans="2:5">
      <c r="B50" s="48"/>
      <c r="C50" s="77"/>
      <c r="D50" s="49"/>
      <c r="E50" s="78"/>
    </row>
    <row r="51" spans="2:5">
      <c r="B51" s="667"/>
      <c r="C51" s="668"/>
      <c r="D51" s="668"/>
      <c r="E51" s="669"/>
    </row>
    <row r="52" spans="2:5" ht="15.75" thickBot="1">
      <c r="B52" s="667" t="s">
        <v>35</v>
      </c>
      <c r="C52" s="668"/>
      <c r="D52" s="668"/>
      <c r="E52" s="669"/>
    </row>
    <row r="53" spans="2:5" ht="22.5" customHeight="1" thickBot="1">
      <c r="B53" s="59" t="s">
        <v>30</v>
      </c>
      <c r="C53" s="60" t="s">
        <v>31</v>
      </c>
      <c r="D53" s="79" t="s">
        <v>32</v>
      </c>
      <c r="E53" s="60" t="s">
        <v>33</v>
      </c>
    </row>
    <row r="54" spans="2:5">
      <c r="B54" s="80"/>
      <c r="C54" s="81"/>
      <c r="D54" s="82"/>
      <c r="E54" s="67"/>
    </row>
    <row r="55" spans="2:5">
      <c r="B55" s="80"/>
      <c r="C55" s="81"/>
      <c r="D55" s="82"/>
      <c r="E55" s="67"/>
    </row>
    <row r="56" spans="2:5">
      <c r="B56" s="80"/>
      <c r="C56" s="81"/>
      <c r="D56" s="82"/>
      <c r="E56" s="67"/>
    </row>
    <row r="57" spans="2:5">
      <c r="B57" s="80"/>
      <c r="C57" s="81"/>
      <c r="D57" s="82"/>
      <c r="E57" s="67"/>
    </row>
    <row r="58" spans="2:5">
      <c r="B58" s="80"/>
      <c r="C58" s="81"/>
      <c r="D58" s="82"/>
      <c r="E58" s="67"/>
    </row>
    <row r="59" spans="2:5">
      <c r="B59" s="80"/>
      <c r="C59" s="81"/>
      <c r="D59" s="82"/>
      <c r="E59" s="67"/>
    </row>
    <row r="60" spans="2:5">
      <c r="B60" s="80"/>
      <c r="C60" s="81"/>
      <c r="D60" s="82"/>
      <c r="E60" s="67"/>
    </row>
    <row r="61" spans="2:5">
      <c r="B61" s="80"/>
      <c r="C61" s="81"/>
      <c r="D61" s="82"/>
      <c r="E61" s="67"/>
    </row>
    <row r="62" spans="2:5">
      <c r="B62" s="80"/>
      <c r="C62" s="81"/>
      <c r="D62" s="82"/>
      <c r="E62" s="67"/>
    </row>
    <row r="63" spans="2:5">
      <c r="B63" s="80"/>
      <c r="C63" s="81"/>
      <c r="D63" s="82"/>
      <c r="E63" s="67"/>
    </row>
    <row r="64" spans="2:5">
      <c r="B64" s="80"/>
      <c r="C64" s="81"/>
      <c r="D64" s="82"/>
      <c r="E64" s="67"/>
    </row>
    <row r="65" spans="2:5">
      <c r="B65" s="80"/>
      <c r="C65" s="81"/>
      <c r="D65" s="82"/>
      <c r="E65" s="67"/>
    </row>
    <row r="66" spans="2:5">
      <c r="B66" s="80"/>
      <c r="C66" s="81"/>
      <c r="D66" s="82"/>
      <c r="E66" s="67"/>
    </row>
    <row r="67" spans="2:5">
      <c r="B67" s="80"/>
      <c r="C67" s="81"/>
      <c r="D67" s="82"/>
      <c r="E67" s="67"/>
    </row>
    <row r="68" spans="2:5" ht="15.75" thickBot="1">
      <c r="B68" s="80"/>
      <c r="C68" s="70"/>
      <c r="D68" s="83"/>
      <c r="E68" s="72"/>
    </row>
    <row r="69" spans="2:5" ht="33.75" customHeight="1" thickBot="1">
      <c r="B69" s="73"/>
      <c r="C69" s="74"/>
      <c r="D69" s="75" t="s">
        <v>34</v>
      </c>
      <c r="E69" s="76">
        <f>SUM(E54:E68)</f>
        <v>0</v>
      </c>
    </row>
    <row r="70" spans="2:5">
      <c r="B70" s="48"/>
      <c r="C70" s="40"/>
      <c r="D70" s="40"/>
      <c r="E70" s="84"/>
    </row>
    <row r="71" spans="2:5">
      <c r="B71" s="48"/>
      <c r="C71" s="40"/>
      <c r="D71" s="40"/>
      <c r="E71" s="84"/>
    </row>
    <row r="72" spans="2:5">
      <c r="B72" s="48"/>
      <c r="C72" s="40"/>
      <c r="D72" s="40"/>
      <c r="E72" s="84"/>
    </row>
    <row r="73" spans="2:5" ht="15" customHeight="1">
      <c r="B73" s="667"/>
      <c r="C73" s="668"/>
      <c r="D73" s="668"/>
      <c r="E73" s="669"/>
    </row>
    <row r="74" spans="2:5" ht="15.75" thickBot="1">
      <c r="B74" s="667" t="s">
        <v>36</v>
      </c>
      <c r="C74" s="668"/>
      <c r="D74" s="668"/>
      <c r="E74" s="669"/>
    </row>
    <row r="75" spans="2:5" ht="22.5" customHeight="1" thickBot="1">
      <c r="B75" s="59" t="s">
        <v>30</v>
      </c>
      <c r="C75" s="60" t="s">
        <v>31</v>
      </c>
      <c r="D75" s="79" t="s">
        <v>32</v>
      </c>
      <c r="E75" s="60" t="s">
        <v>33</v>
      </c>
    </row>
    <row r="76" spans="2:5">
      <c r="B76" s="85"/>
      <c r="C76" s="86"/>
      <c r="D76" s="87"/>
      <c r="E76" s="67"/>
    </row>
    <row r="77" spans="2:5">
      <c r="B77" s="85"/>
      <c r="C77" s="86"/>
      <c r="D77" s="87"/>
      <c r="E77" s="67"/>
    </row>
    <row r="78" spans="2:5">
      <c r="B78" s="85"/>
      <c r="C78" s="86"/>
      <c r="D78" s="87"/>
      <c r="E78" s="67"/>
    </row>
    <row r="79" spans="2:5">
      <c r="B79" s="88"/>
      <c r="C79" s="89"/>
      <c r="D79" s="90"/>
      <c r="E79" s="67"/>
    </row>
    <row r="80" spans="2:5">
      <c r="B80" s="88"/>
      <c r="C80" s="89"/>
      <c r="D80" s="90"/>
      <c r="E80" s="67"/>
    </row>
    <row r="81" spans="2:5">
      <c r="B81" s="88"/>
      <c r="C81" s="89"/>
      <c r="D81" s="90"/>
      <c r="E81" s="67"/>
    </row>
    <row r="82" spans="2:5">
      <c r="B82" s="88"/>
      <c r="C82" s="89"/>
      <c r="D82" s="90"/>
      <c r="E82" s="67"/>
    </row>
    <row r="83" spans="2:5">
      <c r="B83" s="88"/>
      <c r="C83" s="89"/>
      <c r="D83" s="90"/>
      <c r="E83" s="67"/>
    </row>
    <row r="84" spans="2:5">
      <c r="B84" s="88"/>
      <c r="C84" s="89"/>
      <c r="D84" s="90"/>
      <c r="E84" s="67"/>
    </row>
    <row r="85" spans="2:5">
      <c r="B85" s="88"/>
      <c r="C85" s="89"/>
      <c r="D85" s="90"/>
      <c r="E85" s="67"/>
    </row>
    <row r="86" spans="2:5">
      <c r="B86" s="88"/>
      <c r="C86" s="89"/>
      <c r="D86" s="90"/>
      <c r="E86" s="67"/>
    </row>
    <row r="87" spans="2:5">
      <c r="B87" s="88"/>
      <c r="C87" s="89"/>
      <c r="D87" s="90"/>
      <c r="E87" s="67"/>
    </row>
    <row r="88" spans="2:5" ht="15.75" thickBot="1">
      <c r="B88" s="91"/>
      <c r="C88" s="92"/>
      <c r="D88" s="93"/>
      <c r="E88" s="72"/>
    </row>
    <row r="89" spans="2:5" ht="26.25" customHeight="1" thickBot="1">
      <c r="B89" s="73"/>
      <c r="C89" s="74"/>
      <c r="D89" s="75" t="s">
        <v>34</v>
      </c>
      <c r="E89" s="76">
        <f>SUM(E76:E88)</f>
        <v>0</v>
      </c>
    </row>
    <row r="90" spans="2:5">
      <c r="B90" s="94"/>
      <c r="C90" s="95"/>
      <c r="D90" s="95"/>
      <c r="E90" s="96"/>
    </row>
    <row r="91" spans="2:5">
      <c r="B91" s="48"/>
      <c r="C91" s="40"/>
      <c r="D91" s="40"/>
      <c r="E91" s="84"/>
    </row>
    <row r="92" spans="2:5">
      <c r="B92" s="48"/>
      <c r="C92" s="40"/>
      <c r="D92" s="40"/>
      <c r="E92" s="84"/>
    </row>
    <row r="93" spans="2:5">
      <c r="B93" s="48"/>
      <c r="C93" s="40"/>
      <c r="D93" s="40"/>
      <c r="E93" s="84"/>
    </row>
    <row r="94" spans="2:5" ht="15.75" thickBot="1">
      <c r="B94" s="667" t="s">
        <v>81</v>
      </c>
      <c r="C94" s="668"/>
      <c r="D94" s="668"/>
      <c r="E94" s="669"/>
    </row>
    <row r="95" spans="2:5" ht="15.75" thickBot="1">
      <c r="B95" s="59" t="s">
        <v>30</v>
      </c>
      <c r="C95" s="60" t="s">
        <v>31</v>
      </c>
      <c r="D95" s="79" t="s">
        <v>32</v>
      </c>
      <c r="E95" s="60" t="s">
        <v>33</v>
      </c>
    </row>
    <row r="96" spans="2:5">
      <c r="B96" s="85"/>
      <c r="C96" s="86"/>
      <c r="D96" s="87"/>
      <c r="E96" s="67"/>
    </row>
    <row r="97" spans="2:5">
      <c r="B97" s="85"/>
      <c r="C97" s="86"/>
      <c r="D97" s="87"/>
      <c r="E97" s="67"/>
    </row>
    <row r="98" spans="2:5">
      <c r="B98" s="85"/>
      <c r="C98" s="86"/>
      <c r="D98" s="87"/>
      <c r="E98" s="67"/>
    </row>
    <row r="99" spans="2:5">
      <c r="B99" s="88"/>
      <c r="C99" s="89"/>
      <c r="D99" s="90"/>
      <c r="E99" s="67"/>
    </row>
    <row r="100" spans="2:5">
      <c r="B100" s="88"/>
      <c r="C100" s="89"/>
      <c r="D100" s="90"/>
      <c r="E100" s="67"/>
    </row>
    <row r="101" spans="2:5">
      <c r="B101" s="88"/>
      <c r="C101" s="89"/>
      <c r="D101" s="90"/>
      <c r="E101" s="67"/>
    </row>
    <row r="102" spans="2:5">
      <c r="B102" s="88"/>
      <c r="C102" s="89"/>
      <c r="D102" s="90"/>
      <c r="E102" s="67"/>
    </row>
    <row r="103" spans="2:5">
      <c r="B103" s="88"/>
      <c r="C103" s="89"/>
      <c r="D103" s="90"/>
      <c r="E103" s="67"/>
    </row>
    <row r="104" spans="2:5">
      <c r="B104" s="88"/>
      <c r="C104" s="89"/>
      <c r="D104" s="90"/>
      <c r="E104" s="67"/>
    </row>
    <row r="105" spans="2:5">
      <c r="B105" s="88"/>
      <c r="C105" s="89"/>
      <c r="D105" s="90"/>
      <c r="E105" s="67"/>
    </row>
    <row r="106" spans="2:5">
      <c r="B106" s="88"/>
      <c r="C106" s="89"/>
      <c r="D106" s="90"/>
      <c r="E106" s="67"/>
    </row>
    <row r="107" spans="2:5">
      <c r="B107" s="88"/>
      <c r="C107" s="89"/>
      <c r="D107" s="90"/>
      <c r="E107" s="67"/>
    </row>
    <row r="108" spans="2:5" ht="15.75" thickBot="1">
      <c r="B108" s="91"/>
      <c r="C108" s="92"/>
      <c r="D108" s="93"/>
      <c r="E108" s="72"/>
    </row>
    <row r="109" spans="2:5" ht="18.75" thickBot="1">
      <c r="B109" s="73"/>
      <c r="C109" s="74"/>
      <c r="D109" s="75" t="s">
        <v>34</v>
      </c>
      <c r="E109" s="76">
        <f>SUM(E96:E108)</f>
        <v>0</v>
      </c>
    </row>
    <row r="110" spans="2:5">
      <c r="B110" s="48"/>
      <c r="C110" s="40"/>
      <c r="D110" s="40"/>
      <c r="E110" s="84"/>
    </row>
    <row r="111" spans="2:5">
      <c r="B111" s="48"/>
      <c r="C111" s="40"/>
      <c r="D111" s="40"/>
      <c r="E111" s="84"/>
    </row>
    <row r="112" spans="2:5">
      <c r="B112" s="48"/>
      <c r="C112" s="40"/>
      <c r="D112" s="40"/>
      <c r="E112" s="84"/>
    </row>
    <row r="113" spans="2:5">
      <c r="B113" s="48"/>
      <c r="C113" s="40"/>
      <c r="D113" s="40"/>
      <c r="E113" s="84"/>
    </row>
    <row r="114" spans="2:5">
      <c r="B114" s="48"/>
      <c r="C114" s="40"/>
      <c r="D114" s="40"/>
      <c r="E114" s="84"/>
    </row>
    <row r="115" spans="2:5">
      <c r="B115" s="48"/>
      <c r="C115" s="40"/>
      <c r="D115" s="40"/>
      <c r="E115" s="84"/>
    </row>
    <row r="116" spans="2:5" ht="30" customHeight="1">
      <c r="B116" s="48"/>
      <c r="C116" s="682" t="s">
        <v>37</v>
      </c>
      <c r="D116" s="682"/>
      <c r="E116" s="84"/>
    </row>
    <row r="117" spans="2:5">
      <c r="B117" s="48"/>
      <c r="C117" s="40"/>
      <c r="D117" s="40"/>
      <c r="E117" s="97"/>
    </row>
    <row r="118" spans="2:5" ht="19.5" customHeight="1">
      <c r="B118" s="48" t="s">
        <v>38</v>
      </c>
      <c r="C118" s="40"/>
      <c r="D118" s="40"/>
      <c r="E118" s="98"/>
    </row>
    <row r="119" spans="2:5" ht="19.5" customHeight="1" thickBot="1">
      <c r="B119" s="48" t="s">
        <v>39</v>
      </c>
      <c r="C119" s="40"/>
      <c r="D119" s="40"/>
      <c r="E119" s="99">
        <f>+E27</f>
        <v>0</v>
      </c>
    </row>
    <row r="120" spans="2:5" ht="24" customHeight="1" thickTop="1">
      <c r="B120" s="48" t="s">
        <v>40</v>
      </c>
      <c r="C120" s="40"/>
      <c r="D120" s="40"/>
      <c r="E120" s="100">
        <f>+E118-E119</f>
        <v>0</v>
      </c>
    </row>
    <row r="121" spans="2:5">
      <c r="B121" s="48"/>
      <c r="C121" s="40"/>
      <c r="D121" s="40"/>
      <c r="E121" s="101"/>
    </row>
    <row r="122" spans="2:5">
      <c r="B122" s="48"/>
      <c r="C122" s="40"/>
      <c r="D122" s="40"/>
      <c r="E122" s="101"/>
    </row>
    <row r="123" spans="2:5">
      <c r="B123" s="48"/>
      <c r="C123" s="40"/>
      <c r="D123" s="40"/>
      <c r="E123" s="101"/>
    </row>
    <row r="124" spans="2:5" ht="20.25" customHeight="1">
      <c r="B124" s="102" t="s">
        <v>41</v>
      </c>
      <c r="C124" s="103"/>
      <c r="D124" s="103"/>
      <c r="E124" s="104"/>
    </row>
    <row r="125" spans="2:5" ht="20.25" customHeight="1">
      <c r="B125" s="102"/>
      <c r="C125" s="105"/>
      <c r="D125" s="105"/>
      <c r="E125" s="106"/>
    </row>
    <row r="126" spans="2:5" ht="20.25" customHeight="1">
      <c r="B126" s="48"/>
      <c r="C126" s="105"/>
      <c r="D126" s="105"/>
      <c r="E126" s="106"/>
    </row>
    <row r="127" spans="2:5">
      <c r="B127" s="48"/>
      <c r="C127" s="40"/>
      <c r="D127" s="40"/>
      <c r="E127" s="84"/>
    </row>
    <row r="128" spans="2:5">
      <c r="B128" s="48"/>
      <c r="C128" s="40"/>
      <c r="D128" s="40"/>
      <c r="E128" s="84"/>
    </row>
    <row r="129" spans="2:5">
      <c r="B129" s="48"/>
      <c r="C129" s="40"/>
      <c r="D129" s="40"/>
      <c r="E129" s="84"/>
    </row>
    <row r="130" spans="2:5" ht="15.75" thickBot="1">
      <c r="B130" s="107"/>
      <c r="C130" s="108"/>
      <c r="D130" s="108"/>
      <c r="E130" s="109"/>
    </row>
    <row r="131" spans="2:5" ht="26.25" customHeight="1">
      <c r="B131" s="683" t="s">
        <v>42</v>
      </c>
      <c r="C131" s="684"/>
      <c r="D131" s="684"/>
      <c r="E131" s="685"/>
    </row>
    <row r="132" spans="2:5" ht="21.75" customHeight="1" thickBot="1">
      <c r="B132" s="110" t="s">
        <v>43</v>
      </c>
      <c r="C132" s="111" t="s">
        <v>44</v>
      </c>
      <c r="D132" s="112" t="s">
        <v>45</v>
      </c>
      <c r="E132" s="113" t="s">
        <v>33</v>
      </c>
    </row>
    <row r="133" spans="2:5">
      <c r="B133" s="114"/>
      <c r="C133" s="115"/>
      <c r="D133" s="115"/>
      <c r="E133" s="116"/>
    </row>
    <row r="134" spans="2:5">
      <c r="B134" s="117"/>
      <c r="C134" s="118"/>
      <c r="D134" s="118"/>
      <c r="E134" s="119"/>
    </row>
    <row r="135" spans="2:5">
      <c r="B135" s="117"/>
      <c r="C135" s="118"/>
      <c r="D135" s="118"/>
      <c r="E135" s="119"/>
    </row>
    <row r="136" spans="2:5">
      <c r="B136" s="117"/>
      <c r="C136" s="118"/>
      <c r="D136" s="118"/>
      <c r="E136" s="119"/>
    </row>
    <row r="137" spans="2:5">
      <c r="B137" s="117"/>
      <c r="C137" s="118"/>
      <c r="D137" s="118"/>
      <c r="E137" s="119"/>
    </row>
    <row r="138" spans="2:5">
      <c r="B138" s="117"/>
      <c r="C138" s="118"/>
      <c r="D138" s="118"/>
      <c r="E138" s="119"/>
    </row>
    <row r="139" spans="2:5">
      <c r="B139" s="117"/>
      <c r="C139" s="118"/>
      <c r="D139" s="118"/>
      <c r="E139" s="119"/>
    </row>
    <row r="140" spans="2:5">
      <c r="B140" s="117"/>
      <c r="C140" s="118"/>
      <c r="D140" s="118"/>
      <c r="E140" s="119"/>
    </row>
    <row r="141" spans="2:5">
      <c r="B141" s="117"/>
      <c r="C141" s="118"/>
      <c r="D141" s="118"/>
      <c r="E141" s="119"/>
    </row>
    <row r="142" spans="2:5">
      <c r="B142" s="117"/>
      <c r="C142" s="118"/>
      <c r="D142" s="118"/>
      <c r="E142" s="119"/>
    </row>
    <row r="143" spans="2:5">
      <c r="B143" s="117"/>
      <c r="C143" s="118"/>
      <c r="D143" s="118"/>
      <c r="E143" s="119"/>
    </row>
    <row r="144" spans="2:5">
      <c r="B144" s="117"/>
      <c r="C144" s="118"/>
      <c r="D144" s="118"/>
      <c r="E144" s="119"/>
    </row>
    <row r="145" spans="2:5">
      <c r="B145" s="117"/>
      <c r="C145" s="118"/>
      <c r="D145" s="118"/>
      <c r="E145" s="119"/>
    </row>
    <row r="146" spans="2:5">
      <c r="B146" s="117"/>
      <c r="C146" s="118"/>
      <c r="D146" s="118"/>
      <c r="E146" s="119"/>
    </row>
    <row r="147" spans="2:5">
      <c r="B147" s="117"/>
      <c r="C147" s="118"/>
      <c r="D147" s="118"/>
      <c r="E147" s="119"/>
    </row>
    <row r="148" spans="2:5">
      <c r="B148" s="117"/>
      <c r="C148" s="118"/>
      <c r="D148" s="118"/>
      <c r="E148" s="119"/>
    </row>
    <row r="149" spans="2:5">
      <c r="B149" s="117"/>
      <c r="C149" s="118"/>
      <c r="D149" s="118"/>
      <c r="E149" s="119"/>
    </row>
    <row r="150" spans="2:5">
      <c r="B150" s="117"/>
      <c r="C150" s="118"/>
      <c r="D150" s="118"/>
      <c r="E150" s="119"/>
    </row>
    <row r="151" spans="2:5">
      <c r="B151" s="117"/>
      <c r="C151" s="118"/>
      <c r="D151" s="118"/>
      <c r="E151" s="119"/>
    </row>
    <row r="152" spans="2:5" ht="15.75" thickBot="1">
      <c r="B152" s="120"/>
      <c r="C152" s="121"/>
      <c r="D152" s="121"/>
      <c r="E152" s="122"/>
    </row>
    <row r="153" spans="2:5" ht="24" customHeight="1" thickTop="1">
      <c r="B153" s="679" t="s">
        <v>34</v>
      </c>
      <c r="C153" s="680"/>
      <c r="D153" s="681"/>
      <c r="E153" s="123">
        <f>SUM(E133:E152)</f>
        <v>0</v>
      </c>
    </row>
    <row r="154" spans="2:5">
      <c r="B154" s="48"/>
      <c r="C154" s="40"/>
      <c r="D154" s="40"/>
      <c r="E154" s="84"/>
    </row>
    <row r="155" spans="2:5">
      <c r="B155" s="48"/>
      <c r="C155" s="40"/>
      <c r="D155" s="40"/>
      <c r="E155" s="84"/>
    </row>
    <row r="156" spans="2:5" s="20" customFormat="1" ht="15.75" thickBot="1">
      <c r="B156" s="124"/>
      <c r="C156" s="125"/>
      <c r="D156" s="126"/>
      <c r="E156" s="109"/>
    </row>
    <row r="157" spans="2:5" s="22" customFormat="1">
      <c r="B157" s="21"/>
      <c r="C157" s="21"/>
      <c r="D157" s="8"/>
    </row>
    <row r="158" spans="2:5" s="22" customFormat="1">
      <c r="B158" s="180"/>
      <c r="C158" s="180"/>
      <c r="D158" s="180"/>
      <c r="E158" s="180"/>
    </row>
  </sheetData>
  <mergeCells count="12">
    <mergeCell ref="B94:E94"/>
    <mergeCell ref="B30:E30"/>
    <mergeCell ref="B153:D153"/>
    <mergeCell ref="C116:D116"/>
    <mergeCell ref="B10:E10"/>
    <mergeCell ref="B52:E52"/>
    <mergeCell ref="B74:E74"/>
    <mergeCell ref="B131:E131"/>
    <mergeCell ref="B6:E6"/>
    <mergeCell ref="B51:E51"/>
    <mergeCell ref="B73:E73"/>
    <mergeCell ref="B2:E4"/>
  </mergeCells>
  <printOptions horizontalCentered="1" verticalCentered="1"/>
  <pageMargins left="0.70866141732283472" right="0.70866141732283472" top="0.74803149606299213" bottom="0.74803149606299213" header="0.31496062992125984" footer="0.31496062992125984"/>
  <pageSetup scale="57" orientation="landscape" horizontalDpi="300" verticalDpi="300" r:id="rId1"/>
  <ignoredErrors>
    <ignoredError sqref="E119:E120 E153"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3:N65"/>
  <sheetViews>
    <sheetView showGridLines="0" zoomScaleNormal="100" workbookViewId="0">
      <selection activeCell="B4" sqref="B4:N6"/>
    </sheetView>
  </sheetViews>
  <sheetFormatPr baseColWidth="10" defaultColWidth="11.42578125" defaultRowHeight="15"/>
  <cols>
    <col min="1" max="1" width="8" style="201" customWidth="1"/>
    <col min="2" max="2" width="19.7109375" style="201" bestFit="1" customWidth="1"/>
    <col min="3" max="3" width="14.42578125" style="201" customWidth="1"/>
    <col min="4" max="4" width="44.42578125" style="201" customWidth="1"/>
    <col min="5" max="5" width="25.28515625" style="202" customWidth="1"/>
    <col min="6" max="6" width="22.42578125" style="201" bestFit="1" customWidth="1"/>
    <col min="7" max="7" width="24.7109375" style="201" customWidth="1"/>
    <col min="8" max="8" width="25.28515625" style="202" customWidth="1"/>
    <col min="9" max="9" width="21.5703125" style="202" bestFit="1" customWidth="1"/>
    <col min="10" max="10" width="4.28515625" style="201" customWidth="1"/>
    <col min="11" max="11" width="32" style="201" bestFit="1" customWidth="1"/>
    <col min="12" max="12" width="22.7109375" style="201" bestFit="1" customWidth="1"/>
    <col min="13" max="13" width="2.7109375" style="201" customWidth="1"/>
    <col min="14" max="14" width="25.5703125" style="201" bestFit="1" customWidth="1"/>
    <col min="15" max="16384" width="11.42578125" style="201"/>
  </cols>
  <sheetData>
    <row r="3" spans="2:14" ht="15.75" thickBot="1"/>
    <row r="4" spans="2:14" ht="33" customHeight="1">
      <c r="B4" s="686" t="s">
        <v>352</v>
      </c>
      <c r="C4" s="687"/>
      <c r="D4" s="687"/>
      <c r="E4" s="687"/>
      <c r="F4" s="687"/>
      <c r="G4" s="687"/>
      <c r="H4" s="687"/>
      <c r="I4" s="687"/>
      <c r="J4" s="687"/>
      <c r="K4" s="687"/>
      <c r="L4" s="687"/>
      <c r="M4" s="687"/>
      <c r="N4" s="688"/>
    </row>
    <row r="5" spans="2:14" ht="33.75" customHeight="1">
      <c r="B5" s="689"/>
      <c r="C5" s="789"/>
      <c r="D5" s="789"/>
      <c r="E5" s="789"/>
      <c r="F5" s="789"/>
      <c r="G5" s="789"/>
      <c r="H5" s="789"/>
      <c r="I5" s="789"/>
      <c r="J5" s="789"/>
      <c r="K5" s="789"/>
      <c r="L5" s="789"/>
      <c r="M5" s="789"/>
      <c r="N5" s="690"/>
    </row>
    <row r="6" spans="2:14" ht="48" customHeight="1" thickBot="1">
      <c r="B6" s="691"/>
      <c r="C6" s="692"/>
      <c r="D6" s="692"/>
      <c r="E6" s="692"/>
      <c r="F6" s="692"/>
      <c r="G6" s="692"/>
      <c r="H6" s="692"/>
      <c r="I6" s="692"/>
      <c r="J6" s="692"/>
      <c r="K6" s="692"/>
      <c r="L6" s="692"/>
      <c r="M6" s="692"/>
      <c r="N6" s="693"/>
    </row>
    <row r="7" spans="2:14">
      <c r="B7" s="481"/>
      <c r="N7" s="480"/>
    </row>
    <row r="8" spans="2:14" ht="18.75">
      <c r="B8" s="694" t="s">
        <v>89</v>
      </c>
      <c r="C8" s="695"/>
      <c r="D8" s="695"/>
      <c r="N8" s="480"/>
    </row>
    <row r="9" spans="2:14" ht="18.75">
      <c r="B9" s="694" t="s">
        <v>347</v>
      </c>
      <c r="C9" s="695"/>
      <c r="D9" s="695"/>
      <c r="N9" s="480"/>
    </row>
    <row r="10" spans="2:14">
      <c r="B10" s="481"/>
      <c r="N10" s="480"/>
    </row>
    <row r="11" spans="2:14">
      <c r="B11" s="481"/>
      <c r="N11" s="480"/>
    </row>
    <row r="12" spans="2:14">
      <c r="B12" s="481"/>
      <c r="N12" s="480"/>
    </row>
    <row r="13" spans="2:14">
      <c r="B13" s="481"/>
      <c r="N13" s="480"/>
    </row>
    <row r="14" spans="2:14">
      <c r="B14" s="481"/>
      <c r="N14" s="480"/>
    </row>
    <row r="15" spans="2:14">
      <c r="B15" s="481"/>
      <c r="D15" s="482"/>
      <c r="N15" s="480"/>
    </row>
    <row r="16" spans="2:14" ht="15" customHeight="1" thickBot="1">
      <c r="B16" s="481"/>
      <c r="C16" s="698" t="s">
        <v>91</v>
      </c>
      <c r="D16" s="698" t="s">
        <v>32</v>
      </c>
      <c r="E16" s="696" t="s">
        <v>92</v>
      </c>
      <c r="F16" s="557" t="s">
        <v>90</v>
      </c>
      <c r="G16" s="557" t="s">
        <v>90</v>
      </c>
      <c r="H16" s="527"/>
      <c r="I16" s="527"/>
      <c r="N16" s="483"/>
    </row>
    <row r="17" spans="2:14" ht="45.75" thickBot="1">
      <c r="B17" s="481"/>
      <c r="C17" s="699"/>
      <c r="D17" s="699"/>
      <c r="E17" s="697"/>
      <c r="F17" s="559" t="s">
        <v>93</v>
      </c>
      <c r="G17" s="559" t="s">
        <v>94</v>
      </c>
      <c r="H17" s="558" t="s">
        <v>95</v>
      </c>
      <c r="I17" s="558" t="s">
        <v>96</v>
      </c>
      <c r="K17" s="520" t="s">
        <v>45</v>
      </c>
      <c r="L17" s="521" t="s">
        <v>33</v>
      </c>
      <c r="N17" s="480"/>
    </row>
    <row r="18" spans="2:14" ht="15.75" thickBot="1">
      <c r="B18" s="481"/>
      <c r="C18" s="525">
        <v>1115</v>
      </c>
      <c r="D18" s="526" t="s">
        <v>97</v>
      </c>
      <c r="E18" s="527">
        <v>252762754.02000001</v>
      </c>
      <c r="F18" s="528">
        <v>342232026.31999999</v>
      </c>
      <c r="G18" s="528">
        <v>110281065.22</v>
      </c>
      <c r="H18" s="527">
        <f>SUM(F18:G18)</f>
        <v>452513091.53999996</v>
      </c>
      <c r="I18" s="527">
        <f t="shared" ref="I18:I23" si="0">+H18-E18</f>
        <v>199750337.51999995</v>
      </c>
      <c r="K18" s="523" t="s">
        <v>98</v>
      </c>
      <c r="L18" s="524">
        <v>-3741450674.45015</v>
      </c>
      <c r="M18" s="484"/>
      <c r="N18" s="480"/>
    </row>
    <row r="19" spans="2:14">
      <c r="B19" s="481"/>
      <c r="C19" s="525">
        <v>1360</v>
      </c>
      <c r="D19" s="526" t="s">
        <v>99</v>
      </c>
      <c r="E19" s="527">
        <v>309069501.05000001</v>
      </c>
      <c r="F19" s="528">
        <v>236406683.84999999</v>
      </c>
      <c r="G19" s="528">
        <v>72720990.340000004</v>
      </c>
      <c r="H19" s="527">
        <f t="shared" ref="H19:H23" si="1">SUM(F19:G19)</f>
        <v>309127674.19</v>
      </c>
      <c r="I19" s="527">
        <f t="shared" si="0"/>
        <v>58173.139999985695</v>
      </c>
      <c r="K19" s="516" t="s">
        <v>100</v>
      </c>
      <c r="L19" s="522">
        <v>5000000000</v>
      </c>
      <c r="N19" s="486"/>
    </row>
    <row r="20" spans="2:14">
      <c r="B20" s="481"/>
      <c r="C20" s="525">
        <v>1616</v>
      </c>
      <c r="D20" s="526" t="s">
        <v>101</v>
      </c>
      <c r="E20" s="527">
        <v>0</v>
      </c>
      <c r="F20" s="529">
        <v>0</v>
      </c>
      <c r="G20" s="528">
        <v>0</v>
      </c>
      <c r="H20" s="527">
        <f t="shared" si="1"/>
        <v>0</v>
      </c>
      <c r="I20" s="527">
        <f t="shared" si="0"/>
        <v>0</v>
      </c>
      <c r="K20" s="508" t="s">
        <v>102</v>
      </c>
      <c r="L20" s="510">
        <f>+L38</f>
        <v>10608126.930000007</v>
      </c>
      <c r="N20" s="480"/>
    </row>
    <row r="21" spans="2:14">
      <c r="B21" s="481"/>
      <c r="C21" s="525">
        <v>1690</v>
      </c>
      <c r="D21" s="526" t="s">
        <v>103</v>
      </c>
      <c r="E21" s="527">
        <v>90662721.280000001</v>
      </c>
      <c r="F21" s="528">
        <v>0</v>
      </c>
      <c r="G21" s="528">
        <v>90662721.280000001</v>
      </c>
      <c r="H21" s="527">
        <f t="shared" si="1"/>
        <v>90662721.280000001</v>
      </c>
      <c r="I21" s="527">
        <f t="shared" si="0"/>
        <v>0</v>
      </c>
      <c r="K21" s="508" t="s">
        <v>104</v>
      </c>
      <c r="L21" s="509">
        <f>-L37</f>
        <v>-10979076110.499863</v>
      </c>
      <c r="N21" s="480"/>
    </row>
    <row r="22" spans="2:14">
      <c r="B22" s="487"/>
      <c r="C22" s="525">
        <v>1911</v>
      </c>
      <c r="D22" s="526" t="s">
        <v>105</v>
      </c>
      <c r="E22" s="527">
        <v>58173.14</v>
      </c>
      <c r="F22" s="529">
        <v>0</v>
      </c>
      <c r="G22" s="528">
        <v>0</v>
      </c>
      <c r="H22" s="527">
        <f t="shared" si="1"/>
        <v>0</v>
      </c>
      <c r="I22" s="527">
        <f t="shared" si="0"/>
        <v>-58173.14</v>
      </c>
      <c r="K22" s="511"/>
      <c r="L22" s="509"/>
      <c r="N22" s="480"/>
    </row>
    <row r="23" spans="2:14">
      <c r="B23" s="481"/>
      <c r="C23" s="525">
        <v>1925</v>
      </c>
      <c r="D23" s="526" t="s">
        <v>106</v>
      </c>
      <c r="E23" s="527">
        <v>0</v>
      </c>
      <c r="F23" s="529">
        <v>0</v>
      </c>
      <c r="G23" s="529">
        <v>0</v>
      </c>
      <c r="H23" s="527">
        <f t="shared" si="1"/>
        <v>0</v>
      </c>
      <c r="I23" s="527">
        <f t="shared" si="0"/>
        <v>0</v>
      </c>
      <c r="K23" s="508" t="s">
        <v>107</v>
      </c>
      <c r="L23" s="509">
        <f>+L18+L19+L20+L21</f>
        <v>-9709918658.0200119</v>
      </c>
      <c r="M23" s="488"/>
      <c r="N23" s="480"/>
    </row>
    <row r="24" spans="2:14" ht="15.75" thickBot="1">
      <c r="B24" s="487"/>
      <c r="C24" s="530">
        <v>1</v>
      </c>
      <c r="D24" s="531" t="s">
        <v>108</v>
      </c>
      <c r="E24" s="532">
        <v>652553149.49000001</v>
      </c>
      <c r="F24" s="533">
        <f>SUM(F18:F23)</f>
        <v>578638710.16999996</v>
      </c>
      <c r="G24" s="533">
        <f>SUM(G18:G23)</f>
        <v>273664776.84000003</v>
      </c>
      <c r="H24" s="532">
        <f>SUM(H18:H23)</f>
        <v>852303487.00999999</v>
      </c>
      <c r="I24" s="532">
        <f>SUM(I18:I23)</f>
        <v>199750337.51999995</v>
      </c>
      <c r="K24" s="514"/>
      <c r="L24" s="515"/>
      <c r="N24" s="480"/>
    </row>
    <row r="25" spans="2:14" ht="15.75" thickBot="1">
      <c r="B25" s="481"/>
      <c r="C25" s="525">
        <v>2501</v>
      </c>
      <c r="D25" s="526" t="s">
        <v>109</v>
      </c>
      <c r="E25" s="527">
        <v>-221751400</v>
      </c>
      <c r="F25" s="527">
        <v>-221751400</v>
      </c>
      <c r="G25" s="527">
        <v>0</v>
      </c>
      <c r="H25" s="527">
        <f>SUM(F25:G25)</f>
        <v>-221751400</v>
      </c>
      <c r="I25" s="527">
        <f>+H25-E25</f>
        <v>0</v>
      </c>
      <c r="K25" s="518" t="s">
        <v>110</v>
      </c>
      <c r="L25" s="519">
        <f>+H43</f>
        <v>9792730258.0200176</v>
      </c>
      <c r="M25" s="484"/>
      <c r="N25" s="486"/>
    </row>
    <row r="26" spans="2:14">
      <c r="B26" s="481"/>
      <c r="C26" s="525">
        <v>2503</v>
      </c>
      <c r="D26" s="526" t="s">
        <v>111</v>
      </c>
      <c r="E26" s="527">
        <v>0</v>
      </c>
      <c r="F26" s="527">
        <v>0</v>
      </c>
      <c r="G26" s="527">
        <v>0</v>
      </c>
      <c r="H26" s="527">
        <f>SUM(F26:G26)</f>
        <v>0</v>
      </c>
      <c r="I26" s="527">
        <f>+H26-E26</f>
        <v>0</v>
      </c>
      <c r="K26" s="516"/>
      <c r="L26" s="517"/>
      <c r="N26" s="480"/>
    </row>
    <row r="27" spans="2:14" ht="15.75" thickBot="1">
      <c r="B27" s="481"/>
      <c r="C27" s="525">
        <v>2511</v>
      </c>
      <c r="D27" s="526" t="s">
        <v>112</v>
      </c>
      <c r="E27" s="527">
        <v>-3903406482.2400002</v>
      </c>
      <c r="F27" s="527">
        <v>-9849003280.3899994</v>
      </c>
      <c r="G27" s="527">
        <v>0</v>
      </c>
      <c r="H27" s="527">
        <f>SUM(F27:G27)</f>
        <v>-9849003280.3899994</v>
      </c>
      <c r="I27" s="527">
        <f>+H27-E27</f>
        <v>-5945596798.1499996</v>
      </c>
      <c r="K27" s="512" t="s">
        <v>113</v>
      </c>
      <c r="L27" s="513">
        <f>+L23+L25</f>
        <v>82811600.000005722</v>
      </c>
      <c r="N27" s="480"/>
    </row>
    <row r="28" spans="2:14">
      <c r="B28" s="481"/>
      <c r="C28" s="525">
        <v>2519</v>
      </c>
      <c r="D28" s="526" t="s">
        <v>114</v>
      </c>
      <c r="E28" s="527">
        <v>-70711985.700000003</v>
      </c>
      <c r="F28" s="527">
        <v>-293386054</v>
      </c>
      <c r="G28" s="527">
        <v>0</v>
      </c>
      <c r="H28" s="527">
        <f>SUM(F28:G28)</f>
        <v>-293386054</v>
      </c>
      <c r="I28" s="527">
        <f>+H28-E28</f>
        <v>-222674068.30000001</v>
      </c>
      <c r="L28" s="485"/>
      <c r="N28" s="480"/>
    </row>
    <row r="29" spans="2:14">
      <c r="B29" s="481"/>
      <c r="C29" s="525">
        <v>2990</v>
      </c>
      <c r="D29" s="526" t="s">
        <v>115</v>
      </c>
      <c r="E29" s="527">
        <v>-198133956</v>
      </c>
      <c r="F29" s="527">
        <v>-42561574.640000001</v>
      </c>
      <c r="G29" s="527">
        <v>-238331436</v>
      </c>
      <c r="H29" s="527">
        <f>SUM(F29:G29)</f>
        <v>-280893010.63999999</v>
      </c>
      <c r="I29" s="527">
        <f>+H29-E29</f>
        <v>-82759054.639999986</v>
      </c>
      <c r="L29" s="484"/>
      <c r="N29" s="480"/>
    </row>
    <row r="30" spans="2:14">
      <c r="B30" s="481"/>
      <c r="C30" s="530">
        <v>2</v>
      </c>
      <c r="D30" s="531" t="s">
        <v>116</v>
      </c>
      <c r="E30" s="532">
        <v>-4394003823.9400005</v>
      </c>
      <c r="F30" s="532">
        <f>SUM(F25:F29)</f>
        <v>-10406702309.029999</v>
      </c>
      <c r="G30" s="532">
        <f>SUM(G25:G29)</f>
        <v>-238331436</v>
      </c>
      <c r="H30" s="532">
        <f>SUM(H25:H29)</f>
        <v>-10645033745.029999</v>
      </c>
      <c r="I30" s="532">
        <f t="shared" ref="I30" si="2">SUM(I25:I29)</f>
        <v>-6251029921.0900002</v>
      </c>
      <c r="L30" s="484"/>
      <c r="N30" s="480"/>
    </row>
    <row r="31" spans="2:14" s="203" customFormat="1">
      <c r="B31" s="489" t="s">
        <v>100</v>
      </c>
      <c r="C31" s="534">
        <v>35050502001</v>
      </c>
      <c r="D31" s="535" t="s">
        <v>117</v>
      </c>
      <c r="E31" s="527">
        <v>-1616730000000</v>
      </c>
      <c r="F31" s="527">
        <v>-1352667000000</v>
      </c>
      <c r="G31" s="527">
        <v>-269063000000</v>
      </c>
      <c r="H31" s="527">
        <f t="shared" ref="H31:H42" si="3">SUM(F31:G31)</f>
        <v>-1621730000000</v>
      </c>
      <c r="I31" s="527">
        <f t="shared" ref="I31:I42" si="4">+H31-E31</f>
        <v>-5000000000</v>
      </c>
      <c r="K31" s="490"/>
      <c r="L31" s="491"/>
      <c r="N31" s="492"/>
    </row>
    <row r="32" spans="2:14" s="203" customFormat="1">
      <c r="B32" s="489" t="s">
        <v>100</v>
      </c>
      <c r="C32" s="534">
        <v>35050502111</v>
      </c>
      <c r="D32" s="535" t="s">
        <v>118</v>
      </c>
      <c r="E32" s="527">
        <v>-10328038000</v>
      </c>
      <c r="F32" s="527">
        <v>0</v>
      </c>
      <c r="G32" s="527">
        <v>-10328038000</v>
      </c>
      <c r="H32" s="527">
        <f t="shared" si="3"/>
        <v>-10328038000</v>
      </c>
      <c r="I32" s="527">
        <f t="shared" si="4"/>
        <v>0</v>
      </c>
      <c r="K32" s="493"/>
      <c r="N32" s="492"/>
    </row>
    <row r="33" spans="2:14" s="203" customFormat="1">
      <c r="B33" s="489" t="s">
        <v>100</v>
      </c>
      <c r="C33" s="534">
        <v>35050502108</v>
      </c>
      <c r="D33" s="535" t="s">
        <v>119</v>
      </c>
      <c r="E33" s="527">
        <v>0</v>
      </c>
      <c r="F33" s="527">
        <v>0</v>
      </c>
      <c r="G33" s="527">
        <v>0</v>
      </c>
      <c r="H33" s="527">
        <f t="shared" si="3"/>
        <v>0</v>
      </c>
      <c r="I33" s="527">
        <f t="shared" si="4"/>
        <v>0</v>
      </c>
      <c r="N33" s="492"/>
    </row>
    <row r="34" spans="2:14" s="203" customFormat="1">
      <c r="B34" s="489" t="s">
        <v>100</v>
      </c>
      <c r="C34" s="534">
        <v>35050502113</v>
      </c>
      <c r="D34" s="535" t="s">
        <v>120</v>
      </c>
      <c r="E34" s="527">
        <v>-9216102247.1700001</v>
      </c>
      <c r="F34" s="527">
        <v>-9216102247.1700001</v>
      </c>
      <c r="G34" s="527">
        <v>0</v>
      </c>
      <c r="H34" s="527">
        <f t="shared" si="3"/>
        <v>-9216102247.1700001</v>
      </c>
      <c r="I34" s="527">
        <f t="shared" si="4"/>
        <v>0</v>
      </c>
      <c r="K34" s="493"/>
      <c r="N34" s="492"/>
    </row>
    <row r="35" spans="2:14" s="204" customFormat="1" ht="25.5">
      <c r="B35" s="489" t="s">
        <v>100</v>
      </c>
      <c r="C35" s="534">
        <v>35050502114</v>
      </c>
      <c r="D35" s="536" t="s">
        <v>121</v>
      </c>
      <c r="E35" s="537">
        <v>9216102247.2000008</v>
      </c>
      <c r="F35" s="537">
        <v>7497388895</v>
      </c>
      <c r="G35" s="537">
        <v>1718713352.2</v>
      </c>
      <c r="H35" s="537">
        <f t="shared" si="3"/>
        <v>9216102247.2000008</v>
      </c>
      <c r="I35" s="537">
        <f t="shared" si="4"/>
        <v>0</v>
      </c>
      <c r="K35" s="494"/>
      <c r="L35" s="494"/>
      <c r="N35" s="495"/>
    </row>
    <row r="36" spans="2:14" s="203" customFormat="1">
      <c r="B36" s="496" t="s">
        <v>100</v>
      </c>
      <c r="C36" s="535">
        <v>35050502109</v>
      </c>
      <c r="D36" s="535" t="s">
        <v>122</v>
      </c>
      <c r="E36" s="527">
        <v>-299337273</v>
      </c>
      <c r="F36" s="527">
        <v>0</v>
      </c>
      <c r="G36" s="527">
        <v>-216525673</v>
      </c>
      <c r="H36" s="527">
        <f t="shared" si="3"/>
        <v>-216525673</v>
      </c>
      <c r="I36" s="538">
        <f t="shared" si="4"/>
        <v>82811600</v>
      </c>
      <c r="N36" s="492"/>
    </row>
    <row r="37" spans="2:14" s="203" customFormat="1" ht="12.75">
      <c r="B37" s="497" t="s">
        <v>123</v>
      </c>
      <c r="C37" s="539">
        <v>35050502003</v>
      </c>
      <c r="D37" s="539" t="s">
        <v>124</v>
      </c>
      <c r="E37" s="540">
        <v>1384951207192.8601</v>
      </c>
      <c r="F37" s="540">
        <v>1255580078792.96</v>
      </c>
      <c r="G37" s="540">
        <v>139597261228.76001</v>
      </c>
      <c r="H37" s="540">
        <f>SUM(F37:G37)</f>
        <v>1395177340021.72</v>
      </c>
      <c r="I37" s="541">
        <f>+H37-E37</f>
        <v>10226132828.859863</v>
      </c>
      <c r="K37" s="498" t="s">
        <v>125</v>
      </c>
      <c r="L37" s="490">
        <f>+I37+I38+I48+I49+I50+I51+I46</f>
        <v>10979076110.499863</v>
      </c>
      <c r="N37" s="492"/>
    </row>
    <row r="38" spans="2:14" s="203" customFormat="1" ht="12.75">
      <c r="B38" s="497" t="s">
        <v>123</v>
      </c>
      <c r="C38" s="539">
        <v>35050502112</v>
      </c>
      <c r="D38" s="539" t="s">
        <v>126</v>
      </c>
      <c r="E38" s="540">
        <v>6459619860</v>
      </c>
      <c r="F38" s="540">
        <v>0</v>
      </c>
      <c r="G38" s="540">
        <v>6704921880</v>
      </c>
      <c r="H38" s="540">
        <f t="shared" si="3"/>
        <v>6704921880</v>
      </c>
      <c r="I38" s="541">
        <f t="shared" si="4"/>
        <v>245302020</v>
      </c>
      <c r="K38" s="203" t="s">
        <v>128</v>
      </c>
      <c r="L38" s="490">
        <f>+I45*-1</f>
        <v>10608126.930000007</v>
      </c>
      <c r="N38" s="479"/>
    </row>
    <row r="39" spans="2:14" s="203" customFormat="1" ht="12.75">
      <c r="B39" s="499"/>
      <c r="C39" s="542">
        <v>3905</v>
      </c>
      <c r="D39" s="543" t="s">
        <v>127</v>
      </c>
      <c r="E39" s="544">
        <v>-120455056591.23</v>
      </c>
      <c r="F39" s="544">
        <v>-120449032717.67</v>
      </c>
      <c r="G39" s="544">
        <v>-6023873.5599999996</v>
      </c>
      <c r="H39" s="544">
        <f t="shared" si="3"/>
        <v>-120455056591.23</v>
      </c>
      <c r="I39" s="544">
        <f t="shared" si="4"/>
        <v>0</v>
      </c>
      <c r="N39" s="500"/>
    </row>
    <row r="40" spans="2:14" s="203" customFormat="1" ht="12.75">
      <c r="B40" s="499"/>
      <c r="C40" s="542">
        <v>3910</v>
      </c>
      <c r="D40" s="543" t="s">
        <v>129</v>
      </c>
      <c r="E40" s="544">
        <v>352710020129.31</v>
      </c>
      <c r="F40" s="545">
        <v>221357070901.67001</v>
      </c>
      <c r="G40" s="544">
        <v>131352949227.64</v>
      </c>
      <c r="H40" s="544">
        <f t="shared" si="3"/>
        <v>352710020129.31</v>
      </c>
      <c r="I40" s="544">
        <f t="shared" si="4"/>
        <v>0</v>
      </c>
      <c r="N40" s="501"/>
    </row>
    <row r="41" spans="2:14" s="203" customFormat="1" ht="12.75">
      <c r="B41" s="499"/>
      <c r="C41" s="542">
        <v>3915</v>
      </c>
      <c r="D41" s="543" t="s">
        <v>129</v>
      </c>
      <c r="E41" s="546">
        <v>-16450276.439999999</v>
      </c>
      <c r="F41" s="546">
        <v>0</v>
      </c>
      <c r="G41" s="546">
        <v>-17667598.48</v>
      </c>
      <c r="H41" s="546">
        <f t="shared" si="3"/>
        <v>-17667598.48</v>
      </c>
      <c r="I41" s="546">
        <f t="shared" si="4"/>
        <v>-1217322.040000001</v>
      </c>
      <c r="L41" s="490"/>
      <c r="N41" s="492"/>
    </row>
    <row r="42" spans="2:14" s="203" customFormat="1" ht="12.75">
      <c r="B42" s="499"/>
      <c r="C42" s="542">
        <v>3920</v>
      </c>
      <c r="D42" s="543" t="s">
        <v>130</v>
      </c>
      <c r="E42" s="546">
        <v>7449485632.9200001</v>
      </c>
      <c r="F42" s="545">
        <v>7725659974.0699997</v>
      </c>
      <c r="G42" s="546">
        <v>222076115.59999999</v>
      </c>
      <c r="H42" s="546">
        <f t="shared" si="3"/>
        <v>7947736089.6700001</v>
      </c>
      <c r="I42" s="546">
        <f t="shared" si="4"/>
        <v>498250456.75</v>
      </c>
      <c r="L42" s="490"/>
      <c r="N42" s="492"/>
    </row>
    <row r="43" spans="2:14" s="203" customFormat="1" ht="12.75">
      <c r="B43" s="499"/>
      <c r="C43" s="547">
        <v>3</v>
      </c>
      <c r="D43" s="548" t="s">
        <v>131</v>
      </c>
      <c r="E43" s="549">
        <v>3741450674.4501538</v>
      </c>
      <c r="F43" s="549">
        <f t="shared" ref="F43:I43" si="5">SUM(F31:F42)</f>
        <v>9828063598.8600693</v>
      </c>
      <c r="G43" s="549">
        <f t="shared" si="5"/>
        <v>-35333340.839976192</v>
      </c>
      <c r="H43" s="549">
        <f>SUM(H31:H42)</f>
        <v>9792730258.0200176</v>
      </c>
      <c r="I43" s="549">
        <f t="shared" si="5"/>
        <v>6051279583.5698633</v>
      </c>
      <c r="K43" s="204"/>
      <c r="N43" s="492"/>
    </row>
    <row r="44" spans="2:14">
      <c r="B44" s="481"/>
      <c r="C44" s="525"/>
      <c r="D44" s="526"/>
      <c r="E44" s="527"/>
      <c r="F44" s="529"/>
      <c r="G44" s="529"/>
      <c r="H44" s="527"/>
      <c r="I44" s="527"/>
      <c r="N44" s="480"/>
    </row>
    <row r="45" spans="2:14">
      <c r="B45" s="502" t="s">
        <v>132</v>
      </c>
      <c r="C45" s="550">
        <v>4103</v>
      </c>
      <c r="D45" s="550" t="s">
        <v>133</v>
      </c>
      <c r="E45" s="544">
        <v>-357326344.76999998</v>
      </c>
      <c r="F45" s="544">
        <v>-347442988.81999999</v>
      </c>
      <c r="G45" s="544">
        <v>-20491482.879999999</v>
      </c>
      <c r="H45" s="546">
        <f>SUM(F45:G45)</f>
        <v>-367934471.69999999</v>
      </c>
      <c r="I45" s="551">
        <f>+H45-E45</f>
        <v>-10608126.930000007</v>
      </c>
      <c r="K45" s="204"/>
      <c r="N45" s="480"/>
    </row>
    <row r="46" spans="2:14">
      <c r="B46" s="502" t="s">
        <v>132</v>
      </c>
      <c r="C46" s="550">
        <v>4195</v>
      </c>
      <c r="D46" s="550" t="s">
        <v>115</v>
      </c>
      <c r="E46" s="544">
        <v>-58173.14</v>
      </c>
      <c r="F46" s="544">
        <v>-58173.14</v>
      </c>
      <c r="G46" s="544">
        <v>0</v>
      </c>
      <c r="H46" s="546">
        <f>SUM(F46:G46)</f>
        <v>-58173.14</v>
      </c>
      <c r="I46" s="551">
        <f>+H46-E46</f>
        <v>0</v>
      </c>
      <c r="N46" s="480"/>
    </row>
    <row r="47" spans="2:14">
      <c r="B47" s="481"/>
      <c r="C47" s="530">
        <v>4</v>
      </c>
      <c r="D47" s="531" t="s">
        <v>134</v>
      </c>
      <c r="E47" s="532">
        <v>-357384517.90999997</v>
      </c>
      <c r="F47" s="532">
        <f t="shared" ref="F47:G47" si="6">SUM(F45:F46)</f>
        <v>-347501161.95999998</v>
      </c>
      <c r="G47" s="532">
        <f t="shared" si="6"/>
        <v>-20491482.879999999</v>
      </c>
      <c r="H47" s="532">
        <f>SUM(H45:H46)</f>
        <v>-367992644.83999997</v>
      </c>
      <c r="I47" s="532">
        <f>SUM(I45:I46)</f>
        <v>-10608126.930000007</v>
      </c>
      <c r="N47" s="480"/>
    </row>
    <row r="48" spans="2:14">
      <c r="B48" s="503" t="s">
        <v>123</v>
      </c>
      <c r="C48" s="552">
        <v>5115</v>
      </c>
      <c r="D48" s="552" t="s">
        <v>135</v>
      </c>
      <c r="E48" s="553">
        <v>1799200000</v>
      </c>
      <c r="F48" s="553">
        <v>1799200000</v>
      </c>
      <c r="G48" s="553">
        <v>224900000</v>
      </c>
      <c r="H48" s="553">
        <f>SUM(F48:G48)</f>
        <v>2024100000</v>
      </c>
      <c r="I48" s="553">
        <f>+H48-E48</f>
        <v>224900000</v>
      </c>
      <c r="K48" s="202"/>
      <c r="N48" s="480"/>
    </row>
    <row r="49" spans="2:14">
      <c r="B49" s="503" t="s">
        <v>123</v>
      </c>
      <c r="C49" s="552">
        <v>5130</v>
      </c>
      <c r="D49" s="552" t="s">
        <v>136</v>
      </c>
      <c r="E49" s="553">
        <v>5785057581.6700001</v>
      </c>
      <c r="F49" s="553">
        <v>6066177138.6700001</v>
      </c>
      <c r="G49" s="553">
        <v>0</v>
      </c>
      <c r="H49" s="553">
        <f>SUM(F49:G49)</f>
        <v>6066177138.6700001</v>
      </c>
      <c r="I49" s="553">
        <f>+H49-E49</f>
        <v>281119557</v>
      </c>
      <c r="N49" s="480"/>
    </row>
    <row r="50" spans="2:14">
      <c r="B50" s="503" t="s">
        <v>123</v>
      </c>
      <c r="C50" s="552">
        <v>5140</v>
      </c>
      <c r="D50" s="552" t="s">
        <v>137</v>
      </c>
      <c r="E50" s="553">
        <v>0</v>
      </c>
      <c r="F50" s="553">
        <v>0</v>
      </c>
      <c r="G50" s="553">
        <v>0</v>
      </c>
      <c r="H50" s="553">
        <f>SUM(F50:G50)</f>
        <v>0</v>
      </c>
      <c r="I50" s="553">
        <f>+H50-E50</f>
        <v>0</v>
      </c>
      <c r="N50" s="480"/>
    </row>
    <row r="51" spans="2:14">
      <c r="B51" s="503" t="s">
        <v>123</v>
      </c>
      <c r="C51" s="552">
        <v>5190</v>
      </c>
      <c r="D51" s="552" t="s">
        <v>115</v>
      </c>
      <c r="E51" s="553">
        <v>206162292.72</v>
      </c>
      <c r="F51" s="553">
        <v>207783997.36000001</v>
      </c>
      <c r="G51" s="553">
        <v>0</v>
      </c>
      <c r="H51" s="553">
        <f>SUM(F51:G51)</f>
        <v>207783997.36000001</v>
      </c>
      <c r="I51" s="553">
        <f>+H51-E51</f>
        <v>1621704.6400000155</v>
      </c>
      <c r="N51" s="480"/>
    </row>
    <row r="52" spans="2:14">
      <c r="B52" s="503" t="s">
        <v>123</v>
      </c>
      <c r="C52" s="554">
        <v>5905</v>
      </c>
      <c r="D52" s="554" t="s">
        <v>138</v>
      </c>
      <c r="E52" s="527">
        <v>-7433035356.4799995</v>
      </c>
      <c r="F52" s="527">
        <v>-7725659974.0699997</v>
      </c>
      <c r="G52" s="527">
        <v>-204408517.12</v>
      </c>
      <c r="H52" s="553">
        <f>SUM(F52:G52)</f>
        <v>-7930068491.1899996</v>
      </c>
      <c r="I52" s="527">
        <f>+H52-E52</f>
        <v>-497033134.71000004</v>
      </c>
      <c r="N52" s="480"/>
    </row>
    <row r="53" spans="2:14">
      <c r="B53" s="481"/>
      <c r="C53" s="530">
        <v>5</v>
      </c>
      <c r="D53" s="530" t="s">
        <v>139</v>
      </c>
      <c r="E53" s="555">
        <v>357384517.9100008</v>
      </c>
      <c r="F53" s="555">
        <f>SUM(F48:F52)</f>
        <v>347501161.96000004</v>
      </c>
      <c r="G53" s="555">
        <f>SUM(G48:G52)</f>
        <v>20491482.879999995</v>
      </c>
      <c r="H53" s="555">
        <f>SUM(H48:H52)</f>
        <v>367992644.84000015</v>
      </c>
      <c r="I53" s="555">
        <f t="shared" ref="I53" si="7">SUM(I48:I51)</f>
        <v>507641261.63999999</v>
      </c>
      <c r="K53" s="484"/>
      <c r="N53" s="480"/>
    </row>
    <row r="54" spans="2:14">
      <c r="B54" s="481"/>
      <c r="C54" s="530"/>
      <c r="D54" s="530"/>
      <c r="E54" s="555"/>
      <c r="F54" s="533"/>
      <c r="G54" s="533"/>
      <c r="H54" s="555"/>
      <c r="I54" s="555"/>
      <c r="N54" s="480"/>
    </row>
    <row r="55" spans="2:14">
      <c r="B55" s="481"/>
      <c r="C55" s="525"/>
      <c r="D55" s="525"/>
      <c r="E55" s="527"/>
      <c r="F55" s="525"/>
      <c r="G55" s="525"/>
      <c r="H55" s="527"/>
      <c r="I55" s="527"/>
      <c r="N55" s="480"/>
    </row>
    <row r="56" spans="2:14">
      <c r="B56" s="481"/>
      <c r="C56" s="525"/>
      <c r="D56" s="525" t="s">
        <v>140</v>
      </c>
      <c r="E56" s="527">
        <v>-3741450674.4500008</v>
      </c>
      <c r="F56" s="527">
        <f>+F24+F30</f>
        <v>-9828063598.8599987</v>
      </c>
      <c r="G56" s="527">
        <f>+G24+G30</f>
        <v>35333340.840000033</v>
      </c>
      <c r="H56" s="527">
        <f>+H24+H30</f>
        <v>-9792730258.0199986</v>
      </c>
      <c r="I56" s="527">
        <f>+I24+I30</f>
        <v>-6051279583.5700006</v>
      </c>
      <c r="N56" s="480"/>
    </row>
    <row r="57" spans="2:14">
      <c r="B57" s="481"/>
      <c r="C57" s="525"/>
      <c r="D57" s="525" t="s">
        <v>141</v>
      </c>
      <c r="E57" s="527">
        <v>3741450674.4501538</v>
      </c>
      <c r="F57" s="527">
        <f>+F43</f>
        <v>9828063598.8600693</v>
      </c>
      <c r="G57" s="527">
        <f>+G43</f>
        <v>-35333340.839976192</v>
      </c>
      <c r="H57" s="527">
        <f>+H43</f>
        <v>9792730258.0200176</v>
      </c>
      <c r="I57" s="527">
        <f>+H57-E57</f>
        <v>6051279583.5698643</v>
      </c>
      <c r="N57" s="480"/>
    </row>
    <row r="58" spans="2:14">
      <c r="B58" s="481"/>
      <c r="C58" s="525"/>
      <c r="D58" s="525" t="s">
        <v>113</v>
      </c>
      <c r="E58" s="532">
        <v>1.5306472778320313E-4</v>
      </c>
      <c r="F58" s="556">
        <f>+F56+F57</f>
        <v>7.05718994140625E-5</v>
      </c>
      <c r="G58" s="556">
        <f>+G56+G57</f>
        <v>2.384185791015625E-5</v>
      </c>
      <c r="H58" s="532">
        <f>+H56+H57</f>
        <v>1.9073486328125E-5</v>
      </c>
      <c r="I58" s="532">
        <f>+H58-E58</f>
        <v>-1.3399124145507813E-4</v>
      </c>
      <c r="N58" s="480"/>
    </row>
    <row r="59" spans="2:14">
      <c r="B59" s="481"/>
      <c r="N59" s="480"/>
    </row>
    <row r="60" spans="2:14">
      <c r="B60" s="481"/>
      <c r="N60" s="480"/>
    </row>
    <row r="61" spans="2:14">
      <c r="B61" s="481"/>
      <c r="N61" s="480"/>
    </row>
    <row r="62" spans="2:14">
      <c r="B62" s="481"/>
      <c r="N62" s="480"/>
    </row>
    <row r="63" spans="2:14">
      <c r="B63" s="481"/>
      <c r="N63" s="480"/>
    </row>
    <row r="64" spans="2:14">
      <c r="B64" s="481"/>
      <c r="N64" s="480"/>
    </row>
    <row r="65" spans="2:14" ht="15.75" thickBot="1">
      <c r="B65" s="504"/>
      <c r="C65" s="505"/>
      <c r="D65" s="505"/>
      <c r="E65" s="506"/>
      <c r="F65" s="505"/>
      <c r="G65" s="505"/>
      <c r="H65" s="506"/>
      <c r="I65" s="506"/>
      <c r="J65" s="505"/>
      <c r="K65" s="505"/>
      <c r="L65" s="505"/>
      <c r="M65" s="505"/>
      <c r="N65" s="507"/>
    </row>
  </sheetData>
  <mergeCells count="6">
    <mergeCell ref="B9:D9"/>
    <mergeCell ref="B8:D8"/>
    <mergeCell ref="E16:E17"/>
    <mergeCell ref="D16:D17"/>
    <mergeCell ref="C16:C17"/>
    <mergeCell ref="B4:N6"/>
  </mergeCells>
  <printOptions horizontalCentered="1" verticalCentered="1"/>
  <pageMargins left="0.70866141732283472" right="0.70866141732283472" top="0.74803149606299213" bottom="0.74803149606299213" header="0.31496062992125984" footer="0.31496062992125984"/>
  <pageSetup scale="57"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D1:S14"/>
  <sheetViews>
    <sheetView showGridLines="0" zoomScale="60" zoomScaleNormal="60" workbookViewId="0">
      <selection activeCell="D2" sqref="D2:S5"/>
    </sheetView>
  </sheetViews>
  <sheetFormatPr baseColWidth="10" defaultColWidth="11.42578125" defaultRowHeight="15"/>
  <cols>
    <col min="1" max="3" width="2.7109375" style="5" customWidth="1"/>
    <col min="4" max="5" width="23.7109375" style="5" customWidth="1"/>
    <col min="6" max="19" width="33.5703125" style="5" customWidth="1"/>
    <col min="20" max="16384" width="11.42578125" style="5"/>
  </cols>
  <sheetData>
    <row r="1" spans="4:19" ht="15.75" thickBot="1"/>
    <row r="2" spans="4:19" ht="23.25" customHeight="1">
      <c r="D2" s="708" t="s">
        <v>353</v>
      </c>
      <c r="E2" s="709"/>
      <c r="F2" s="709"/>
      <c r="G2" s="709"/>
      <c r="H2" s="709"/>
      <c r="I2" s="709"/>
      <c r="J2" s="709"/>
      <c r="K2" s="709"/>
      <c r="L2" s="709"/>
      <c r="M2" s="709"/>
      <c r="N2" s="709"/>
      <c r="O2" s="709"/>
      <c r="P2" s="709"/>
      <c r="Q2" s="709"/>
      <c r="R2" s="709"/>
      <c r="S2" s="710"/>
    </row>
    <row r="3" spans="4:19" ht="23.25" customHeight="1">
      <c r="D3" s="711"/>
      <c r="E3" s="790"/>
      <c r="F3" s="790"/>
      <c r="G3" s="790"/>
      <c r="H3" s="790"/>
      <c r="I3" s="790"/>
      <c r="J3" s="790"/>
      <c r="K3" s="790"/>
      <c r="L3" s="790"/>
      <c r="M3" s="790"/>
      <c r="N3" s="790"/>
      <c r="O3" s="790"/>
      <c r="P3" s="790"/>
      <c r="Q3" s="790"/>
      <c r="R3" s="790"/>
      <c r="S3" s="712"/>
    </row>
    <row r="4" spans="4:19" ht="23.25" customHeight="1">
      <c r="D4" s="711"/>
      <c r="E4" s="790"/>
      <c r="F4" s="790"/>
      <c r="G4" s="790"/>
      <c r="H4" s="790"/>
      <c r="I4" s="790"/>
      <c r="J4" s="790"/>
      <c r="K4" s="790"/>
      <c r="L4" s="790"/>
      <c r="M4" s="790"/>
      <c r="N4" s="790"/>
      <c r="O4" s="790"/>
      <c r="P4" s="790"/>
      <c r="Q4" s="790"/>
      <c r="R4" s="790"/>
      <c r="S4" s="712"/>
    </row>
    <row r="5" spans="4:19" ht="27.75" customHeight="1" thickBot="1">
      <c r="D5" s="713"/>
      <c r="E5" s="714"/>
      <c r="F5" s="714"/>
      <c r="G5" s="714"/>
      <c r="H5" s="714"/>
      <c r="I5" s="714"/>
      <c r="J5" s="714"/>
      <c r="K5" s="714"/>
      <c r="L5" s="714"/>
      <c r="M5" s="714"/>
      <c r="N5" s="714"/>
      <c r="O5" s="714"/>
      <c r="P5" s="714"/>
      <c r="Q5" s="714"/>
      <c r="R5" s="714"/>
      <c r="S5" s="715"/>
    </row>
    <row r="6" spans="4:19" ht="27.75" customHeight="1">
      <c r="F6" s="250"/>
      <c r="G6" s="248"/>
      <c r="H6" s="248"/>
      <c r="I6" s="248"/>
      <c r="J6" s="248"/>
      <c r="K6" s="248"/>
      <c r="L6" s="248"/>
      <c r="M6" s="248"/>
      <c r="N6" s="248"/>
      <c r="O6" s="248"/>
      <c r="P6" s="248"/>
      <c r="Q6" s="248"/>
      <c r="R6" s="248"/>
      <c r="S6" s="51"/>
    </row>
    <row r="7" spans="4:19" ht="39" customHeight="1">
      <c r="F7" s="707" t="s">
        <v>84</v>
      </c>
      <c r="G7" s="707"/>
      <c r="H7" s="707"/>
      <c r="I7" s="707"/>
      <c r="J7" s="707"/>
      <c r="K7" s="707"/>
      <c r="L7" s="707"/>
      <c r="M7" s="707"/>
      <c r="N7" s="707"/>
      <c r="O7" s="707"/>
      <c r="P7" s="707"/>
      <c r="Q7" s="707"/>
      <c r="R7" s="707"/>
      <c r="S7" s="707"/>
    </row>
    <row r="8" spans="4:19" ht="21" customHeight="1">
      <c r="F8" s="32"/>
      <c r="G8" s="32"/>
      <c r="H8" s="32"/>
      <c r="I8" s="32"/>
      <c r="J8" s="32"/>
      <c r="K8" s="32"/>
      <c r="L8" s="32"/>
      <c r="M8" s="32"/>
      <c r="N8" s="32"/>
      <c r="O8" s="32"/>
      <c r="P8" s="33"/>
      <c r="Q8" s="33"/>
      <c r="R8" s="33"/>
      <c r="S8" s="33"/>
    </row>
    <row r="9" spans="4:19" ht="21" customHeight="1">
      <c r="F9" s="32"/>
      <c r="G9" s="32"/>
      <c r="H9" s="32"/>
      <c r="I9" s="32"/>
      <c r="J9" s="32"/>
      <c r="K9" s="32"/>
      <c r="L9" s="32"/>
      <c r="M9" s="32"/>
      <c r="N9" s="32"/>
      <c r="O9" s="32"/>
      <c r="P9" s="33"/>
      <c r="Q9" s="33"/>
      <c r="R9" s="33"/>
      <c r="S9" s="33"/>
    </row>
    <row r="10" spans="4:19" ht="21" customHeight="1" thickBot="1">
      <c r="F10" s="32"/>
      <c r="G10" s="32"/>
      <c r="H10" s="32"/>
      <c r="I10" s="32"/>
      <c r="J10" s="32"/>
      <c r="K10" s="32"/>
      <c r="L10" s="32"/>
      <c r="M10" s="32"/>
      <c r="N10" s="32"/>
      <c r="O10" s="32"/>
      <c r="P10" s="33"/>
      <c r="Q10" s="33"/>
      <c r="R10" s="33"/>
      <c r="S10" s="33"/>
    </row>
    <row r="11" spans="4:19" s="26" customFormat="1" ht="70.900000000000006" customHeight="1" thickBot="1">
      <c r="D11" s="700" t="s">
        <v>231</v>
      </c>
      <c r="E11" s="701"/>
      <c r="F11" s="702" t="s">
        <v>285</v>
      </c>
      <c r="G11" s="703"/>
      <c r="H11" s="703"/>
      <c r="I11" s="703"/>
      <c r="J11" s="704"/>
      <c r="K11" s="704"/>
      <c r="L11" s="705"/>
      <c r="M11" s="706" t="s">
        <v>286</v>
      </c>
      <c r="N11" s="703"/>
      <c r="O11" s="703"/>
      <c r="P11" s="703"/>
      <c r="Q11" s="704"/>
      <c r="R11" s="704"/>
      <c r="S11" s="705"/>
    </row>
    <row r="12" spans="4:19" ht="140.65" customHeight="1" thickBot="1">
      <c r="D12" s="252" t="s">
        <v>232</v>
      </c>
      <c r="E12" s="253" t="s">
        <v>233</v>
      </c>
      <c r="F12" s="254" t="s">
        <v>287</v>
      </c>
      <c r="G12" s="255" t="s">
        <v>288</v>
      </c>
      <c r="H12" s="255" t="s">
        <v>289</v>
      </c>
      <c r="I12" s="255" t="s">
        <v>290</v>
      </c>
      <c r="J12" s="251" t="s">
        <v>51</v>
      </c>
      <c r="K12" s="255" t="s">
        <v>291</v>
      </c>
      <c r="L12" s="251" t="s">
        <v>52</v>
      </c>
      <c r="M12" s="254" t="s">
        <v>292</v>
      </c>
      <c r="N12" s="255" t="s">
        <v>293</v>
      </c>
      <c r="O12" s="255" t="s">
        <v>294</v>
      </c>
      <c r="P12" s="255" t="s">
        <v>295</v>
      </c>
      <c r="Q12" s="256" t="s">
        <v>53</v>
      </c>
      <c r="R12" s="257" t="s">
        <v>296</v>
      </c>
      <c r="S12" s="251" t="s">
        <v>54</v>
      </c>
    </row>
    <row r="13" spans="4:19" s="27" customFormat="1" ht="33.75" customHeight="1">
      <c r="D13" s="225"/>
      <c r="E13" s="226"/>
      <c r="F13" s="258"/>
      <c r="G13" s="259"/>
      <c r="H13" s="259"/>
      <c r="I13" s="259"/>
      <c r="J13" s="260">
        <f>+F13+G13-H13+I13</f>
        <v>0</v>
      </c>
      <c r="K13" s="259"/>
      <c r="L13" s="261">
        <f>+J13+K13</f>
        <v>0</v>
      </c>
      <c r="M13" s="258"/>
      <c r="N13" s="259"/>
      <c r="O13" s="259"/>
      <c r="P13" s="259"/>
      <c r="Q13" s="260">
        <f>+M13+N13-O13+P13</f>
        <v>0</v>
      </c>
      <c r="R13" s="259"/>
      <c r="S13" s="261">
        <f>+Q13+R13</f>
        <v>0</v>
      </c>
    </row>
    <row r="14" spans="4:19" s="15" customFormat="1" ht="22.5" customHeight="1" thickBot="1">
      <c r="D14" s="221"/>
      <c r="E14" s="227"/>
      <c r="F14" s="228"/>
      <c r="G14" s="222"/>
      <c r="H14" s="222"/>
      <c r="I14" s="222"/>
      <c r="J14" s="222"/>
      <c r="K14" s="222"/>
      <c r="L14" s="223"/>
      <c r="M14" s="228"/>
      <c r="N14" s="222"/>
      <c r="O14" s="222"/>
      <c r="P14" s="222"/>
      <c r="Q14" s="222"/>
      <c r="R14" s="222"/>
      <c r="S14" s="223"/>
    </row>
  </sheetData>
  <mergeCells count="5">
    <mergeCell ref="D2:S5"/>
    <mergeCell ref="D11:E11"/>
    <mergeCell ref="F11:L11"/>
    <mergeCell ref="M11:S11"/>
    <mergeCell ref="F7:S7"/>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Z29"/>
  <sheetViews>
    <sheetView showGridLines="0" tabSelected="1" zoomScale="50" zoomScaleNormal="50" workbookViewId="0">
      <selection activeCell="M29" sqref="M29"/>
    </sheetView>
  </sheetViews>
  <sheetFormatPr baseColWidth="10" defaultColWidth="14.5703125" defaultRowHeight="15"/>
  <cols>
    <col min="1" max="1" width="2.7109375" style="3" customWidth="1"/>
    <col min="2" max="2" width="21.7109375" style="3" customWidth="1"/>
    <col min="3" max="3" width="24.42578125" style="3" customWidth="1"/>
    <col min="4" max="8" width="30.7109375" style="3" customWidth="1"/>
    <col min="9" max="14" width="30.5703125" style="3" customWidth="1"/>
    <col min="15" max="15" width="30.5703125" style="4" customWidth="1"/>
    <col min="16" max="19" width="37.42578125" style="4" customWidth="1"/>
    <col min="20" max="21" width="30.5703125" style="4" customWidth="1"/>
    <col min="22" max="22" width="32.5703125" style="3" customWidth="1"/>
    <col min="23" max="23" width="12.5703125" style="3" bestFit="1" customWidth="1"/>
    <col min="24" max="24" width="23.7109375" style="3" customWidth="1"/>
    <col min="25" max="25" width="22.5703125" style="3" bestFit="1" customWidth="1"/>
    <col min="26" max="26" width="21.42578125" style="3" customWidth="1"/>
    <col min="27" max="260" width="11" style="3" customWidth="1"/>
    <col min="261" max="261" width="1.28515625" style="3" customWidth="1"/>
    <col min="262" max="262" width="25.42578125" style="3" customWidth="1"/>
    <col min="263" max="16384" width="14.5703125" style="3"/>
  </cols>
  <sheetData>
    <row r="1" spans="2:26" ht="15.75" thickBot="1"/>
    <row r="2" spans="2:26" s="5" customFormat="1" ht="35.25" customHeight="1">
      <c r="B2" s="724" t="s">
        <v>354</v>
      </c>
      <c r="C2" s="725"/>
      <c r="D2" s="725"/>
      <c r="E2" s="725"/>
      <c r="F2" s="725"/>
      <c r="G2" s="725"/>
      <c r="H2" s="725"/>
      <c r="I2" s="725"/>
      <c r="J2" s="725"/>
      <c r="K2" s="725"/>
      <c r="L2" s="725"/>
      <c r="M2" s="725"/>
      <c r="N2" s="725"/>
      <c r="O2" s="725"/>
      <c r="P2" s="725"/>
      <c r="Q2" s="725"/>
      <c r="R2" s="725"/>
      <c r="S2" s="725"/>
      <c r="T2" s="725"/>
      <c r="U2" s="725"/>
      <c r="V2" s="726"/>
    </row>
    <row r="3" spans="2:26" s="5" customFormat="1" ht="30.75" customHeight="1">
      <c r="B3" s="727"/>
      <c r="C3" s="791"/>
      <c r="D3" s="791"/>
      <c r="E3" s="791"/>
      <c r="F3" s="791"/>
      <c r="G3" s="791"/>
      <c r="H3" s="791"/>
      <c r="I3" s="791"/>
      <c r="J3" s="791"/>
      <c r="K3" s="791"/>
      <c r="L3" s="791"/>
      <c r="M3" s="791"/>
      <c r="N3" s="791"/>
      <c r="O3" s="791"/>
      <c r="P3" s="791"/>
      <c r="Q3" s="791"/>
      <c r="R3" s="791"/>
      <c r="S3" s="791"/>
      <c r="T3" s="791"/>
      <c r="U3" s="791"/>
      <c r="V3" s="728"/>
    </row>
    <row r="4" spans="2:26" s="5" customFormat="1" ht="41.25" customHeight="1" thickBot="1">
      <c r="B4" s="729"/>
      <c r="C4" s="730"/>
      <c r="D4" s="730"/>
      <c r="E4" s="730"/>
      <c r="F4" s="730"/>
      <c r="G4" s="730"/>
      <c r="H4" s="730"/>
      <c r="I4" s="730"/>
      <c r="J4" s="730"/>
      <c r="K4" s="730"/>
      <c r="L4" s="730"/>
      <c r="M4" s="730"/>
      <c r="N4" s="730"/>
      <c r="O4" s="730"/>
      <c r="P4" s="730"/>
      <c r="Q4" s="730"/>
      <c r="R4" s="730"/>
      <c r="S4" s="730"/>
      <c r="T4" s="730"/>
      <c r="U4" s="730"/>
      <c r="V4" s="731"/>
    </row>
    <row r="5" spans="2:26" s="5" customFormat="1" ht="30.75" customHeight="1">
      <c r="D5" s="49"/>
      <c r="E5" s="219"/>
      <c r="F5" s="219"/>
      <c r="G5" s="219"/>
      <c r="H5" s="219"/>
      <c r="I5" s="219"/>
      <c r="J5" s="219"/>
      <c r="K5" s="219"/>
      <c r="L5" s="219"/>
      <c r="M5" s="219"/>
      <c r="N5" s="219"/>
      <c r="O5" s="219"/>
      <c r="P5" s="219"/>
      <c r="Q5" s="219"/>
      <c r="R5" s="219"/>
      <c r="S5" s="219"/>
      <c r="T5" s="219"/>
      <c r="U5" s="219"/>
      <c r="V5" s="220"/>
    </row>
    <row r="6" spans="2:26" s="5" customFormat="1" ht="30.75" customHeight="1">
      <c r="B6" s="732" t="s">
        <v>85</v>
      </c>
      <c r="C6" s="732"/>
      <c r="D6" s="732"/>
      <c r="E6" s="732"/>
      <c r="F6" s="732"/>
      <c r="G6" s="732"/>
      <c r="H6" s="732"/>
      <c r="I6" s="732"/>
      <c r="J6" s="732"/>
      <c r="K6" s="732"/>
      <c r="L6" s="732"/>
      <c r="M6" s="732"/>
      <c r="N6" s="732"/>
      <c r="O6" s="732"/>
      <c r="P6" s="732"/>
      <c r="Q6" s="732"/>
      <c r="R6" s="732"/>
      <c r="S6" s="732"/>
      <c r="T6" s="732"/>
      <c r="U6" s="732"/>
      <c r="V6" s="732"/>
    </row>
    <row r="7" spans="2:26" ht="26.25" customHeight="1">
      <c r="D7" s="32"/>
      <c r="E7" s="35"/>
      <c r="F7" s="35"/>
      <c r="G7" s="37"/>
      <c r="H7" s="37"/>
      <c r="I7" s="37"/>
      <c r="J7" s="38"/>
      <c r="K7" s="38"/>
      <c r="L7" s="38"/>
      <c r="M7" s="38"/>
      <c r="N7" s="38"/>
      <c r="O7" s="36"/>
      <c r="P7" s="36"/>
      <c r="Q7" s="36"/>
      <c r="R7" s="36"/>
      <c r="S7" s="36"/>
      <c r="T7" s="36"/>
      <c r="U7" s="36"/>
      <c r="V7" s="218"/>
    </row>
    <row r="8" spans="2:26" ht="16.5" customHeight="1" thickBot="1">
      <c r="D8" s="32"/>
      <c r="E8" s="32"/>
      <c r="F8" s="32"/>
      <c r="G8" s="32"/>
      <c r="H8" s="32"/>
      <c r="I8" s="32"/>
      <c r="J8" s="32"/>
      <c r="K8" s="32"/>
      <c r="L8" s="32"/>
      <c r="M8" s="32"/>
      <c r="N8" s="32"/>
      <c r="O8" s="32"/>
      <c r="P8" s="32"/>
      <c r="Q8" s="32"/>
      <c r="R8" s="32"/>
      <c r="S8" s="32"/>
      <c r="T8" s="32"/>
      <c r="U8" s="32"/>
      <c r="V8" s="38"/>
      <c r="Z8" s="7"/>
    </row>
    <row r="9" spans="2:26" ht="45.75" customHeight="1" thickBot="1">
      <c r="B9" s="716" t="s">
        <v>231</v>
      </c>
      <c r="C9" s="717"/>
      <c r="D9" s="720" t="s">
        <v>55</v>
      </c>
      <c r="E9" s="721"/>
      <c r="F9" s="721"/>
      <c r="G9" s="721"/>
      <c r="H9" s="722"/>
      <c r="I9" s="723" t="s">
        <v>299</v>
      </c>
      <c r="J9" s="721"/>
      <c r="K9" s="721"/>
      <c r="L9" s="721"/>
      <c r="M9" s="722"/>
      <c r="N9" s="723" t="s">
        <v>319</v>
      </c>
      <c r="O9" s="721"/>
      <c r="P9" s="721"/>
      <c r="Q9" s="721"/>
      <c r="R9" s="721"/>
      <c r="S9" s="721"/>
      <c r="T9" s="721"/>
      <c r="U9" s="722"/>
      <c r="V9" s="718" t="s">
        <v>56</v>
      </c>
    </row>
    <row r="10" spans="2:26" ht="97.5" customHeight="1" thickBot="1">
      <c r="B10" s="267" t="s">
        <v>232</v>
      </c>
      <c r="C10" s="268" t="s">
        <v>233</v>
      </c>
      <c r="D10" s="262" t="s">
        <v>57</v>
      </c>
      <c r="E10" s="263" t="s">
        <v>58</v>
      </c>
      <c r="F10" s="263" t="s">
        <v>59</v>
      </c>
      <c r="G10" s="263" t="s">
        <v>60</v>
      </c>
      <c r="H10" s="325" t="s">
        <v>61</v>
      </c>
      <c r="I10" s="265" t="s">
        <v>62</v>
      </c>
      <c r="J10" s="263" t="s">
        <v>297</v>
      </c>
      <c r="K10" s="263" t="s">
        <v>298</v>
      </c>
      <c r="L10" s="263" t="s">
        <v>304</v>
      </c>
      <c r="M10" s="264" t="s">
        <v>63</v>
      </c>
      <c r="N10" s="265" t="s">
        <v>64</v>
      </c>
      <c r="O10" s="266" t="s">
        <v>322</v>
      </c>
      <c r="P10" s="263" t="s">
        <v>300</v>
      </c>
      <c r="Q10" s="263" t="s">
        <v>302</v>
      </c>
      <c r="R10" s="263" t="s">
        <v>303</v>
      </c>
      <c r="S10" s="264" t="s">
        <v>317</v>
      </c>
      <c r="T10" s="263" t="s">
        <v>301</v>
      </c>
      <c r="U10" s="324" t="s">
        <v>318</v>
      </c>
      <c r="V10" s="719"/>
      <c r="Z10" s="10"/>
    </row>
    <row r="11" spans="2:26" s="2" customFormat="1" ht="27.75" customHeight="1">
      <c r="B11" s="269"/>
      <c r="C11" s="270"/>
      <c r="D11" s="229"/>
      <c r="E11" s="157"/>
      <c r="F11" s="157"/>
      <c r="G11" s="157"/>
      <c r="H11" s="158">
        <f>+E11+F11-G11</f>
        <v>0</v>
      </c>
      <c r="I11" s="159"/>
      <c r="J11" s="141"/>
      <c r="K11" s="141"/>
      <c r="L11" s="141"/>
      <c r="M11" s="158">
        <f>+I11+J11-K11-L11</f>
        <v>0</v>
      </c>
      <c r="N11" s="160"/>
      <c r="O11" s="161"/>
      <c r="P11" s="161"/>
      <c r="Q11" s="161"/>
      <c r="R11" s="161"/>
      <c r="S11" s="158">
        <f>+P11+Q11-R11</f>
        <v>0</v>
      </c>
      <c r="T11" s="161"/>
      <c r="U11" s="161">
        <f>+N11+O11-S11-T11</f>
        <v>0</v>
      </c>
      <c r="V11" s="162">
        <f>+H11-M11+U11</f>
        <v>0</v>
      </c>
      <c r="X11" s="14"/>
      <c r="Z11" s="9"/>
    </row>
    <row r="12" spans="2:26" s="2" customFormat="1" ht="27.75" customHeight="1">
      <c r="B12" s="231"/>
      <c r="C12" s="232"/>
      <c r="D12" s="230"/>
      <c r="E12" s="163"/>
      <c r="F12" s="163"/>
      <c r="G12" s="163"/>
      <c r="H12" s="164">
        <f t="shared" ref="H12:H15" si="0">+E12+F12-G12</f>
        <v>0</v>
      </c>
      <c r="I12" s="165"/>
      <c r="J12" s="145"/>
      <c r="K12" s="145"/>
      <c r="L12" s="145"/>
      <c r="M12" s="158">
        <f>+I12+J12-K12-L12</f>
        <v>0</v>
      </c>
      <c r="N12" s="166"/>
      <c r="O12" s="167"/>
      <c r="P12" s="167"/>
      <c r="Q12" s="167"/>
      <c r="R12" s="167"/>
      <c r="S12" s="164">
        <f>+N12+O12-P12-T12</f>
        <v>0</v>
      </c>
      <c r="T12" s="167"/>
      <c r="U12" s="167"/>
      <c r="V12" s="168">
        <f>+H12-M12+S12</f>
        <v>0</v>
      </c>
      <c r="X12" s="14"/>
      <c r="Z12" s="9"/>
    </row>
    <row r="13" spans="2:26" s="2" customFormat="1" ht="27.75" customHeight="1">
      <c r="B13" s="231"/>
      <c r="C13" s="232"/>
      <c r="D13" s="230"/>
      <c r="E13" s="163"/>
      <c r="F13" s="163"/>
      <c r="G13" s="163"/>
      <c r="H13" s="164">
        <f t="shared" si="0"/>
        <v>0</v>
      </c>
      <c r="I13" s="165"/>
      <c r="J13" s="145"/>
      <c r="K13" s="145"/>
      <c r="L13" s="145"/>
      <c r="M13" s="158">
        <f>+I13+J13-K13-L13</f>
        <v>0</v>
      </c>
      <c r="N13" s="165"/>
      <c r="O13" s="163"/>
      <c r="P13" s="167"/>
      <c r="Q13" s="167"/>
      <c r="R13" s="167"/>
      <c r="S13" s="164">
        <f>+N13+O13-P13-T13</f>
        <v>0</v>
      </c>
      <c r="T13" s="167"/>
      <c r="U13" s="167"/>
      <c r="V13" s="168">
        <f>+H13-M13+S13</f>
        <v>0</v>
      </c>
      <c r="X13" s="14"/>
      <c r="Z13" s="9"/>
    </row>
    <row r="14" spans="2:26" s="2" customFormat="1" ht="27.75" customHeight="1">
      <c r="B14" s="231"/>
      <c r="C14" s="232"/>
      <c r="D14" s="230"/>
      <c r="E14" s="169"/>
      <c r="F14" s="169"/>
      <c r="G14" s="163"/>
      <c r="H14" s="164">
        <f t="shared" si="0"/>
        <v>0</v>
      </c>
      <c r="I14" s="165"/>
      <c r="J14" s="145"/>
      <c r="K14" s="145"/>
      <c r="L14" s="145"/>
      <c r="M14" s="158">
        <f>+I14+J14-K14-L14</f>
        <v>0</v>
      </c>
      <c r="N14" s="165"/>
      <c r="O14" s="163"/>
      <c r="P14" s="167"/>
      <c r="Q14" s="167"/>
      <c r="R14" s="167"/>
      <c r="S14" s="164">
        <f>+N14+O14-P14-T14</f>
        <v>0</v>
      </c>
      <c r="T14" s="167"/>
      <c r="U14" s="167"/>
      <c r="V14" s="168">
        <f>+H14-M14+S14</f>
        <v>0</v>
      </c>
      <c r="X14" s="14"/>
      <c r="Z14" s="9"/>
    </row>
    <row r="15" spans="2:26" s="2" customFormat="1" ht="27.75" customHeight="1" thickBot="1">
      <c r="B15" s="231"/>
      <c r="C15" s="232"/>
      <c r="D15" s="330"/>
      <c r="E15" s="331"/>
      <c r="F15" s="331"/>
      <c r="G15" s="332"/>
      <c r="H15" s="333">
        <f t="shared" si="0"/>
        <v>0</v>
      </c>
      <c r="I15" s="334"/>
      <c r="J15" s="335"/>
      <c r="K15" s="335"/>
      <c r="L15" s="335"/>
      <c r="M15" s="336">
        <f>+I15+J15-K15-L15</f>
        <v>0</v>
      </c>
      <c r="N15" s="334"/>
      <c r="O15" s="332"/>
      <c r="P15" s="337"/>
      <c r="Q15" s="337"/>
      <c r="R15" s="337"/>
      <c r="S15" s="333">
        <f>+N15+O15-P15-T15</f>
        <v>0</v>
      </c>
      <c r="T15" s="337"/>
      <c r="U15" s="337"/>
      <c r="V15" s="338">
        <f>+H15-M15+S15</f>
        <v>0</v>
      </c>
      <c r="X15" s="14"/>
      <c r="Z15" s="9"/>
    </row>
    <row r="16" spans="2:26" s="28" customFormat="1" ht="41.25" customHeight="1" thickBot="1">
      <c r="B16" s="233"/>
      <c r="C16" s="234"/>
      <c r="D16" s="339" t="s">
        <v>34</v>
      </c>
      <c r="E16" s="340">
        <f>SUM(E11:E15)</f>
        <v>0</v>
      </c>
      <c r="F16" s="340">
        <f>SUM(F11:F15)</f>
        <v>0</v>
      </c>
      <c r="G16" s="340">
        <f>SUM(G11:G15)</f>
        <v>0</v>
      </c>
      <c r="H16" s="341">
        <f t="shared" ref="H16:V16" si="1">SUM(H11:H15)</f>
        <v>0</v>
      </c>
      <c r="I16" s="342">
        <f>SUM(I11:I15)</f>
        <v>0</v>
      </c>
      <c r="J16" s="340">
        <f>SUM(J11:J15)</f>
        <v>0</v>
      </c>
      <c r="K16" s="340">
        <f>SUM(K11:K15)</f>
        <v>0</v>
      </c>
      <c r="L16" s="340">
        <f>SUM(L11:L15)</f>
        <v>0</v>
      </c>
      <c r="M16" s="341">
        <f t="shared" si="1"/>
        <v>0</v>
      </c>
      <c r="N16" s="342">
        <f t="shared" si="1"/>
        <v>0</v>
      </c>
      <c r="O16" s="340">
        <f t="shared" si="1"/>
        <v>0</v>
      </c>
      <c r="P16" s="340">
        <f t="shared" ref="P16:U16" si="2">SUM(P11:P15)</f>
        <v>0</v>
      </c>
      <c r="Q16" s="340">
        <f t="shared" si="2"/>
        <v>0</v>
      </c>
      <c r="R16" s="340">
        <f t="shared" si="2"/>
        <v>0</v>
      </c>
      <c r="S16" s="341">
        <f t="shared" si="2"/>
        <v>0</v>
      </c>
      <c r="T16" s="340">
        <f t="shared" si="2"/>
        <v>0</v>
      </c>
      <c r="U16" s="340">
        <f t="shared" si="2"/>
        <v>0</v>
      </c>
      <c r="V16" s="343">
        <f t="shared" si="1"/>
        <v>0</v>
      </c>
      <c r="X16" s="29"/>
      <c r="Z16" s="30"/>
    </row>
    <row r="17" spans="2:26" s="2" customFormat="1" ht="27.75" customHeight="1" thickBot="1">
      <c r="B17" s="170"/>
      <c r="C17" s="43"/>
      <c r="D17" s="43"/>
      <c r="E17" s="41"/>
      <c r="F17" s="41"/>
      <c r="G17" s="41"/>
      <c r="H17" s="41"/>
      <c r="I17" s="41"/>
      <c r="J17" s="42"/>
      <c r="K17" s="42"/>
      <c r="L17" s="171"/>
      <c r="M17" s="41"/>
      <c r="N17" s="172"/>
      <c r="O17" s="41"/>
      <c r="P17" s="172"/>
      <c r="Q17" s="172"/>
      <c r="R17" s="172"/>
      <c r="S17" s="172"/>
      <c r="T17" s="172"/>
      <c r="U17" s="41"/>
      <c r="V17" s="173"/>
      <c r="X17" s="14"/>
      <c r="Z17" s="9"/>
    </row>
    <row r="18" spans="2:26" ht="30.75" customHeight="1" thickBot="1">
      <c r="B18" s="31"/>
      <c r="C18" s="32"/>
      <c r="D18" s="32"/>
      <c r="E18" s="32"/>
      <c r="F18" s="323" t="s">
        <v>65</v>
      </c>
      <c r="G18" s="328">
        <f>+F16-G16</f>
        <v>0</v>
      </c>
      <c r="H18" s="32"/>
      <c r="I18" s="32"/>
      <c r="J18" s="32"/>
      <c r="K18" s="323" t="s">
        <v>66</v>
      </c>
      <c r="L18" s="328">
        <f>+J16+K16-L16</f>
        <v>0</v>
      </c>
      <c r="M18" s="32"/>
      <c r="N18" s="32"/>
      <c r="O18" s="323" t="s">
        <v>66</v>
      </c>
      <c r="P18" s="328">
        <f>+P16+Q16-R16</f>
        <v>0</v>
      </c>
      <c r="Q18" s="329"/>
      <c r="R18" s="329"/>
      <c r="S18" s="329"/>
      <c r="T18" s="33"/>
      <c r="U18" s="33"/>
      <c r="V18" s="39"/>
    </row>
    <row r="19" spans="2:26">
      <c r="B19" s="31"/>
      <c r="C19" s="32"/>
      <c r="D19" s="32"/>
      <c r="E19" s="32"/>
      <c r="F19" s="51"/>
      <c r="G19" s="51"/>
      <c r="H19" s="51"/>
      <c r="I19" s="32"/>
      <c r="J19" s="32"/>
      <c r="K19" s="32"/>
      <c r="L19" s="32"/>
      <c r="M19" s="32"/>
      <c r="N19" s="32"/>
      <c r="O19" s="33"/>
      <c r="P19" s="33"/>
      <c r="Q19" s="33"/>
      <c r="R19" s="33"/>
      <c r="S19" s="33"/>
      <c r="T19" s="33"/>
      <c r="U19" s="33"/>
      <c r="V19" s="39"/>
    </row>
    <row r="20" spans="2:26" ht="15.75" thickBot="1">
      <c r="B20" s="52"/>
      <c r="C20" s="53"/>
      <c r="D20" s="53"/>
      <c r="E20" s="53"/>
      <c r="F20" s="53"/>
      <c r="G20" s="53"/>
      <c r="H20" s="53"/>
      <c r="I20" s="53"/>
      <c r="J20" s="53"/>
      <c r="K20" s="53"/>
      <c r="L20" s="53"/>
      <c r="M20" s="53"/>
      <c r="N20" s="53"/>
      <c r="O20" s="54"/>
      <c r="P20" s="54"/>
      <c r="Q20" s="54"/>
      <c r="R20" s="54"/>
      <c r="S20" s="54"/>
      <c r="T20" s="54"/>
      <c r="U20" s="54"/>
      <c r="V20" s="174"/>
    </row>
    <row r="24" spans="2:26">
      <c r="H24" s="327"/>
    </row>
    <row r="25" spans="2:26">
      <c r="G25" s="326"/>
    </row>
    <row r="29" spans="2:26">
      <c r="H29" s="326"/>
    </row>
  </sheetData>
  <mergeCells count="7">
    <mergeCell ref="B2:V4"/>
    <mergeCell ref="B9:C9"/>
    <mergeCell ref="V9:V10"/>
    <mergeCell ref="D9:H9"/>
    <mergeCell ref="I9:M9"/>
    <mergeCell ref="N9:U9"/>
    <mergeCell ref="B6:V6"/>
  </mergeCells>
  <printOptions horizontalCentered="1" verticalCentered="1"/>
  <pageMargins left="0.70866141732283472" right="0.70866141732283472" top="0.74803149606299213" bottom="0.74803149606299213" header="0.31496062992125984" footer="0.31496062992125984"/>
  <pageSetup scale="2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Q78"/>
  <sheetViews>
    <sheetView showGridLines="0" zoomScale="80" zoomScaleNormal="80" workbookViewId="0">
      <selection activeCell="E11" sqref="E11"/>
    </sheetView>
  </sheetViews>
  <sheetFormatPr baseColWidth="10" defaultColWidth="11.42578125" defaultRowHeight="15"/>
  <cols>
    <col min="1" max="1" width="2.5703125" style="5" customWidth="1"/>
    <col min="2" max="2" width="21.42578125" style="5" customWidth="1"/>
    <col min="3" max="3" width="24.42578125" style="5" customWidth="1"/>
    <col min="4" max="4" width="17.7109375" style="5" customWidth="1"/>
    <col min="5" max="5" width="30.5703125" style="5" customWidth="1"/>
    <col min="6" max="6" width="40.5703125" style="224" customWidth="1"/>
    <col min="7" max="7" width="60.5703125" style="224" customWidth="1"/>
    <col min="8" max="9" width="33.5703125" style="224" customWidth="1"/>
    <col min="10" max="10" width="30.28515625" style="5" customWidth="1"/>
    <col min="11" max="11" width="20.5703125" style="5" bestFit="1" customWidth="1"/>
    <col min="12" max="16384" width="11.42578125" style="5"/>
  </cols>
  <sheetData>
    <row r="1" spans="2:17" ht="15.75" thickBot="1"/>
    <row r="2" spans="2:17" ht="50.25" customHeight="1">
      <c r="B2" s="792" t="s">
        <v>355</v>
      </c>
      <c r="C2" s="793"/>
      <c r="D2" s="793"/>
      <c r="E2" s="793"/>
      <c r="F2" s="793"/>
      <c r="G2" s="793"/>
      <c r="H2" s="793"/>
      <c r="I2" s="793"/>
      <c r="J2" s="794"/>
    </row>
    <row r="3" spans="2:17" ht="39.75" customHeight="1">
      <c r="B3" s="795"/>
      <c r="C3" s="796"/>
      <c r="D3" s="796"/>
      <c r="E3" s="796"/>
      <c r="F3" s="796"/>
      <c r="G3" s="796"/>
      <c r="H3" s="796"/>
      <c r="I3" s="796"/>
      <c r="J3" s="797"/>
    </row>
    <row r="4" spans="2:17" ht="39.75" customHeight="1" thickBot="1">
      <c r="B4" s="798"/>
      <c r="C4" s="799"/>
      <c r="D4" s="799"/>
      <c r="E4" s="799"/>
      <c r="F4" s="799"/>
      <c r="G4" s="799"/>
      <c r="H4" s="799"/>
      <c r="I4" s="799"/>
      <c r="J4" s="800"/>
    </row>
    <row r="5" spans="2:17" s="3" customFormat="1" ht="15" customHeight="1">
      <c r="B5" s="241"/>
      <c r="C5" s="242"/>
      <c r="D5" s="243"/>
      <c r="E5" s="243"/>
      <c r="F5" s="243"/>
      <c r="G5" s="243"/>
      <c r="H5" s="243"/>
      <c r="I5" s="243"/>
      <c r="J5" s="244"/>
      <c r="K5" s="1"/>
      <c r="L5" s="1"/>
      <c r="M5" s="1"/>
      <c r="N5" s="1"/>
    </row>
    <row r="6" spans="2:17" s="3" customFormat="1" ht="41.1" customHeight="1">
      <c r="B6" s="743" t="s">
        <v>327</v>
      </c>
      <c r="C6" s="744"/>
      <c r="D6" s="744"/>
      <c r="E6" s="744"/>
      <c r="F6" s="744"/>
      <c r="G6" s="744"/>
      <c r="H6" s="744"/>
      <c r="I6" s="744"/>
      <c r="J6" s="745"/>
      <c r="K6" s="1"/>
      <c r="L6" s="1"/>
      <c r="M6" s="1"/>
      <c r="N6" s="1"/>
    </row>
    <row r="7" spans="2:17" s="3" customFormat="1">
      <c r="B7" s="217"/>
      <c r="D7" s="32"/>
      <c r="E7" s="32"/>
      <c r="F7" s="32"/>
      <c r="G7" s="32"/>
      <c r="H7" s="32"/>
      <c r="I7" s="32"/>
      <c r="J7" s="39"/>
      <c r="L7" s="4"/>
      <c r="M7" s="4"/>
      <c r="N7" s="4"/>
    </row>
    <row r="8" spans="2:17" s="3" customFormat="1">
      <c r="B8" s="217"/>
      <c r="D8" s="344"/>
      <c r="E8" s="344"/>
      <c r="F8" s="344"/>
      <c r="G8" s="345"/>
      <c r="H8" s="345"/>
      <c r="I8" s="345"/>
      <c r="J8" s="39"/>
      <c r="O8" s="271"/>
      <c r="P8" s="271"/>
    </row>
    <row r="9" spans="2:17" s="3" customFormat="1" ht="15" customHeight="1">
      <c r="B9" s="217"/>
      <c r="D9" s="345"/>
      <c r="E9" s="345"/>
      <c r="F9" s="345"/>
      <c r="G9" s="345"/>
      <c r="H9" s="345"/>
      <c r="I9" s="345"/>
      <c r="J9" s="272"/>
      <c r="O9" s="271"/>
      <c r="P9" s="271"/>
    </row>
    <row r="10" spans="2:17" s="3" customFormat="1" ht="40.5" customHeight="1" thickBot="1">
      <c r="B10" s="217"/>
      <c r="D10" s="345"/>
      <c r="E10" s="345"/>
      <c r="F10" s="345"/>
      <c r="G10" s="345"/>
      <c r="H10" s="345"/>
      <c r="I10" s="345"/>
      <c r="J10" s="272"/>
      <c r="O10" s="271"/>
      <c r="P10" s="271"/>
    </row>
    <row r="11" spans="2:17" s="3" customFormat="1" ht="52.15" customHeight="1" thickBot="1">
      <c r="B11" s="217"/>
      <c r="D11" s="345"/>
      <c r="E11" s="345"/>
      <c r="F11" s="345"/>
      <c r="G11" s="751" t="s">
        <v>86</v>
      </c>
      <c r="H11" s="752"/>
      <c r="I11" s="753"/>
      <c r="J11" s="313"/>
      <c r="O11" s="271"/>
      <c r="P11" s="271"/>
    </row>
    <row r="12" spans="2:17" s="3" customFormat="1" ht="15" customHeight="1" thickBot="1">
      <c r="B12" s="217"/>
      <c r="D12" s="345"/>
      <c r="E12" s="345"/>
      <c r="F12" s="345"/>
      <c r="G12" s="345"/>
      <c r="H12" s="345"/>
      <c r="I12" s="345"/>
      <c r="J12" s="272"/>
      <c r="O12" s="271"/>
      <c r="P12" s="271"/>
    </row>
    <row r="13" spans="2:17" s="3" customFormat="1" ht="39.75" customHeight="1" thickBot="1">
      <c r="B13" s="733" t="s">
        <v>231</v>
      </c>
      <c r="C13" s="734"/>
      <c r="D13" s="748" t="s">
        <v>67</v>
      </c>
      <c r="E13" s="749"/>
      <c r="F13" s="749"/>
      <c r="G13" s="749"/>
      <c r="H13" s="749"/>
      <c r="I13" s="749"/>
      <c r="J13" s="750"/>
      <c r="O13" s="271"/>
      <c r="P13" s="271"/>
    </row>
    <row r="14" spans="2:17" s="20" customFormat="1" ht="51" customHeight="1" thickBot="1">
      <c r="B14" s="310" t="s">
        <v>331</v>
      </c>
      <c r="C14" s="311" t="s">
        <v>330</v>
      </c>
      <c r="D14" s="273" t="s">
        <v>68</v>
      </c>
      <c r="E14" s="47" t="s">
        <v>69</v>
      </c>
      <c r="F14" s="274" t="s">
        <v>70</v>
      </c>
      <c r="G14" s="274" t="s">
        <v>329</v>
      </c>
      <c r="H14" s="274" t="s">
        <v>71</v>
      </c>
      <c r="I14" s="274" t="s">
        <v>72</v>
      </c>
      <c r="J14" s="274" t="s">
        <v>73</v>
      </c>
      <c r="N14" s="275"/>
      <c r="Q14" s="275"/>
    </row>
    <row r="15" spans="2:17">
      <c r="B15" s="276"/>
      <c r="C15" s="277"/>
      <c r="D15" s="278"/>
      <c r="E15" s="279"/>
      <c r="F15" s="235"/>
      <c r="G15" s="236"/>
      <c r="H15" s="237"/>
      <c r="I15" s="237"/>
      <c r="J15" s="238">
        <f>+I15-H15</f>
        <v>0</v>
      </c>
    </row>
    <row r="16" spans="2:17">
      <c r="B16" s="280"/>
      <c r="C16" s="281"/>
      <c r="D16" s="278"/>
      <c r="E16" s="279"/>
      <c r="F16" s="282"/>
      <c r="G16" s="282"/>
      <c r="H16" s="175"/>
      <c r="I16" s="175"/>
      <c r="J16" s="176">
        <f t="shared" ref="J16:J29" si="0">+I16-H16</f>
        <v>0</v>
      </c>
    </row>
    <row r="17" spans="2:10">
      <c r="B17" s="280"/>
      <c r="C17" s="281"/>
      <c r="D17" s="278"/>
      <c r="E17" s="279"/>
      <c r="F17" s="282"/>
      <c r="G17" s="63"/>
      <c r="H17" s="175"/>
      <c r="I17" s="175"/>
      <c r="J17" s="176">
        <f t="shared" si="0"/>
        <v>0</v>
      </c>
    </row>
    <row r="18" spans="2:10">
      <c r="B18" s="280"/>
      <c r="C18" s="281"/>
      <c r="D18" s="278"/>
      <c r="E18" s="279"/>
      <c r="F18" s="282"/>
      <c r="G18" s="63"/>
      <c r="H18" s="175"/>
      <c r="I18" s="175"/>
      <c r="J18" s="176">
        <f t="shared" si="0"/>
        <v>0</v>
      </c>
    </row>
    <row r="19" spans="2:10">
      <c r="B19" s="280"/>
      <c r="C19" s="281"/>
      <c r="D19" s="278"/>
      <c r="E19" s="279"/>
      <c r="F19" s="282"/>
      <c r="G19" s="63"/>
      <c r="H19" s="175"/>
      <c r="I19" s="175"/>
      <c r="J19" s="176">
        <f t="shared" si="0"/>
        <v>0</v>
      </c>
    </row>
    <row r="20" spans="2:10">
      <c r="B20" s="280"/>
      <c r="C20" s="281"/>
      <c r="D20" s="278"/>
      <c r="E20" s="279"/>
      <c r="F20" s="282"/>
      <c r="G20" s="63"/>
      <c r="H20" s="175"/>
      <c r="I20" s="175"/>
      <c r="J20" s="176">
        <f t="shared" si="0"/>
        <v>0</v>
      </c>
    </row>
    <row r="21" spans="2:10">
      <c r="B21" s="280"/>
      <c r="C21" s="281"/>
      <c r="D21" s="278"/>
      <c r="E21" s="279"/>
      <c r="F21" s="282"/>
      <c r="G21" s="63"/>
      <c r="H21" s="175"/>
      <c r="I21" s="175"/>
      <c r="J21" s="176">
        <f t="shared" si="0"/>
        <v>0</v>
      </c>
    </row>
    <row r="22" spans="2:10">
      <c r="B22" s="280"/>
      <c r="C22" s="281"/>
      <c r="D22" s="278"/>
      <c r="E22" s="279"/>
      <c r="F22" s="282"/>
      <c r="G22" s="63"/>
      <c r="H22" s="175"/>
      <c r="I22" s="175"/>
      <c r="J22" s="176">
        <f t="shared" si="0"/>
        <v>0</v>
      </c>
    </row>
    <row r="23" spans="2:10">
      <c r="B23" s="280"/>
      <c r="C23" s="281"/>
      <c r="D23" s="278"/>
      <c r="E23" s="279"/>
      <c r="F23" s="282"/>
      <c r="G23" s="63"/>
      <c r="H23" s="175"/>
      <c r="I23" s="175"/>
      <c r="J23" s="176">
        <f t="shared" si="0"/>
        <v>0</v>
      </c>
    </row>
    <row r="24" spans="2:10">
      <c r="B24" s="280"/>
      <c r="C24" s="281"/>
      <c r="D24" s="278"/>
      <c r="E24" s="279"/>
      <c r="F24" s="282"/>
      <c r="G24" s="63"/>
      <c r="H24" s="175"/>
      <c r="I24" s="175"/>
      <c r="J24" s="176">
        <f t="shared" si="0"/>
        <v>0</v>
      </c>
    </row>
    <row r="25" spans="2:10">
      <c r="B25" s="280"/>
      <c r="C25" s="281"/>
      <c r="D25" s="278"/>
      <c r="E25" s="279"/>
      <c r="F25" s="282"/>
      <c r="G25" s="63"/>
      <c r="H25" s="175"/>
      <c r="I25" s="175"/>
      <c r="J25" s="176">
        <f t="shared" si="0"/>
        <v>0</v>
      </c>
    </row>
    <row r="26" spans="2:10">
      <c r="B26" s="280"/>
      <c r="C26" s="281"/>
      <c r="D26" s="278"/>
      <c r="E26" s="279"/>
      <c r="F26" s="282"/>
      <c r="G26" s="63"/>
      <c r="H26" s="177"/>
      <c r="I26" s="177"/>
      <c r="J26" s="176">
        <f t="shared" si="0"/>
        <v>0</v>
      </c>
    </row>
    <row r="27" spans="2:10">
      <c r="B27" s="280"/>
      <c r="C27" s="281"/>
      <c r="D27" s="278"/>
      <c r="E27" s="279"/>
      <c r="F27" s="283"/>
      <c r="G27" s="63"/>
      <c r="H27" s="67"/>
      <c r="I27" s="67"/>
      <c r="J27" s="176">
        <f t="shared" si="0"/>
        <v>0</v>
      </c>
    </row>
    <row r="28" spans="2:10">
      <c r="B28" s="280"/>
      <c r="C28" s="281"/>
      <c r="D28" s="278"/>
      <c r="E28" s="284"/>
      <c r="F28" s="285"/>
      <c r="G28" s="63"/>
      <c r="H28" s="67"/>
      <c r="I28" s="67"/>
      <c r="J28" s="176">
        <f t="shared" si="0"/>
        <v>0</v>
      </c>
    </row>
    <row r="29" spans="2:10" ht="15.75" thickBot="1">
      <c r="B29" s="286"/>
      <c r="C29" s="287"/>
      <c r="D29" s="93"/>
      <c r="E29" s="91"/>
      <c r="F29" s="288"/>
      <c r="G29" s="289"/>
      <c r="H29" s="72"/>
      <c r="I29" s="72"/>
      <c r="J29" s="176">
        <f t="shared" si="0"/>
        <v>0</v>
      </c>
    </row>
    <row r="30" spans="2:10" ht="27.75" customHeight="1" thickBot="1">
      <c r="B30" s="740" t="s">
        <v>87</v>
      </c>
      <c r="C30" s="741"/>
      <c r="D30" s="741"/>
      <c r="E30" s="741"/>
      <c r="F30" s="741"/>
      <c r="G30" s="741"/>
      <c r="H30" s="741"/>
      <c r="I30" s="742"/>
      <c r="J30" s="290">
        <f>+J11+J15</f>
        <v>0</v>
      </c>
    </row>
    <row r="31" spans="2:10">
      <c r="B31" s="249"/>
      <c r="D31" s="250"/>
      <c r="E31" s="250"/>
      <c r="F31" s="346"/>
      <c r="G31" s="250"/>
      <c r="H31" s="250"/>
      <c r="I31" s="250"/>
      <c r="J31" s="78"/>
    </row>
    <row r="32" spans="2:10">
      <c r="B32" s="249"/>
      <c r="D32" s="250"/>
      <c r="E32" s="250"/>
      <c r="F32" s="346"/>
      <c r="G32" s="250"/>
      <c r="H32" s="250"/>
      <c r="I32" s="250"/>
      <c r="J32" s="78"/>
    </row>
    <row r="33" spans="2:17" ht="15.75" thickBot="1">
      <c r="B33" s="249"/>
      <c r="D33" s="746"/>
      <c r="E33" s="746"/>
      <c r="F33" s="746"/>
      <c r="G33" s="746"/>
      <c r="H33" s="746"/>
      <c r="I33" s="746"/>
      <c r="J33" s="747"/>
    </row>
    <row r="34" spans="2:17" ht="39" customHeight="1" thickBot="1">
      <c r="B34" s="249"/>
      <c r="D34" s="347"/>
      <c r="E34" s="347"/>
      <c r="F34" s="347"/>
      <c r="G34" s="751" t="s">
        <v>86</v>
      </c>
      <c r="H34" s="752"/>
      <c r="I34" s="753"/>
      <c r="J34" s="312"/>
    </row>
    <row r="35" spans="2:17" ht="43.5" customHeight="1">
      <c r="B35" s="249"/>
      <c r="D35" s="347"/>
      <c r="E35" s="347"/>
      <c r="F35" s="347"/>
      <c r="G35" s="347"/>
      <c r="H35" s="347"/>
      <c r="I35" s="347"/>
      <c r="J35" s="247"/>
    </row>
    <row r="36" spans="2:17" ht="15.75" thickBot="1">
      <c r="B36" s="249"/>
      <c r="D36" s="347"/>
      <c r="E36" s="347"/>
      <c r="F36" s="347"/>
      <c r="G36" s="347"/>
      <c r="H36" s="347"/>
      <c r="I36" s="347"/>
      <c r="J36" s="247"/>
    </row>
    <row r="37" spans="2:17" ht="30.75" customHeight="1" thickBot="1">
      <c r="B37" s="735" t="s">
        <v>231</v>
      </c>
      <c r="C37" s="736"/>
      <c r="D37" s="748" t="s">
        <v>332</v>
      </c>
      <c r="E37" s="749"/>
      <c r="F37" s="749"/>
      <c r="G37" s="749"/>
      <c r="H37" s="749"/>
      <c r="I37" s="749"/>
      <c r="J37" s="750"/>
    </row>
    <row r="38" spans="2:17" s="20" customFormat="1" ht="54" customHeight="1" thickBot="1">
      <c r="B38" s="310" t="s">
        <v>331</v>
      </c>
      <c r="C38" s="311" t="s">
        <v>330</v>
      </c>
      <c r="D38" s="273" t="s">
        <v>68</v>
      </c>
      <c r="E38" s="47" t="s">
        <v>69</v>
      </c>
      <c r="F38" s="274" t="s">
        <v>70</v>
      </c>
      <c r="G38" s="274" t="s">
        <v>329</v>
      </c>
      <c r="H38" s="274" t="s">
        <v>71</v>
      </c>
      <c r="I38" s="274" t="s">
        <v>72</v>
      </c>
      <c r="J38" s="274" t="s">
        <v>73</v>
      </c>
      <c r="N38" s="275"/>
      <c r="Q38" s="275"/>
    </row>
    <row r="39" spans="2:17">
      <c r="B39" s="280"/>
      <c r="C39" s="281"/>
      <c r="D39" s="291"/>
      <c r="E39" s="292"/>
      <c r="F39" s="293"/>
      <c r="G39" s="90"/>
      <c r="H39" s="177"/>
      <c r="I39" s="175"/>
      <c r="J39" s="176">
        <f t="shared" ref="J39:J53" si="1">+I39-H39</f>
        <v>0</v>
      </c>
    </row>
    <row r="40" spans="2:17">
      <c r="B40" s="280"/>
      <c r="C40" s="281"/>
      <c r="D40" s="291"/>
      <c r="E40" s="292"/>
      <c r="F40" s="293"/>
      <c r="G40" s="90"/>
      <c r="H40" s="177"/>
      <c r="I40" s="175"/>
      <c r="J40" s="176">
        <f t="shared" si="1"/>
        <v>0</v>
      </c>
    </row>
    <row r="41" spans="2:17">
      <c r="B41" s="280"/>
      <c r="C41" s="281"/>
      <c r="D41" s="291"/>
      <c r="E41" s="292"/>
      <c r="F41" s="293"/>
      <c r="G41" s="90"/>
      <c r="H41" s="177"/>
      <c r="I41" s="175"/>
      <c r="J41" s="176">
        <f t="shared" si="1"/>
        <v>0</v>
      </c>
    </row>
    <row r="42" spans="2:17">
      <c r="B42" s="280"/>
      <c r="C42" s="281"/>
      <c r="D42" s="291"/>
      <c r="E42" s="292"/>
      <c r="F42" s="293"/>
      <c r="G42" s="90"/>
      <c r="H42" s="177"/>
      <c r="I42" s="175"/>
      <c r="J42" s="176">
        <f t="shared" si="1"/>
        <v>0</v>
      </c>
    </row>
    <row r="43" spans="2:17">
      <c r="B43" s="280"/>
      <c r="C43" s="281"/>
      <c r="D43" s="291"/>
      <c r="E43" s="292"/>
      <c r="F43" s="293"/>
      <c r="G43" s="90"/>
      <c r="H43" s="177"/>
      <c r="I43" s="175"/>
      <c r="J43" s="176">
        <f t="shared" si="1"/>
        <v>0</v>
      </c>
    </row>
    <row r="44" spans="2:17">
      <c r="B44" s="280"/>
      <c r="C44" s="281"/>
      <c r="D44" s="291"/>
      <c r="E44" s="292"/>
      <c r="F44" s="293"/>
      <c r="G44" s="90"/>
      <c r="H44" s="177"/>
      <c r="I44" s="175"/>
      <c r="J44" s="176">
        <f t="shared" si="1"/>
        <v>0</v>
      </c>
    </row>
    <row r="45" spans="2:17">
      <c r="B45" s="280"/>
      <c r="C45" s="281"/>
      <c r="D45" s="291"/>
      <c r="E45" s="292"/>
      <c r="F45" s="293"/>
      <c r="G45" s="90"/>
      <c r="H45" s="177"/>
      <c r="I45" s="175"/>
      <c r="J45" s="176">
        <f t="shared" si="1"/>
        <v>0</v>
      </c>
    </row>
    <row r="46" spans="2:17">
      <c r="B46" s="280"/>
      <c r="C46" s="281"/>
      <c r="D46" s="291"/>
      <c r="E46" s="292"/>
      <c r="F46" s="293"/>
      <c r="G46" s="90"/>
      <c r="H46" s="177"/>
      <c r="I46" s="175"/>
      <c r="J46" s="176">
        <f t="shared" si="1"/>
        <v>0</v>
      </c>
    </row>
    <row r="47" spans="2:17">
      <c r="B47" s="280"/>
      <c r="C47" s="281"/>
      <c r="D47" s="291"/>
      <c r="E47" s="292"/>
      <c r="F47" s="293"/>
      <c r="G47" s="90"/>
      <c r="H47" s="177"/>
      <c r="I47" s="175"/>
      <c r="J47" s="176">
        <f t="shared" si="1"/>
        <v>0</v>
      </c>
    </row>
    <row r="48" spans="2:17">
      <c r="B48" s="280"/>
      <c r="C48" s="281"/>
      <c r="D48" s="291"/>
      <c r="E48" s="292"/>
      <c r="F48" s="293"/>
      <c r="G48" s="90"/>
      <c r="H48" s="177"/>
      <c r="I48" s="175"/>
      <c r="J48" s="176">
        <f t="shared" si="1"/>
        <v>0</v>
      </c>
    </row>
    <row r="49" spans="2:11">
      <c r="B49" s="280"/>
      <c r="C49" s="281"/>
      <c r="D49" s="291"/>
      <c r="E49" s="292"/>
      <c r="F49" s="293"/>
      <c r="G49" s="90"/>
      <c r="H49" s="177"/>
      <c r="I49" s="175"/>
      <c r="J49" s="176">
        <f t="shared" si="1"/>
        <v>0</v>
      </c>
    </row>
    <row r="50" spans="2:11">
      <c r="B50" s="280"/>
      <c r="C50" s="281"/>
      <c r="D50" s="291"/>
      <c r="E50" s="292"/>
      <c r="F50" s="293"/>
      <c r="G50" s="90"/>
      <c r="H50" s="177"/>
      <c r="I50" s="177"/>
      <c r="J50" s="176">
        <f t="shared" si="1"/>
        <v>0</v>
      </c>
      <c r="K50" s="294" t="s">
        <v>10</v>
      </c>
    </row>
    <row r="51" spans="2:11">
      <c r="B51" s="280"/>
      <c r="C51" s="281"/>
      <c r="D51" s="291"/>
      <c r="E51" s="292"/>
      <c r="F51" s="293"/>
      <c r="G51" s="90"/>
      <c r="H51" s="67"/>
      <c r="I51" s="67"/>
      <c r="J51" s="176">
        <f t="shared" si="1"/>
        <v>0</v>
      </c>
    </row>
    <row r="52" spans="2:11">
      <c r="B52" s="280"/>
      <c r="C52" s="281"/>
      <c r="D52" s="291"/>
      <c r="E52" s="292"/>
      <c r="F52" s="293"/>
      <c r="G52" s="90"/>
      <c r="H52" s="67"/>
      <c r="I52" s="67"/>
      <c r="J52" s="176">
        <f t="shared" si="1"/>
        <v>0</v>
      </c>
    </row>
    <row r="53" spans="2:11" ht="15.75" thickBot="1">
      <c r="B53" s="295"/>
      <c r="C53" s="296"/>
      <c r="D53" s="291"/>
      <c r="E53" s="297"/>
      <c r="F53" s="298"/>
      <c r="G53" s="93"/>
      <c r="H53" s="72"/>
      <c r="I53" s="72"/>
      <c r="J53" s="176">
        <f t="shared" si="1"/>
        <v>0</v>
      </c>
    </row>
    <row r="54" spans="2:11" ht="33.75" customHeight="1" thickBot="1">
      <c r="B54" s="737" t="s">
        <v>87</v>
      </c>
      <c r="C54" s="738"/>
      <c r="D54" s="738"/>
      <c r="E54" s="738"/>
      <c r="F54" s="738"/>
      <c r="G54" s="738"/>
      <c r="H54" s="738"/>
      <c r="I54" s="739"/>
      <c r="J54" s="299">
        <f>+J34+J39</f>
        <v>0</v>
      </c>
    </row>
    <row r="55" spans="2:11">
      <c r="B55" s="300"/>
      <c r="C55" s="301"/>
      <c r="D55" s="302"/>
      <c r="E55" s="302"/>
      <c r="F55" s="303"/>
      <c r="G55" s="303"/>
      <c r="H55" s="303"/>
      <c r="I55" s="303"/>
      <c r="J55" s="304"/>
    </row>
    <row r="56" spans="2:11" ht="15.75" thickBot="1">
      <c r="B56" s="249"/>
      <c r="D56" s="250"/>
      <c r="E56" s="250"/>
      <c r="F56" s="348"/>
      <c r="G56" s="348"/>
      <c r="H56" s="348"/>
      <c r="I56" s="348"/>
      <c r="J56" s="305"/>
    </row>
    <row r="57" spans="2:11" ht="46.5" customHeight="1" thickBot="1">
      <c r="B57" s="249"/>
      <c r="D57" s="250"/>
      <c r="E57" s="250"/>
      <c r="F57" s="348"/>
      <c r="G57" s="348"/>
      <c r="H57" s="754" t="s">
        <v>88</v>
      </c>
      <c r="I57" s="755"/>
      <c r="J57" s="314">
        <f>+J30-J54</f>
        <v>0</v>
      </c>
    </row>
    <row r="58" spans="2:11">
      <c r="B58" s="249"/>
      <c r="D58" s="250"/>
      <c r="E58" s="250"/>
      <c r="F58" s="348"/>
      <c r="G58" s="348"/>
      <c r="H58" s="348"/>
      <c r="I58" s="348"/>
      <c r="J58" s="305"/>
    </row>
    <row r="59" spans="2:11" ht="40.5" customHeight="1">
      <c r="B59" s="249"/>
      <c r="D59" s="250"/>
      <c r="E59" s="250"/>
      <c r="F59" s="348"/>
      <c r="G59" s="348"/>
      <c r="H59" s="348"/>
      <c r="I59" s="348"/>
      <c r="J59" s="305"/>
    </row>
    <row r="60" spans="2:11">
      <c r="B60" s="249"/>
      <c r="D60" s="250"/>
      <c r="E60" s="250"/>
      <c r="F60" s="348"/>
      <c r="G60" s="348"/>
      <c r="H60" s="348"/>
      <c r="I60" s="348"/>
      <c r="J60" s="305"/>
    </row>
    <row r="61" spans="2:11" ht="15" customHeight="1">
      <c r="B61" s="249"/>
      <c r="D61" s="746"/>
      <c r="E61" s="746"/>
      <c r="F61" s="746"/>
      <c r="G61" s="746"/>
      <c r="H61" s="746"/>
      <c r="I61" s="746"/>
      <c r="J61" s="747"/>
    </row>
    <row r="62" spans="2:11" s="20" customFormat="1" ht="15.75" thickBot="1">
      <c r="B62" s="239"/>
      <c r="C62" s="240"/>
      <c r="D62" s="125"/>
      <c r="E62" s="125"/>
      <c r="F62" s="125"/>
      <c r="H62" s="126"/>
      <c r="I62" s="126"/>
      <c r="J62" s="306"/>
      <c r="K62" s="19"/>
    </row>
    <row r="63" spans="2:11" s="307" customFormat="1" ht="15.75" thickBot="1">
      <c r="D63" s="308"/>
      <c r="E63" s="308"/>
      <c r="F63" s="308"/>
      <c r="G63" s="126"/>
      <c r="H63" s="309"/>
      <c r="I63" s="309"/>
    </row>
    <row r="64" spans="2:11" s="307" customFormat="1"/>
    <row r="65" s="307" customFormat="1"/>
    <row r="66" s="5" customFormat="1"/>
    <row r="67" s="5" customFormat="1"/>
    <row r="68" s="5" customFormat="1"/>
    <row r="69" s="5" customFormat="1"/>
    <row r="70" s="5" customFormat="1"/>
    <row r="71" s="5" customFormat="1"/>
    <row r="72" s="5" customFormat="1"/>
    <row r="73" s="5" customFormat="1"/>
    <row r="74" s="5" customFormat="1"/>
    <row r="75" s="5" customFormat="1"/>
    <row r="76" s="5" customFormat="1"/>
    <row r="77" s="5" customFormat="1"/>
    <row r="78" s="5" customFormat="1"/>
  </sheetData>
  <mergeCells count="13">
    <mergeCell ref="D61:J61"/>
    <mergeCell ref="D13:J13"/>
    <mergeCell ref="D33:J33"/>
    <mergeCell ref="D37:J37"/>
    <mergeCell ref="G11:I11"/>
    <mergeCell ref="G34:I34"/>
    <mergeCell ref="H57:I57"/>
    <mergeCell ref="B13:C13"/>
    <mergeCell ref="B37:C37"/>
    <mergeCell ref="B54:I54"/>
    <mergeCell ref="B30:I30"/>
    <mergeCell ref="B6:J6"/>
    <mergeCell ref="B2:J4"/>
  </mergeCells>
  <printOptions horizontalCentered="1" verticalCentered="1"/>
  <pageMargins left="0.70866141732283472" right="0.70866141732283472" top="0.74803149606299213" bottom="0.74803149606299213" header="0.31496062992125984" footer="0.31496062992125984"/>
  <pageSetup scale="57"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G159"/>
  <sheetViews>
    <sheetView showGridLines="0" zoomScale="130" zoomScaleNormal="130" workbookViewId="0">
      <selection activeCell="F13" sqref="F13"/>
    </sheetView>
  </sheetViews>
  <sheetFormatPr baseColWidth="10" defaultColWidth="9.28515625" defaultRowHeight="15"/>
  <cols>
    <col min="1" max="1" width="12.5703125" style="210" bestFit="1" customWidth="1"/>
    <col min="2" max="2" width="58.7109375" bestFit="1" customWidth="1"/>
    <col min="3" max="3" width="17.28515625" style="207" bestFit="1" customWidth="1"/>
    <col min="4" max="4" width="15" style="207" bestFit="1" customWidth="1"/>
    <col min="5" max="5" width="20.28515625" style="207" customWidth="1"/>
    <col min="6" max="6" width="17.28515625" style="207" bestFit="1" customWidth="1"/>
    <col min="7" max="7" width="9.28515625" style="207"/>
    <col min="257" max="257" width="12.5703125" bestFit="1" customWidth="1"/>
    <col min="258" max="258" width="58.7109375" bestFit="1" customWidth="1"/>
    <col min="259" max="259" width="17.28515625" bestFit="1" customWidth="1"/>
    <col min="260" max="261" width="15" bestFit="1" customWidth="1"/>
    <col min="262" max="262" width="17.28515625" bestFit="1" customWidth="1"/>
    <col min="513" max="513" width="12.5703125" bestFit="1" customWidth="1"/>
    <col min="514" max="514" width="58.7109375" bestFit="1" customWidth="1"/>
    <col min="515" max="515" width="17.28515625" bestFit="1" customWidth="1"/>
    <col min="516" max="517" width="15" bestFit="1" customWidth="1"/>
    <col min="518" max="518" width="17.28515625" bestFit="1" customWidth="1"/>
    <col min="769" max="769" width="12.5703125" bestFit="1" customWidth="1"/>
    <col min="770" max="770" width="58.7109375" bestFit="1" customWidth="1"/>
    <col min="771" max="771" width="17.28515625" bestFit="1" customWidth="1"/>
    <col min="772" max="773" width="15" bestFit="1" customWidth="1"/>
    <col min="774" max="774" width="17.28515625" bestFit="1" customWidth="1"/>
    <col min="1025" max="1025" width="12.5703125" bestFit="1" customWidth="1"/>
    <col min="1026" max="1026" width="58.7109375" bestFit="1" customWidth="1"/>
    <col min="1027" max="1027" width="17.28515625" bestFit="1" customWidth="1"/>
    <col min="1028" max="1029" width="15" bestFit="1" customWidth="1"/>
    <col min="1030" max="1030" width="17.28515625" bestFit="1" customWidth="1"/>
    <col min="1281" max="1281" width="12.5703125" bestFit="1" customWidth="1"/>
    <col min="1282" max="1282" width="58.7109375" bestFit="1" customWidth="1"/>
    <col min="1283" max="1283" width="17.28515625" bestFit="1" customWidth="1"/>
    <col min="1284" max="1285" width="15" bestFit="1" customWidth="1"/>
    <col min="1286" max="1286" width="17.28515625" bestFit="1" customWidth="1"/>
    <col min="1537" max="1537" width="12.5703125" bestFit="1" customWidth="1"/>
    <col min="1538" max="1538" width="58.7109375" bestFit="1" customWidth="1"/>
    <col min="1539" max="1539" width="17.28515625" bestFit="1" customWidth="1"/>
    <col min="1540" max="1541" width="15" bestFit="1" customWidth="1"/>
    <col min="1542" max="1542" width="17.28515625" bestFit="1" customWidth="1"/>
    <col min="1793" max="1793" width="12.5703125" bestFit="1" customWidth="1"/>
    <col min="1794" max="1794" width="58.7109375" bestFit="1" customWidth="1"/>
    <col min="1795" max="1795" width="17.28515625" bestFit="1" customWidth="1"/>
    <col min="1796" max="1797" width="15" bestFit="1" customWidth="1"/>
    <col min="1798" max="1798" width="17.28515625" bestFit="1" customWidth="1"/>
    <col min="2049" max="2049" width="12.5703125" bestFit="1" customWidth="1"/>
    <col min="2050" max="2050" width="58.7109375" bestFit="1" customWidth="1"/>
    <col min="2051" max="2051" width="17.28515625" bestFit="1" customWidth="1"/>
    <col min="2052" max="2053" width="15" bestFit="1" customWidth="1"/>
    <col min="2054" max="2054" width="17.28515625" bestFit="1" customWidth="1"/>
    <col min="2305" max="2305" width="12.5703125" bestFit="1" customWidth="1"/>
    <col min="2306" max="2306" width="58.7109375" bestFit="1" customWidth="1"/>
    <col min="2307" max="2307" width="17.28515625" bestFit="1" customWidth="1"/>
    <col min="2308" max="2309" width="15" bestFit="1" customWidth="1"/>
    <col min="2310" max="2310" width="17.28515625" bestFit="1" customWidth="1"/>
    <col min="2561" max="2561" width="12.5703125" bestFit="1" customWidth="1"/>
    <col min="2562" max="2562" width="58.7109375" bestFit="1" customWidth="1"/>
    <col min="2563" max="2563" width="17.28515625" bestFit="1" customWidth="1"/>
    <col min="2564" max="2565" width="15" bestFit="1" customWidth="1"/>
    <col min="2566" max="2566" width="17.28515625" bestFit="1" customWidth="1"/>
    <col min="2817" max="2817" width="12.5703125" bestFit="1" customWidth="1"/>
    <col min="2818" max="2818" width="58.7109375" bestFit="1" customWidth="1"/>
    <col min="2819" max="2819" width="17.28515625" bestFit="1" customWidth="1"/>
    <col min="2820" max="2821" width="15" bestFit="1" customWidth="1"/>
    <col min="2822" max="2822" width="17.28515625" bestFit="1" customWidth="1"/>
    <col min="3073" max="3073" width="12.5703125" bestFit="1" customWidth="1"/>
    <col min="3074" max="3074" width="58.7109375" bestFit="1" customWidth="1"/>
    <col min="3075" max="3075" width="17.28515625" bestFit="1" customWidth="1"/>
    <col min="3076" max="3077" width="15" bestFit="1" customWidth="1"/>
    <col min="3078" max="3078" width="17.28515625" bestFit="1" customWidth="1"/>
    <col min="3329" max="3329" width="12.5703125" bestFit="1" customWidth="1"/>
    <col min="3330" max="3330" width="58.7109375" bestFit="1" customWidth="1"/>
    <col min="3331" max="3331" width="17.28515625" bestFit="1" customWidth="1"/>
    <col min="3332" max="3333" width="15" bestFit="1" customWidth="1"/>
    <col min="3334" max="3334" width="17.28515625" bestFit="1" customWidth="1"/>
    <col min="3585" max="3585" width="12.5703125" bestFit="1" customWidth="1"/>
    <col min="3586" max="3586" width="58.7109375" bestFit="1" customWidth="1"/>
    <col min="3587" max="3587" width="17.28515625" bestFit="1" customWidth="1"/>
    <col min="3588" max="3589" width="15" bestFit="1" customWidth="1"/>
    <col min="3590" max="3590" width="17.28515625" bestFit="1" customWidth="1"/>
    <col min="3841" max="3841" width="12.5703125" bestFit="1" customWidth="1"/>
    <col min="3842" max="3842" width="58.7109375" bestFit="1" customWidth="1"/>
    <col min="3843" max="3843" width="17.28515625" bestFit="1" customWidth="1"/>
    <col min="3844" max="3845" width="15" bestFit="1" customWidth="1"/>
    <col min="3846" max="3846" width="17.28515625" bestFit="1" customWidth="1"/>
    <col min="4097" max="4097" width="12.5703125" bestFit="1" customWidth="1"/>
    <col min="4098" max="4098" width="58.7109375" bestFit="1" customWidth="1"/>
    <col min="4099" max="4099" width="17.28515625" bestFit="1" customWidth="1"/>
    <col min="4100" max="4101" width="15" bestFit="1" customWidth="1"/>
    <col min="4102" max="4102" width="17.28515625" bestFit="1" customWidth="1"/>
    <col min="4353" max="4353" width="12.5703125" bestFit="1" customWidth="1"/>
    <col min="4354" max="4354" width="58.7109375" bestFit="1" customWidth="1"/>
    <col min="4355" max="4355" width="17.28515625" bestFit="1" customWidth="1"/>
    <col min="4356" max="4357" width="15" bestFit="1" customWidth="1"/>
    <col min="4358" max="4358" width="17.28515625" bestFit="1" customWidth="1"/>
    <col min="4609" max="4609" width="12.5703125" bestFit="1" customWidth="1"/>
    <col min="4610" max="4610" width="58.7109375" bestFit="1" customWidth="1"/>
    <col min="4611" max="4611" width="17.28515625" bestFit="1" customWidth="1"/>
    <col min="4612" max="4613" width="15" bestFit="1" customWidth="1"/>
    <col min="4614" max="4614" width="17.28515625" bestFit="1" customWidth="1"/>
    <col min="4865" max="4865" width="12.5703125" bestFit="1" customWidth="1"/>
    <col min="4866" max="4866" width="58.7109375" bestFit="1" customWidth="1"/>
    <col min="4867" max="4867" width="17.28515625" bestFit="1" customWidth="1"/>
    <col min="4868" max="4869" width="15" bestFit="1" customWidth="1"/>
    <col min="4870" max="4870" width="17.28515625" bestFit="1" customWidth="1"/>
    <col min="5121" max="5121" width="12.5703125" bestFit="1" customWidth="1"/>
    <col min="5122" max="5122" width="58.7109375" bestFit="1" customWidth="1"/>
    <col min="5123" max="5123" width="17.28515625" bestFit="1" customWidth="1"/>
    <col min="5124" max="5125" width="15" bestFit="1" customWidth="1"/>
    <col min="5126" max="5126" width="17.28515625" bestFit="1" customWidth="1"/>
    <col min="5377" max="5377" width="12.5703125" bestFit="1" customWidth="1"/>
    <col min="5378" max="5378" width="58.7109375" bestFit="1" customWidth="1"/>
    <col min="5379" max="5379" width="17.28515625" bestFit="1" customWidth="1"/>
    <col min="5380" max="5381" width="15" bestFit="1" customWidth="1"/>
    <col min="5382" max="5382" width="17.28515625" bestFit="1" customWidth="1"/>
    <col min="5633" max="5633" width="12.5703125" bestFit="1" customWidth="1"/>
    <col min="5634" max="5634" width="58.7109375" bestFit="1" customWidth="1"/>
    <col min="5635" max="5635" width="17.28515625" bestFit="1" customWidth="1"/>
    <col min="5636" max="5637" width="15" bestFit="1" customWidth="1"/>
    <col min="5638" max="5638" width="17.28515625" bestFit="1" customWidth="1"/>
    <col min="5889" max="5889" width="12.5703125" bestFit="1" customWidth="1"/>
    <col min="5890" max="5890" width="58.7109375" bestFit="1" customWidth="1"/>
    <col min="5891" max="5891" width="17.28515625" bestFit="1" customWidth="1"/>
    <col min="5892" max="5893" width="15" bestFit="1" customWidth="1"/>
    <col min="5894" max="5894" width="17.28515625" bestFit="1" customWidth="1"/>
    <col min="6145" max="6145" width="12.5703125" bestFit="1" customWidth="1"/>
    <col min="6146" max="6146" width="58.7109375" bestFit="1" customWidth="1"/>
    <col min="6147" max="6147" width="17.28515625" bestFit="1" customWidth="1"/>
    <col min="6148" max="6149" width="15" bestFit="1" customWidth="1"/>
    <col min="6150" max="6150" width="17.28515625" bestFit="1" customWidth="1"/>
    <col min="6401" max="6401" width="12.5703125" bestFit="1" customWidth="1"/>
    <col min="6402" max="6402" width="58.7109375" bestFit="1" customWidth="1"/>
    <col min="6403" max="6403" width="17.28515625" bestFit="1" customWidth="1"/>
    <col min="6404" max="6405" width="15" bestFit="1" customWidth="1"/>
    <col min="6406" max="6406" width="17.28515625" bestFit="1" customWidth="1"/>
    <col min="6657" max="6657" width="12.5703125" bestFit="1" customWidth="1"/>
    <col min="6658" max="6658" width="58.7109375" bestFit="1" customWidth="1"/>
    <col min="6659" max="6659" width="17.28515625" bestFit="1" customWidth="1"/>
    <col min="6660" max="6661" width="15" bestFit="1" customWidth="1"/>
    <col min="6662" max="6662" width="17.28515625" bestFit="1" customWidth="1"/>
    <col min="6913" max="6913" width="12.5703125" bestFit="1" customWidth="1"/>
    <col min="6914" max="6914" width="58.7109375" bestFit="1" customWidth="1"/>
    <col min="6915" max="6915" width="17.28515625" bestFit="1" customWidth="1"/>
    <col min="6916" max="6917" width="15" bestFit="1" customWidth="1"/>
    <col min="6918" max="6918" width="17.28515625" bestFit="1" customWidth="1"/>
    <col min="7169" max="7169" width="12.5703125" bestFit="1" customWidth="1"/>
    <col min="7170" max="7170" width="58.7109375" bestFit="1" customWidth="1"/>
    <col min="7171" max="7171" width="17.28515625" bestFit="1" customWidth="1"/>
    <col min="7172" max="7173" width="15" bestFit="1" customWidth="1"/>
    <col min="7174" max="7174" width="17.28515625" bestFit="1" customWidth="1"/>
    <col min="7425" max="7425" width="12.5703125" bestFit="1" customWidth="1"/>
    <col min="7426" max="7426" width="58.7109375" bestFit="1" customWidth="1"/>
    <col min="7427" max="7427" width="17.28515625" bestFit="1" customWidth="1"/>
    <col min="7428" max="7429" width="15" bestFit="1" customWidth="1"/>
    <col min="7430" max="7430" width="17.28515625" bestFit="1" customWidth="1"/>
    <col min="7681" max="7681" width="12.5703125" bestFit="1" customWidth="1"/>
    <col min="7682" max="7682" width="58.7109375" bestFit="1" customWidth="1"/>
    <col min="7683" max="7683" width="17.28515625" bestFit="1" customWidth="1"/>
    <col min="7684" max="7685" width="15" bestFit="1" customWidth="1"/>
    <col min="7686" max="7686" width="17.28515625" bestFit="1" customWidth="1"/>
    <col min="7937" max="7937" width="12.5703125" bestFit="1" customWidth="1"/>
    <col min="7938" max="7938" width="58.7109375" bestFit="1" customWidth="1"/>
    <col min="7939" max="7939" width="17.28515625" bestFit="1" customWidth="1"/>
    <col min="7940" max="7941" width="15" bestFit="1" customWidth="1"/>
    <col min="7942" max="7942" width="17.28515625" bestFit="1" customWidth="1"/>
    <col min="8193" max="8193" width="12.5703125" bestFit="1" customWidth="1"/>
    <col min="8194" max="8194" width="58.7109375" bestFit="1" customWidth="1"/>
    <col min="8195" max="8195" width="17.28515625" bestFit="1" customWidth="1"/>
    <col min="8196" max="8197" width="15" bestFit="1" customWidth="1"/>
    <col min="8198" max="8198" width="17.28515625" bestFit="1" customWidth="1"/>
    <col min="8449" max="8449" width="12.5703125" bestFit="1" customWidth="1"/>
    <col min="8450" max="8450" width="58.7109375" bestFit="1" customWidth="1"/>
    <col min="8451" max="8451" width="17.28515625" bestFit="1" customWidth="1"/>
    <col min="8452" max="8453" width="15" bestFit="1" customWidth="1"/>
    <col min="8454" max="8454" width="17.28515625" bestFit="1" customWidth="1"/>
    <col min="8705" max="8705" width="12.5703125" bestFit="1" customWidth="1"/>
    <col min="8706" max="8706" width="58.7109375" bestFit="1" customWidth="1"/>
    <col min="8707" max="8707" width="17.28515625" bestFit="1" customWidth="1"/>
    <col min="8708" max="8709" width="15" bestFit="1" customWidth="1"/>
    <col min="8710" max="8710" width="17.28515625" bestFit="1" customWidth="1"/>
    <col min="8961" max="8961" width="12.5703125" bestFit="1" customWidth="1"/>
    <col min="8962" max="8962" width="58.7109375" bestFit="1" customWidth="1"/>
    <col min="8963" max="8963" width="17.28515625" bestFit="1" customWidth="1"/>
    <col min="8964" max="8965" width="15" bestFit="1" customWidth="1"/>
    <col min="8966" max="8966" width="17.28515625" bestFit="1" customWidth="1"/>
    <col min="9217" max="9217" width="12.5703125" bestFit="1" customWidth="1"/>
    <col min="9218" max="9218" width="58.7109375" bestFit="1" customWidth="1"/>
    <col min="9219" max="9219" width="17.28515625" bestFit="1" customWidth="1"/>
    <col min="9220" max="9221" width="15" bestFit="1" customWidth="1"/>
    <col min="9222" max="9222" width="17.28515625" bestFit="1" customWidth="1"/>
    <col min="9473" max="9473" width="12.5703125" bestFit="1" customWidth="1"/>
    <col min="9474" max="9474" width="58.7109375" bestFit="1" customWidth="1"/>
    <col min="9475" max="9475" width="17.28515625" bestFit="1" customWidth="1"/>
    <col min="9476" max="9477" width="15" bestFit="1" customWidth="1"/>
    <col min="9478" max="9478" width="17.28515625" bestFit="1" customWidth="1"/>
    <col min="9729" max="9729" width="12.5703125" bestFit="1" customWidth="1"/>
    <col min="9730" max="9730" width="58.7109375" bestFit="1" customWidth="1"/>
    <col min="9731" max="9731" width="17.28515625" bestFit="1" customWidth="1"/>
    <col min="9732" max="9733" width="15" bestFit="1" customWidth="1"/>
    <col min="9734" max="9734" width="17.28515625" bestFit="1" customWidth="1"/>
    <col min="9985" max="9985" width="12.5703125" bestFit="1" customWidth="1"/>
    <col min="9986" max="9986" width="58.7109375" bestFit="1" customWidth="1"/>
    <col min="9987" max="9987" width="17.28515625" bestFit="1" customWidth="1"/>
    <col min="9988" max="9989" width="15" bestFit="1" customWidth="1"/>
    <col min="9990" max="9990" width="17.28515625" bestFit="1" customWidth="1"/>
    <col min="10241" max="10241" width="12.5703125" bestFit="1" customWidth="1"/>
    <col min="10242" max="10242" width="58.7109375" bestFit="1" customWidth="1"/>
    <col min="10243" max="10243" width="17.28515625" bestFit="1" customWidth="1"/>
    <col min="10244" max="10245" width="15" bestFit="1" customWidth="1"/>
    <col min="10246" max="10246" width="17.28515625" bestFit="1" customWidth="1"/>
    <col min="10497" max="10497" width="12.5703125" bestFit="1" customWidth="1"/>
    <col min="10498" max="10498" width="58.7109375" bestFit="1" customWidth="1"/>
    <col min="10499" max="10499" width="17.28515625" bestFit="1" customWidth="1"/>
    <col min="10500" max="10501" width="15" bestFit="1" customWidth="1"/>
    <col min="10502" max="10502" width="17.28515625" bestFit="1" customWidth="1"/>
    <col min="10753" max="10753" width="12.5703125" bestFit="1" customWidth="1"/>
    <col min="10754" max="10754" width="58.7109375" bestFit="1" customWidth="1"/>
    <col min="10755" max="10755" width="17.28515625" bestFit="1" customWidth="1"/>
    <col min="10756" max="10757" width="15" bestFit="1" customWidth="1"/>
    <col min="10758" max="10758" width="17.28515625" bestFit="1" customWidth="1"/>
    <col min="11009" max="11009" width="12.5703125" bestFit="1" customWidth="1"/>
    <col min="11010" max="11010" width="58.7109375" bestFit="1" customWidth="1"/>
    <col min="11011" max="11011" width="17.28515625" bestFit="1" customWidth="1"/>
    <col min="11012" max="11013" width="15" bestFit="1" customWidth="1"/>
    <col min="11014" max="11014" width="17.28515625" bestFit="1" customWidth="1"/>
    <col min="11265" max="11265" width="12.5703125" bestFit="1" customWidth="1"/>
    <col min="11266" max="11266" width="58.7109375" bestFit="1" customWidth="1"/>
    <col min="11267" max="11267" width="17.28515625" bestFit="1" customWidth="1"/>
    <col min="11268" max="11269" width="15" bestFit="1" customWidth="1"/>
    <col min="11270" max="11270" width="17.28515625" bestFit="1" customWidth="1"/>
    <col min="11521" max="11521" width="12.5703125" bestFit="1" customWidth="1"/>
    <col min="11522" max="11522" width="58.7109375" bestFit="1" customWidth="1"/>
    <col min="11523" max="11523" width="17.28515625" bestFit="1" customWidth="1"/>
    <col min="11524" max="11525" width="15" bestFit="1" customWidth="1"/>
    <col min="11526" max="11526" width="17.28515625" bestFit="1" customWidth="1"/>
    <col min="11777" max="11777" width="12.5703125" bestFit="1" customWidth="1"/>
    <col min="11778" max="11778" width="58.7109375" bestFit="1" customWidth="1"/>
    <col min="11779" max="11779" width="17.28515625" bestFit="1" customWidth="1"/>
    <col min="11780" max="11781" width="15" bestFit="1" customWidth="1"/>
    <col min="11782" max="11782" width="17.28515625" bestFit="1" customWidth="1"/>
    <col min="12033" max="12033" width="12.5703125" bestFit="1" customWidth="1"/>
    <col min="12034" max="12034" width="58.7109375" bestFit="1" customWidth="1"/>
    <col min="12035" max="12035" width="17.28515625" bestFit="1" customWidth="1"/>
    <col min="12036" max="12037" width="15" bestFit="1" customWidth="1"/>
    <col min="12038" max="12038" width="17.28515625" bestFit="1" customWidth="1"/>
    <col min="12289" max="12289" width="12.5703125" bestFit="1" customWidth="1"/>
    <col min="12290" max="12290" width="58.7109375" bestFit="1" customWidth="1"/>
    <col min="12291" max="12291" width="17.28515625" bestFit="1" customWidth="1"/>
    <col min="12292" max="12293" width="15" bestFit="1" customWidth="1"/>
    <col min="12294" max="12294" width="17.28515625" bestFit="1" customWidth="1"/>
    <col min="12545" max="12545" width="12.5703125" bestFit="1" customWidth="1"/>
    <col min="12546" max="12546" width="58.7109375" bestFit="1" customWidth="1"/>
    <col min="12547" max="12547" width="17.28515625" bestFit="1" customWidth="1"/>
    <col min="12548" max="12549" width="15" bestFit="1" customWidth="1"/>
    <col min="12550" max="12550" width="17.28515625" bestFit="1" customWidth="1"/>
    <col min="12801" max="12801" width="12.5703125" bestFit="1" customWidth="1"/>
    <col min="12802" max="12802" width="58.7109375" bestFit="1" customWidth="1"/>
    <col min="12803" max="12803" width="17.28515625" bestFit="1" customWidth="1"/>
    <col min="12804" max="12805" width="15" bestFit="1" customWidth="1"/>
    <col min="12806" max="12806" width="17.28515625" bestFit="1" customWidth="1"/>
    <col min="13057" max="13057" width="12.5703125" bestFit="1" customWidth="1"/>
    <col min="13058" max="13058" width="58.7109375" bestFit="1" customWidth="1"/>
    <col min="13059" max="13059" width="17.28515625" bestFit="1" customWidth="1"/>
    <col min="13060" max="13061" width="15" bestFit="1" customWidth="1"/>
    <col min="13062" max="13062" width="17.28515625" bestFit="1" customWidth="1"/>
    <col min="13313" max="13313" width="12.5703125" bestFit="1" customWidth="1"/>
    <col min="13314" max="13314" width="58.7109375" bestFit="1" customWidth="1"/>
    <col min="13315" max="13315" width="17.28515625" bestFit="1" customWidth="1"/>
    <col min="13316" max="13317" width="15" bestFit="1" customWidth="1"/>
    <col min="13318" max="13318" width="17.28515625" bestFit="1" customWidth="1"/>
    <col min="13569" max="13569" width="12.5703125" bestFit="1" customWidth="1"/>
    <col min="13570" max="13570" width="58.7109375" bestFit="1" customWidth="1"/>
    <col min="13571" max="13571" width="17.28515625" bestFit="1" customWidth="1"/>
    <col min="13572" max="13573" width="15" bestFit="1" customWidth="1"/>
    <col min="13574" max="13574" width="17.28515625" bestFit="1" customWidth="1"/>
    <col min="13825" max="13825" width="12.5703125" bestFit="1" customWidth="1"/>
    <col min="13826" max="13826" width="58.7109375" bestFit="1" customWidth="1"/>
    <col min="13827" max="13827" width="17.28515625" bestFit="1" customWidth="1"/>
    <col min="13828" max="13829" width="15" bestFit="1" customWidth="1"/>
    <col min="13830" max="13830" width="17.28515625" bestFit="1" customWidth="1"/>
    <col min="14081" max="14081" width="12.5703125" bestFit="1" customWidth="1"/>
    <col min="14082" max="14082" width="58.7109375" bestFit="1" customWidth="1"/>
    <col min="14083" max="14083" width="17.28515625" bestFit="1" customWidth="1"/>
    <col min="14084" max="14085" width="15" bestFit="1" customWidth="1"/>
    <col min="14086" max="14086" width="17.28515625" bestFit="1" customWidth="1"/>
    <col min="14337" max="14337" width="12.5703125" bestFit="1" customWidth="1"/>
    <col min="14338" max="14338" width="58.7109375" bestFit="1" customWidth="1"/>
    <col min="14339" max="14339" width="17.28515625" bestFit="1" customWidth="1"/>
    <col min="14340" max="14341" width="15" bestFit="1" customWidth="1"/>
    <col min="14342" max="14342" width="17.28515625" bestFit="1" customWidth="1"/>
    <col min="14593" max="14593" width="12.5703125" bestFit="1" customWidth="1"/>
    <col min="14594" max="14594" width="58.7109375" bestFit="1" customWidth="1"/>
    <col min="14595" max="14595" width="17.28515625" bestFit="1" customWidth="1"/>
    <col min="14596" max="14597" width="15" bestFit="1" customWidth="1"/>
    <col min="14598" max="14598" width="17.28515625" bestFit="1" customWidth="1"/>
    <col min="14849" max="14849" width="12.5703125" bestFit="1" customWidth="1"/>
    <col min="14850" max="14850" width="58.7109375" bestFit="1" customWidth="1"/>
    <col min="14851" max="14851" width="17.28515625" bestFit="1" customWidth="1"/>
    <col min="14852" max="14853" width="15" bestFit="1" customWidth="1"/>
    <col min="14854" max="14854" width="17.28515625" bestFit="1" customWidth="1"/>
    <col min="15105" max="15105" width="12.5703125" bestFit="1" customWidth="1"/>
    <col min="15106" max="15106" width="58.7109375" bestFit="1" customWidth="1"/>
    <col min="15107" max="15107" width="17.28515625" bestFit="1" customWidth="1"/>
    <col min="15108" max="15109" width="15" bestFit="1" customWidth="1"/>
    <col min="15110" max="15110" width="17.28515625" bestFit="1" customWidth="1"/>
    <col min="15361" max="15361" width="12.5703125" bestFit="1" customWidth="1"/>
    <col min="15362" max="15362" width="58.7109375" bestFit="1" customWidth="1"/>
    <col min="15363" max="15363" width="17.28515625" bestFit="1" customWidth="1"/>
    <col min="15364" max="15365" width="15" bestFit="1" customWidth="1"/>
    <col min="15366" max="15366" width="17.28515625" bestFit="1" customWidth="1"/>
    <col min="15617" max="15617" width="12.5703125" bestFit="1" customWidth="1"/>
    <col min="15618" max="15618" width="58.7109375" bestFit="1" customWidth="1"/>
    <col min="15619" max="15619" width="17.28515625" bestFit="1" customWidth="1"/>
    <col min="15620" max="15621" width="15" bestFit="1" customWidth="1"/>
    <col min="15622" max="15622" width="17.28515625" bestFit="1" customWidth="1"/>
    <col min="15873" max="15873" width="12.5703125" bestFit="1" customWidth="1"/>
    <col min="15874" max="15874" width="58.7109375" bestFit="1" customWidth="1"/>
    <col min="15875" max="15875" width="17.28515625" bestFit="1" customWidth="1"/>
    <col min="15876" max="15877" width="15" bestFit="1" customWidth="1"/>
    <col min="15878" max="15878" width="17.28515625" bestFit="1" customWidth="1"/>
    <col min="16129" max="16129" width="12.5703125" bestFit="1" customWidth="1"/>
    <col min="16130" max="16130" width="58.7109375" bestFit="1" customWidth="1"/>
    <col min="16131" max="16131" width="17.28515625" bestFit="1" customWidth="1"/>
    <col min="16132" max="16133" width="15" bestFit="1" customWidth="1"/>
    <col min="16134" max="16134" width="17.28515625" bestFit="1" customWidth="1"/>
  </cols>
  <sheetData>
    <row r="2" spans="1:6" ht="15.75">
      <c r="A2" s="205" t="s">
        <v>142</v>
      </c>
      <c r="B2" s="206"/>
    </row>
    <row r="3" spans="1:6" ht="15.75">
      <c r="A3" s="205" t="s">
        <v>143</v>
      </c>
      <c r="B3" s="206"/>
    </row>
    <row r="4" spans="1:6">
      <c r="A4" s="208" t="s">
        <v>144</v>
      </c>
      <c r="B4" s="209"/>
    </row>
    <row r="5" spans="1:6">
      <c r="A5" s="208" t="s">
        <v>145</v>
      </c>
      <c r="B5" s="209"/>
    </row>
    <row r="6" spans="1:6">
      <c r="A6" s="208"/>
      <c r="B6" s="209" t="s">
        <v>224</v>
      </c>
    </row>
    <row r="7" spans="1:6">
      <c r="A7" s="208"/>
      <c r="B7" s="209"/>
    </row>
    <row r="8" spans="1:6">
      <c r="A8" s="208"/>
      <c r="B8" s="209"/>
    </row>
    <row r="9" spans="1:6">
      <c r="A9" s="208"/>
      <c r="B9" s="209"/>
    </row>
    <row r="11" spans="1:6">
      <c r="A11" s="211" t="s">
        <v>146</v>
      </c>
      <c r="B11" s="212"/>
    </row>
    <row r="12" spans="1:6">
      <c r="A12" s="211" t="s">
        <v>147</v>
      </c>
      <c r="B12" s="212" t="s">
        <v>148</v>
      </c>
      <c r="C12" s="213" t="s">
        <v>149</v>
      </c>
      <c r="D12" s="213" t="s">
        <v>150</v>
      </c>
      <c r="E12" s="213" t="s">
        <v>151</v>
      </c>
      <c r="F12" s="213" t="s">
        <v>152</v>
      </c>
    </row>
    <row r="13" spans="1:6">
      <c r="A13" s="214">
        <v>1</v>
      </c>
      <c r="B13" s="215" t="s">
        <v>108</v>
      </c>
      <c r="C13" s="216">
        <v>652553149.49000001</v>
      </c>
      <c r="D13" s="216">
        <v>5480755575.3999996</v>
      </c>
      <c r="E13" s="216">
        <v>-5281005237.8800001</v>
      </c>
      <c r="F13" s="216">
        <v>852303487.00999999</v>
      </c>
    </row>
    <row r="14" spans="1:6">
      <c r="A14" s="214">
        <v>11</v>
      </c>
      <c r="B14" s="215" t="s">
        <v>153</v>
      </c>
      <c r="C14" s="216">
        <v>252762754.02000001</v>
      </c>
      <c r="D14" s="216">
        <v>5402356202.8900003</v>
      </c>
      <c r="E14" s="216">
        <v>-5202605865.3699999</v>
      </c>
      <c r="F14" s="216">
        <v>452513091.54000002</v>
      </c>
    </row>
    <row r="15" spans="1:6">
      <c r="A15" s="214">
        <v>1115</v>
      </c>
      <c r="B15" s="215" t="s">
        <v>97</v>
      </c>
      <c r="C15" s="216">
        <v>252762754.02000001</v>
      </c>
      <c r="D15" s="216">
        <v>5402356202.8900003</v>
      </c>
      <c r="E15" s="216">
        <v>-5202605865.3699999</v>
      </c>
      <c r="F15" s="216">
        <v>452513091.54000002</v>
      </c>
    </row>
    <row r="16" spans="1:6">
      <c r="A16" s="214">
        <v>111505</v>
      </c>
      <c r="B16" s="215" t="s">
        <v>154</v>
      </c>
      <c r="C16" s="216">
        <v>252762754.02000001</v>
      </c>
      <c r="D16" s="216">
        <v>5402356202.8900003</v>
      </c>
      <c r="E16" s="216">
        <v>-5202605865.3699999</v>
      </c>
      <c r="F16" s="216">
        <v>452513091.54000002</v>
      </c>
    </row>
    <row r="17" spans="1:6">
      <c r="A17" s="214">
        <v>11150502</v>
      </c>
      <c r="B17" s="215" t="s">
        <v>155</v>
      </c>
      <c r="C17" s="216">
        <v>252762754.02000001</v>
      </c>
      <c r="D17" s="216">
        <v>5402356202.8900003</v>
      </c>
      <c r="E17" s="216">
        <v>-5202605865.3699999</v>
      </c>
      <c r="F17" s="216">
        <v>452513091.54000002</v>
      </c>
    </row>
    <row r="18" spans="1:6">
      <c r="A18" s="214">
        <v>11150502019</v>
      </c>
      <c r="B18" s="215" t="s">
        <v>156</v>
      </c>
      <c r="C18" s="216">
        <v>252762754.02000001</v>
      </c>
      <c r="D18" s="216">
        <v>5402356202.8900003</v>
      </c>
      <c r="E18" s="216">
        <v>-5202605865.3699999</v>
      </c>
      <c r="F18" s="216">
        <v>452513091.54000002</v>
      </c>
    </row>
    <row r="19" spans="1:6">
      <c r="A19" s="214">
        <v>13</v>
      </c>
      <c r="B19" s="215" t="s">
        <v>157</v>
      </c>
      <c r="C19" s="216">
        <v>309069501.05000001</v>
      </c>
      <c r="D19" s="216">
        <v>116346.28</v>
      </c>
      <c r="E19" s="216">
        <v>-58173.14</v>
      </c>
      <c r="F19" s="216">
        <v>309127674.19</v>
      </c>
    </row>
    <row r="20" spans="1:6">
      <c r="A20" s="214">
        <v>1360</v>
      </c>
      <c r="B20" s="215" t="s">
        <v>99</v>
      </c>
      <c r="C20" s="216">
        <v>309069501.05000001</v>
      </c>
      <c r="D20" s="216">
        <v>116346.28</v>
      </c>
      <c r="E20" s="216">
        <v>-58173.14</v>
      </c>
      <c r="F20" s="216">
        <v>309127674.19</v>
      </c>
    </row>
    <row r="21" spans="1:6">
      <c r="A21" s="214">
        <v>136000</v>
      </c>
      <c r="B21" s="215" t="s">
        <v>99</v>
      </c>
      <c r="C21" s="216">
        <v>309069501.05000001</v>
      </c>
      <c r="D21" s="216">
        <v>116346.28</v>
      </c>
      <c r="E21" s="216">
        <v>-58173.14</v>
      </c>
      <c r="F21" s="216">
        <v>309127674.19</v>
      </c>
    </row>
    <row r="22" spans="1:6">
      <c r="A22" s="214">
        <v>13600001</v>
      </c>
      <c r="B22" s="215" t="s">
        <v>158</v>
      </c>
      <c r="C22" s="216">
        <v>309069501.05000001</v>
      </c>
      <c r="D22" s="216">
        <v>116346.28</v>
      </c>
      <c r="E22" s="216">
        <v>-58173.14</v>
      </c>
      <c r="F22" s="216">
        <v>309127674.19</v>
      </c>
    </row>
    <row r="23" spans="1:6">
      <c r="A23" s="214">
        <v>13600001001</v>
      </c>
      <c r="B23" s="215" t="s">
        <v>158</v>
      </c>
      <c r="C23" s="216">
        <v>309069501.05000001</v>
      </c>
      <c r="D23" s="216">
        <v>116346.28</v>
      </c>
      <c r="E23" s="216">
        <v>-58173.14</v>
      </c>
      <c r="F23" s="216">
        <v>309127674.19</v>
      </c>
    </row>
    <row r="24" spans="1:6">
      <c r="A24" s="214">
        <v>16</v>
      </c>
      <c r="B24" s="215" t="s">
        <v>159</v>
      </c>
      <c r="C24" s="216">
        <v>90662721.280000001</v>
      </c>
      <c r="D24" s="216">
        <v>78283026.230000004</v>
      </c>
      <c r="E24" s="216">
        <v>-78283026.230000004</v>
      </c>
      <c r="F24" s="216">
        <v>90662721.280000001</v>
      </c>
    </row>
    <row r="25" spans="1:6">
      <c r="A25" s="214">
        <v>1690</v>
      </c>
      <c r="B25" s="215" t="s">
        <v>160</v>
      </c>
      <c r="C25" s="216">
        <v>90662721.280000001</v>
      </c>
      <c r="D25" s="216">
        <v>78283026.230000004</v>
      </c>
      <c r="E25" s="216">
        <v>-78283026.230000004</v>
      </c>
      <c r="F25" s="216">
        <v>90662721.280000001</v>
      </c>
    </row>
    <row r="26" spans="1:6">
      <c r="A26" s="214">
        <v>169095</v>
      </c>
      <c r="B26" s="215" t="s">
        <v>161</v>
      </c>
      <c r="C26" s="216">
        <v>90662721.280000001</v>
      </c>
      <c r="D26" s="216">
        <v>78283026.230000004</v>
      </c>
      <c r="E26" s="216">
        <v>-78283026.230000004</v>
      </c>
      <c r="F26" s="216">
        <v>90662721.280000001</v>
      </c>
    </row>
    <row r="27" spans="1:6">
      <c r="A27" s="214">
        <v>16909501</v>
      </c>
      <c r="B27" s="215" t="s">
        <v>160</v>
      </c>
      <c r="C27" s="216">
        <v>90662721.280000001</v>
      </c>
      <c r="D27" s="216">
        <v>78283026.230000004</v>
      </c>
      <c r="E27" s="216">
        <v>-78283026.230000004</v>
      </c>
      <c r="F27" s="216">
        <v>90662721.280000001</v>
      </c>
    </row>
    <row r="28" spans="1:6">
      <c r="A28" s="214">
        <v>16909501004</v>
      </c>
      <c r="B28" s="215" t="s">
        <v>161</v>
      </c>
      <c r="C28" s="216">
        <v>90662721.280000001</v>
      </c>
      <c r="D28" s="216">
        <v>78283026.230000004</v>
      </c>
      <c r="E28" s="216">
        <v>-78283026.230000004</v>
      </c>
      <c r="F28" s="216">
        <v>90662721.280000001</v>
      </c>
    </row>
    <row r="29" spans="1:6">
      <c r="A29" s="214">
        <v>19</v>
      </c>
      <c r="B29" s="215" t="s">
        <v>162</v>
      </c>
      <c r="C29" s="216">
        <v>58173.14</v>
      </c>
      <c r="D29" s="216">
        <v>0</v>
      </c>
      <c r="E29" s="216">
        <v>-58173.14</v>
      </c>
      <c r="F29" s="216">
        <v>0</v>
      </c>
    </row>
    <row r="30" spans="1:6">
      <c r="A30" s="214">
        <v>1911</v>
      </c>
      <c r="B30" s="215" t="s">
        <v>163</v>
      </c>
      <c r="C30" s="216">
        <v>58173.14</v>
      </c>
      <c r="D30" s="216">
        <v>0</v>
      </c>
      <c r="E30" s="216">
        <v>-58173.14</v>
      </c>
      <c r="F30" s="216">
        <v>0</v>
      </c>
    </row>
    <row r="31" spans="1:6">
      <c r="A31" s="214">
        <v>191125</v>
      </c>
      <c r="B31" s="215" t="s">
        <v>164</v>
      </c>
      <c r="C31" s="216">
        <v>58173.14</v>
      </c>
      <c r="D31" s="216">
        <v>0</v>
      </c>
      <c r="E31" s="216">
        <v>-58173.14</v>
      </c>
      <c r="F31" s="216">
        <v>0</v>
      </c>
    </row>
    <row r="32" spans="1:6">
      <c r="A32" s="214">
        <v>19112501</v>
      </c>
      <c r="B32" s="215" t="s">
        <v>164</v>
      </c>
      <c r="C32" s="216">
        <v>58173.14</v>
      </c>
      <c r="D32" s="216">
        <v>0</v>
      </c>
      <c r="E32" s="216">
        <v>-58173.14</v>
      </c>
      <c r="F32" s="216">
        <v>0</v>
      </c>
    </row>
    <row r="33" spans="1:6">
      <c r="A33" s="214">
        <v>19112501001</v>
      </c>
      <c r="B33" s="215" t="s">
        <v>165</v>
      </c>
      <c r="C33" s="216">
        <v>58173.14</v>
      </c>
      <c r="D33" s="216">
        <v>0</v>
      </c>
      <c r="E33" s="216">
        <v>-58173.14</v>
      </c>
      <c r="F33" s="216">
        <v>0</v>
      </c>
    </row>
    <row r="34" spans="1:6">
      <c r="A34" s="214">
        <v>19259501001</v>
      </c>
      <c r="B34" s="215" t="s">
        <v>166</v>
      </c>
      <c r="C34" s="216">
        <v>3745374280.25</v>
      </c>
      <c r="D34" s="216">
        <v>0</v>
      </c>
      <c r="E34" s="216">
        <v>0</v>
      </c>
      <c r="F34" s="216">
        <v>3745374280.25</v>
      </c>
    </row>
    <row r="35" spans="1:6">
      <c r="A35" s="214">
        <v>19259501098</v>
      </c>
      <c r="B35" s="215" t="s">
        <v>167</v>
      </c>
      <c r="C35" s="216">
        <v>-3745374280.25</v>
      </c>
      <c r="D35" s="216">
        <v>0</v>
      </c>
      <c r="E35" s="216">
        <v>0</v>
      </c>
      <c r="F35" s="216">
        <v>-3745374280.25</v>
      </c>
    </row>
    <row r="36" spans="1:6">
      <c r="A36" s="214">
        <v>2</v>
      </c>
      <c r="B36" s="215" t="s">
        <v>168</v>
      </c>
      <c r="C36" s="216">
        <v>-4394003823.9399996</v>
      </c>
      <c r="D36" s="216">
        <v>5844717043.25</v>
      </c>
      <c r="E36" s="216">
        <v>-12095746964.34</v>
      </c>
      <c r="F36" s="216">
        <v>-10645033745.030001</v>
      </c>
    </row>
    <row r="37" spans="1:6">
      <c r="A37" s="214">
        <v>25</v>
      </c>
      <c r="B37" s="215" t="s">
        <v>169</v>
      </c>
      <c r="C37" s="216">
        <v>-4195869867.9400001</v>
      </c>
      <c r="D37" s="216">
        <v>5202582828.1599998</v>
      </c>
      <c r="E37" s="216">
        <v>-11370853694.610001</v>
      </c>
      <c r="F37" s="216">
        <v>-10364140734.389999</v>
      </c>
    </row>
    <row r="38" spans="1:6">
      <c r="A38" s="214">
        <v>2501</v>
      </c>
      <c r="B38" s="215" t="s">
        <v>109</v>
      </c>
      <c r="C38" s="216">
        <v>-221751400</v>
      </c>
      <c r="D38" s="216">
        <v>221751400</v>
      </c>
      <c r="E38" s="216">
        <v>-221751400</v>
      </c>
      <c r="F38" s="216">
        <v>-221751400</v>
      </c>
    </row>
    <row r="39" spans="1:6">
      <c r="A39" s="214">
        <v>250115</v>
      </c>
      <c r="B39" s="215" t="s">
        <v>170</v>
      </c>
      <c r="C39" s="216">
        <v>-221751400</v>
      </c>
      <c r="D39" s="216">
        <v>221751400</v>
      </c>
      <c r="E39" s="216">
        <v>-221751400</v>
      </c>
      <c r="F39" s="216">
        <v>-221751400</v>
      </c>
    </row>
    <row r="40" spans="1:6">
      <c r="A40" s="214">
        <v>25011501</v>
      </c>
      <c r="B40" s="215" t="s">
        <v>171</v>
      </c>
      <c r="C40" s="216">
        <v>-221751400</v>
      </c>
      <c r="D40" s="216">
        <v>221751400</v>
      </c>
      <c r="E40" s="216">
        <v>-221751400</v>
      </c>
      <c r="F40" s="216">
        <v>-221751400</v>
      </c>
    </row>
    <row r="41" spans="1:6">
      <c r="A41" s="214">
        <v>25011501001</v>
      </c>
      <c r="B41" s="215" t="s">
        <v>171</v>
      </c>
      <c r="C41" s="216">
        <v>-221751400</v>
      </c>
      <c r="D41" s="216">
        <v>221751400</v>
      </c>
      <c r="E41" s="216">
        <v>-221751400</v>
      </c>
      <c r="F41" s="216">
        <v>-221751400</v>
      </c>
    </row>
    <row r="42" spans="1:6">
      <c r="A42" s="214">
        <v>2511</v>
      </c>
      <c r="B42" s="215" t="s">
        <v>112</v>
      </c>
      <c r="C42" s="216">
        <v>-3903406482.2399998</v>
      </c>
      <c r="D42" s="216">
        <v>4831859453.4399996</v>
      </c>
      <c r="E42" s="216">
        <v>-10777456251.59</v>
      </c>
      <c r="F42" s="216">
        <v>-9849003280.3899994</v>
      </c>
    </row>
    <row r="43" spans="1:6">
      <c r="A43" s="214">
        <v>251105</v>
      </c>
      <c r="B43" s="215" t="s">
        <v>172</v>
      </c>
      <c r="C43" s="216">
        <v>-3903406482.2399998</v>
      </c>
      <c r="D43" s="216">
        <v>4831859453.4399996</v>
      </c>
      <c r="E43" s="216">
        <v>-10777456251.59</v>
      </c>
      <c r="F43" s="216">
        <v>-9849003280.3899994</v>
      </c>
    </row>
    <row r="44" spans="1:6">
      <c r="A44" s="214">
        <v>25110501</v>
      </c>
      <c r="B44" s="215" t="s">
        <v>172</v>
      </c>
      <c r="C44" s="216">
        <v>-3903406482.2399998</v>
      </c>
      <c r="D44" s="216">
        <v>4831859453.4399996</v>
      </c>
      <c r="E44" s="216">
        <v>-10777456251.59</v>
      </c>
      <c r="F44" s="216">
        <v>-9849003280.3899994</v>
      </c>
    </row>
    <row r="45" spans="1:6">
      <c r="A45" s="214">
        <v>25110501001</v>
      </c>
      <c r="B45" s="215" t="s">
        <v>172</v>
      </c>
      <c r="C45" s="216">
        <v>-3903406482.2399998</v>
      </c>
      <c r="D45" s="216">
        <v>4831859453.4399996</v>
      </c>
      <c r="E45" s="216">
        <v>-10777456251.59</v>
      </c>
      <c r="F45" s="216">
        <v>-9849003280.3899994</v>
      </c>
    </row>
    <row r="46" spans="1:6">
      <c r="A46" s="214">
        <v>2519</v>
      </c>
      <c r="B46" s="215" t="s">
        <v>114</v>
      </c>
      <c r="C46" s="216">
        <v>-70711985.700000003</v>
      </c>
      <c r="D46" s="216">
        <v>148971974.72</v>
      </c>
      <c r="E46" s="216">
        <v>-371646043.01999998</v>
      </c>
      <c r="F46" s="216">
        <v>-293386054</v>
      </c>
    </row>
    <row r="47" spans="1:6">
      <c r="A47" s="214">
        <v>251905</v>
      </c>
      <c r="B47" s="215" t="s">
        <v>173</v>
      </c>
      <c r="C47" s="216">
        <v>-70711985.700000003</v>
      </c>
      <c r="D47" s="216">
        <v>148971974.72</v>
      </c>
      <c r="E47" s="216">
        <v>-371646043.01999998</v>
      </c>
      <c r="F47" s="216">
        <v>-293386054</v>
      </c>
    </row>
    <row r="48" spans="1:6">
      <c r="A48" s="214">
        <v>25190510</v>
      </c>
      <c r="B48" s="215" t="s">
        <v>136</v>
      </c>
      <c r="C48" s="216">
        <v>-60385898.359999999</v>
      </c>
      <c r="D48" s="216">
        <v>74559993.670000002</v>
      </c>
      <c r="E48" s="216">
        <v>-28348190.620000001</v>
      </c>
      <c r="F48" s="216">
        <v>-14174095.310000001</v>
      </c>
    </row>
    <row r="49" spans="1:6">
      <c r="A49" s="214">
        <v>25190510002</v>
      </c>
      <c r="B49" s="215" t="s">
        <v>174</v>
      </c>
      <c r="C49" s="216">
        <v>-4725533.78</v>
      </c>
      <c r="D49" s="216">
        <v>4725533.78</v>
      </c>
      <c r="E49" s="216">
        <v>0</v>
      </c>
      <c r="F49" s="216">
        <v>0</v>
      </c>
    </row>
    <row r="50" spans="1:6">
      <c r="A50" s="214">
        <v>25190510003</v>
      </c>
      <c r="B50" s="215" t="s">
        <v>175</v>
      </c>
      <c r="C50" s="216">
        <v>-55660364.579999998</v>
      </c>
      <c r="D50" s="216">
        <v>69834459.890000001</v>
      </c>
      <c r="E50" s="216">
        <v>-28348190.620000001</v>
      </c>
      <c r="F50" s="216">
        <v>-14174095.310000001</v>
      </c>
    </row>
    <row r="51" spans="1:6">
      <c r="A51" s="214">
        <v>25190520</v>
      </c>
      <c r="B51" s="215" t="s">
        <v>176</v>
      </c>
      <c r="C51" s="216">
        <v>-4666252.1100000003</v>
      </c>
      <c r="D51" s="216">
        <v>55025214.399999999</v>
      </c>
      <c r="E51" s="216">
        <v>-253820300.36000001</v>
      </c>
      <c r="F51" s="216">
        <v>-203461338.06999999</v>
      </c>
    </row>
    <row r="52" spans="1:6">
      <c r="A52" s="214">
        <v>25190520009</v>
      </c>
      <c r="B52" s="215" t="s">
        <v>177</v>
      </c>
      <c r="C52" s="216">
        <v>-4666252.1100000003</v>
      </c>
      <c r="D52" s="216">
        <v>55025214.399999999</v>
      </c>
      <c r="E52" s="216">
        <v>-253820300.36000001</v>
      </c>
      <c r="F52" s="216">
        <v>-203461338.06999999</v>
      </c>
    </row>
    <row r="53" spans="1:6">
      <c r="A53" s="214">
        <v>25190545</v>
      </c>
      <c r="B53" s="215" t="s">
        <v>178</v>
      </c>
      <c r="C53" s="216">
        <v>-178109.18</v>
      </c>
      <c r="D53" s="216">
        <v>1270625.2</v>
      </c>
      <c r="E53" s="216">
        <v>-9052404.8800000008</v>
      </c>
      <c r="F53" s="216">
        <v>-7959888.8600000003</v>
      </c>
    </row>
    <row r="54" spans="1:6">
      <c r="A54" s="214">
        <v>25190545001</v>
      </c>
      <c r="B54" s="215" t="s">
        <v>179</v>
      </c>
      <c r="C54" s="216">
        <v>-178109.18</v>
      </c>
      <c r="D54" s="216">
        <v>1270625.2</v>
      </c>
      <c r="E54" s="216">
        <v>-9052404.8800000008</v>
      </c>
      <c r="F54" s="216">
        <v>-7959888.8600000003</v>
      </c>
    </row>
    <row r="55" spans="1:6">
      <c r="A55" s="214">
        <v>25190550</v>
      </c>
      <c r="B55" s="215" t="s">
        <v>180</v>
      </c>
      <c r="C55" s="216">
        <v>-5481726.0499999998</v>
      </c>
      <c r="D55" s="216">
        <v>18116141.449999999</v>
      </c>
      <c r="E55" s="216">
        <v>-80425147.159999996</v>
      </c>
      <c r="F55" s="216">
        <v>-67790731.760000005</v>
      </c>
    </row>
    <row r="56" spans="1:6">
      <c r="A56" s="214">
        <v>25190550001</v>
      </c>
      <c r="B56" s="215" t="s">
        <v>181</v>
      </c>
      <c r="C56" s="216">
        <v>-3148600</v>
      </c>
      <c r="D56" s="216">
        <v>6297200</v>
      </c>
      <c r="E56" s="216">
        <v>-6297200</v>
      </c>
      <c r="F56" s="216">
        <v>-3148600</v>
      </c>
    </row>
    <row r="57" spans="1:6">
      <c r="A57" s="214">
        <v>25190550133</v>
      </c>
      <c r="B57" s="215" t="s">
        <v>182</v>
      </c>
      <c r="C57" s="216">
        <v>0</v>
      </c>
      <c r="D57" s="216">
        <v>0</v>
      </c>
      <c r="E57" s="216">
        <v>-10346680.470000001</v>
      </c>
      <c r="F57" s="216">
        <v>-10346680.470000001</v>
      </c>
    </row>
    <row r="58" spans="1:6">
      <c r="A58" s="214">
        <v>25190550183</v>
      </c>
      <c r="B58" s="215" t="s">
        <v>183</v>
      </c>
      <c r="C58" s="216">
        <v>0</v>
      </c>
      <c r="D58" s="216">
        <v>0</v>
      </c>
      <c r="E58" s="216">
        <v>-490767.06</v>
      </c>
      <c r="F58" s="216">
        <v>-490767.06</v>
      </c>
    </row>
    <row r="59" spans="1:6">
      <c r="A59" s="214">
        <v>25190550214</v>
      </c>
      <c r="B59" s="215" t="s">
        <v>184</v>
      </c>
      <c r="C59" s="216">
        <v>0</v>
      </c>
      <c r="D59" s="216">
        <v>3468855.22</v>
      </c>
      <c r="E59" s="216">
        <v>-6937710.4400000004</v>
      </c>
      <c r="F59" s="216">
        <v>-3468855.22</v>
      </c>
    </row>
    <row r="60" spans="1:6">
      <c r="A60" s="214">
        <v>25190550411</v>
      </c>
      <c r="B60" s="215" t="s">
        <v>185</v>
      </c>
      <c r="C60" s="216">
        <v>-2333126.0499999998</v>
      </c>
      <c r="D60" s="216">
        <v>2333126.0499999998</v>
      </c>
      <c r="E60" s="216">
        <v>0</v>
      </c>
      <c r="F60" s="216">
        <v>0</v>
      </c>
    </row>
    <row r="61" spans="1:6">
      <c r="A61" s="214">
        <v>25190550701</v>
      </c>
      <c r="B61" s="215" t="s">
        <v>186</v>
      </c>
      <c r="C61" s="216">
        <v>0</v>
      </c>
      <c r="D61" s="216">
        <v>0</v>
      </c>
      <c r="E61" s="216">
        <v>-44318868.829999998</v>
      </c>
      <c r="F61" s="216">
        <v>-44318868.829999998</v>
      </c>
    </row>
    <row r="62" spans="1:6">
      <c r="A62" s="214">
        <v>25190550806</v>
      </c>
      <c r="B62" s="215" t="s">
        <v>187</v>
      </c>
      <c r="C62" s="216">
        <v>0</v>
      </c>
      <c r="D62" s="216">
        <v>3876914.85</v>
      </c>
      <c r="E62" s="216">
        <v>-7753829.7000000002</v>
      </c>
      <c r="F62" s="216">
        <v>-3876914.85</v>
      </c>
    </row>
    <row r="63" spans="1:6">
      <c r="A63" s="214">
        <v>25190550866</v>
      </c>
      <c r="B63" s="215" t="s">
        <v>188</v>
      </c>
      <c r="C63" s="216">
        <v>0</v>
      </c>
      <c r="D63" s="216">
        <v>2140045.33</v>
      </c>
      <c r="E63" s="216">
        <v>-4280090.66</v>
      </c>
      <c r="F63" s="216">
        <v>-2140045.33</v>
      </c>
    </row>
    <row r="64" spans="1:6">
      <c r="A64" s="214">
        <v>29</v>
      </c>
      <c r="B64" s="215" t="s">
        <v>189</v>
      </c>
      <c r="C64" s="216">
        <v>-198133956</v>
      </c>
      <c r="D64" s="216">
        <v>642134215.09000003</v>
      </c>
      <c r="E64" s="216">
        <v>-724893269.73000002</v>
      </c>
      <c r="F64" s="216">
        <v>-280893010.63999999</v>
      </c>
    </row>
    <row r="65" spans="1:6">
      <c r="A65" s="214">
        <v>2990</v>
      </c>
      <c r="B65" s="215" t="s">
        <v>115</v>
      </c>
      <c r="C65" s="216">
        <v>-198133956</v>
      </c>
      <c r="D65" s="216">
        <v>642134215.09000003</v>
      </c>
      <c r="E65" s="216">
        <v>-724893269.73000002</v>
      </c>
      <c r="F65" s="216">
        <v>-280893010.63999999</v>
      </c>
    </row>
    <row r="66" spans="1:6">
      <c r="A66" s="214">
        <v>299095</v>
      </c>
      <c r="B66" s="215" t="s">
        <v>190</v>
      </c>
      <c r="C66" s="216">
        <v>-198133956</v>
      </c>
      <c r="D66" s="216">
        <v>642134215.09000003</v>
      </c>
      <c r="E66" s="216">
        <v>-724893269.73000002</v>
      </c>
      <c r="F66" s="216">
        <v>-280893010.63999999</v>
      </c>
    </row>
    <row r="67" spans="1:6">
      <c r="A67" s="214">
        <v>29909501</v>
      </c>
      <c r="B67" s="215" t="s">
        <v>190</v>
      </c>
      <c r="C67" s="216">
        <v>-198133956</v>
      </c>
      <c r="D67" s="216">
        <v>642134215.09000003</v>
      </c>
      <c r="E67" s="216">
        <v>-724893269.73000002</v>
      </c>
      <c r="F67" s="216">
        <v>-280893010.63999999</v>
      </c>
    </row>
    <row r="68" spans="1:6">
      <c r="A68" s="214">
        <v>29909501045</v>
      </c>
      <c r="B68" s="215" t="s">
        <v>191</v>
      </c>
      <c r="C68" s="216">
        <v>0</v>
      </c>
      <c r="D68" s="216">
        <v>559270069.73000002</v>
      </c>
      <c r="E68" s="216">
        <v>-559270069.73000002</v>
      </c>
      <c r="F68" s="216">
        <v>0</v>
      </c>
    </row>
    <row r="69" spans="1:6">
      <c r="A69" s="214">
        <v>29909501144</v>
      </c>
      <c r="B69" s="215" t="s">
        <v>192</v>
      </c>
      <c r="C69" s="216">
        <v>0</v>
      </c>
      <c r="D69" s="216">
        <v>82864145.359999999</v>
      </c>
      <c r="E69" s="216">
        <v>-165623200</v>
      </c>
      <c r="F69" s="216">
        <v>-82759054.640000001</v>
      </c>
    </row>
    <row r="70" spans="1:6">
      <c r="A70" s="214">
        <v>29909501154</v>
      </c>
      <c r="B70" s="215" t="s">
        <v>193</v>
      </c>
      <c r="C70" s="216">
        <v>-198133956</v>
      </c>
      <c r="D70" s="216">
        <v>0</v>
      </c>
      <c r="E70" s="216">
        <v>0</v>
      </c>
      <c r="F70" s="216">
        <v>-198133956</v>
      </c>
    </row>
    <row r="71" spans="1:6">
      <c r="A71" s="214">
        <v>3</v>
      </c>
      <c r="B71" s="215" t="s">
        <v>131</v>
      </c>
      <c r="C71" s="216">
        <v>3741450674.4499998</v>
      </c>
      <c r="D71" s="216">
        <v>11450002978.48</v>
      </c>
      <c r="E71" s="216">
        <v>-5398723394.9099998</v>
      </c>
      <c r="F71" s="216">
        <v>9792730258.0200005</v>
      </c>
    </row>
    <row r="72" spans="1:6">
      <c r="A72" s="214">
        <v>35</v>
      </c>
      <c r="B72" s="215" t="s">
        <v>194</v>
      </c>
      <c r="C72" s="216">
        <v>-235946548220.10999</v>
      </c>
      <c r="D72" s="216">
        <v>10951752521.73</v>
      </c>
      <c r="E72" s="216">
        <v>-5397506072.8699999</v>
      </c>
      <c r="F72" s="216">
        <v>-230392301771.25</v>
      </c>
    </row>
    <row r="73" spans="1:6">
      <c r="A73" s="214">
        <v>3505</v>
      </c>
      <c r="B73" s="215" t="s">
        <v>195</v>
      </c>
      <c r="C73" s="216">
        <v>-235946548220.10999</v>
      </c>
      <c r="D73" s="216">
        <v>10951752521.73</v>
      </c>
      <c r="E73" s="216">
        <v>-5397506072.8699999</v>
      </c>
      <c r="F73" s="216">
        <v>-230392301771.25</v>
      </c>
    </row>
    <row r="74" spans="1:6">
      <c r="A74" s="214">
        <v>350505</v>
      </c>
      <c r="B74" s="215" t="s">
        <v>196</v>
      </c>
      <c r="C74" s="216">
        <v>-235946548220.10999</v>
      </c>
      <c r="D74" s="216">
        <v>10951752521.73</v>
      </c>
      <c r="E74" s="216">
        <v>-5397506072.8699999</v>
      </c>
      <c r="F74" s="216">
        <v>-230392301771.25</v>
      </c>
    </row>
    <row r="75" spans="1:6">
      <c r="A75" s="214">
        <v>35050502</v>
      </c>
      <c r="B75" s="215" t="s">
        <v>117</v>
      </c>
      <c r="C75" s="216">
        <v>-235946548220.10999</v>
      </c>
      <c r="D75" s="216">
        <v>10951752521.73</v>
      </c>
      <c r="E75" s="216">
        <v>-5397506072.8699999</v>
      </c>
      <c r="F75" s="216">
        <v>-230392301771.25</v>
      </c>
    </row>
    <row r="76" spans="1:6">
      <c r="A76" s="214">
        <v>35050502001</v>
      </c>
      <c r="B76" s="215" t="s">
        <v>117</v>
      </c>
      <c r="C76" s="216">
        <v>-1616730000000</v>
      </c>
      <c r="D76" s="216">
        <v>69392452.870000005</v>
      </c>
      <c r="E76" s="216">
        <v>-5069392452.8699999</v>
      </c>
      <c r="F76" s="216">
        <v>-1621730000000</v>
      </c>
    </row>
    <row r="77" spans="1:6">
      <c r="A77" s="214">
        <v>35050502003</v>
      </c>
      <c r="B77" s="215" t="s">
        <v>124</v>
      </c>
      <c r="C77" s="216">
        <v>1384951207192.8601</v>
      </c>
      <c r="D77" s="216">
        <v>10471434848.860001</v>
      </c>
      <c r="E77" s="216">
        <v>-245302020</v>
      </c>
      <c r="F77" s="216">
        <v>1395177340021.72</v>
      </c>
    </row>
    <row r="78" spans="1:6">
      <c r="A78" s="214">
        <v>35050502109</v>
      </c>
      <c r="B78" s="215" t="s">
        <v>122</v>
      </c>
      <c r="C78" s="216">
        <v>-299337273</v>
      </c>
      <c r="D78" s="216">
        <v>165623200</v>
      </c>
      <c r="E78" s="216">
        <v>-82811600</v>
      </c>
      <c r="F78" s="216">
        <v>-216525673</v>
      </c>
    </row>
    <row r="79" spans="1:6">
      <c r="A79" s="214">
        <v>35050502111</v>
      </c>
      <c r="B79" s="215" t="s">
        <v>118</v>
      </c>
      <c r="C79" s="216">
        <v>-10328038000</v>
      </c>
      <c r="D79" s="216">
        <v>0</v>
      </c>
      <c r="E79" s="216">
        <v>0</v>
      </c>
      <c r="F79" s="216">
        <v>-10328038000</v>
      </c>
    </row>
    <row r="80" spans="1:6">
      <c r="A80" s="214">
        <v>35050502112</v>
      </c>
      <c r="B80" s="215" t="s">
        <v>126</v>
      </c>
      <c r="C80" s="216">
        <v>6459619860</v>
      </c>
      <c r="D80" s="216">
        <v>245302020</v>
      </c>
      <c r="E80" s="216">
        <v>0</v>
      </c>
      <c r="F80" s="216">
        <v>6704921880</v>
      </c>
    </row>
    <row r="81" spans="1:6">
      <c r="A81" s="214">
        <v>35050502113</v>
      </c>
      <c r="B81" s="215" t="s">
        <v>120</v>
      </c>
      <c r="C81" s="216">
        <v>-9216102247.1700001</v>
      </c>
      <c r="D81" s="216">
        <v>0</v>
      </c>
      <c r="E81" s="216">
        <v>0</v>
      </c>
      <c r="F81" s="216">
        <v>-9216102247.1700001</v>
      </c>
    </row>
    <row r="82" spans="1:6">
      <c r="A82" s="214">
        <v>35050502114</v>
      </c>
      <c r="B82" s="215" t="s">
        <v>121</v>
      </c>
      <c r="C82" s="216">
        <v>9216102247.2000008</v>
      </c>
      <c r="D82" s="216">
        <v>0</v>
      </c>
      <c r="E82" s="216">
        <v>0</v>
      </c>
      <c r="F82" s="216">
        <v>9216102247.2000008</v>
      </c>
    </row>
    <row r="83" spans="1:6">
      <c r="A83" s="214">
        <v>39</v>
      </c>
      <c r="B83" s="215" t="s">
        <v>197</v>
      </c>
      <c r="C83" s="216">
        <v>239687998894.56</v>
      </c>
      <c r="D83" s="216">
        <v>498250456.75</v>
      </c>
      <c r="E83" s="216">
        <v>-1217322.04</v>
      </c>
      <c r="F83" s="216">
        <v>240185032029.26999</v>
      </c>
    </row>
    <row r="84" spans="1:6">
      <c r="A84" s="214">
        <v>3905</v>
      </c>
      <c r="B84" s="215" t="s">
        <v>127</v>
      </c>
      <c r="C84" s="216">
        <v>-120455056591.23</v>
      </c>
      <c r="D84" s="216">
        <v>0</v>
      </c>
      <c r="E84" s="216">
        <v>0</v>
      </c>
      <c r="F84" s="216">
        <v>-120455056591.23</v>
      </c>
    </row>
    <row r="85" spans="1:6">
      <c r="A85" s="214">
        <v>390500</v>
      </c>
      <c r="B85" s="215" t="s">
        <v>127</v>
      </c>
      <c r="C85" s="216">
        <v>-120455056591.23</v>
      </c>
      <c r="D85" s="216">
        <v>0</v>
      </c>
      <c r="E85" s="216">
        <v>0</v>
      </c>
      <c r="F85" s="216">
        <v>-120455056591.23</v>
      </c>
    </row>
    <row r="86" spans="1:6">
      <c r="A86" s="214">
        <v>39050001</v>
      </c>
      <c r="B86" s="215" t="s">
        <v>127</v>
      </c>
      <c r="C86" s="216">
        <v>-120455056591.23</v>
      </c>
      <c r="D86" s="216">
        <v>0</v>
      </c>
      <c r="E86" s="216">
        <v>0</v>
      </c>
      <c r="F86" s="216">
        <v>-120455056591.23</v>
      </c>
    </row>
    <row r="87" spans="1:6">
      <c r="A87" s="214">
        <v>39050001001</v>
      </c>
      <c r="B87" s="215" t="s">
        <v>127</v>
      </c>
      <c r="C87" s="216">
        <v>-120455056591.23</v>
      </c>
      <c r="D87" s="216">
        <v>0</v>
      </c>
      <c r="E87" s="216">
        <v>0</v>
      </c>
      <c r="F87" s="216">
        <v>-120455056591.23</v>
      </c>
    </row>
    <row r="88" spans="1:6">
      <c r="A88" s="214">
        <v>3910</v>
      </c>
      <c r="B88" s="215" t="s">
        <v>129</v>
      </c>
      <c r="C88" s="216">
        <v>352710020129.31</v>
      </c>
      <c r="D88" s="216">
        <v>0</v>
      </c>
      <c r="E88" s="216">
        <v>0</v>
      </c>
      <c r="F88" s="216">
        <v>352710020129.31</v>
      </c>
    </row>
    <row r="89" spans="1:6">
      <c r="A89" s="214">
        <v>391000</v>
      </c>
      <c r="B89" s="215" t="s">
        <v>129</v>
      </c>
      <c r="C89" s="216">
        <v>352710020129.31</v>
      </c>
      <c r="D89" s="216">
        <v>0</v>
      </c>
      <c r="E89" s="216">
        <v>0</v>
      </c>
      <c r="F89" s="216">
        <v>352710020129.31</v>
      </c>
    </row>
    <row r="90" spans="1:6">
      <c r="A90" s="214">
        <v>39100001</v>
      </c>
      <c r="B90" s="215" t="s">
        <v>129</v>
      </c>
      <c r="C90" s="216">
        <v>352710020129.31</v>
      </c>
      <c r="D90" s="216">
        <v>0</v>
      </c>
      <c r="E90" s="216">
        <v>0</v>
      </c>
      <c r="F90" s="216">
        <v>352710020129.31</v>
      </c>
    </row>
    <row r="91" spans="1:6">
      <c r="A91" s="214">
        <v>39100001001</v>
      </c>
      <c r="B91" s="215" t="s">
        <v>129</v>
      </c>
      <c r="C91" s="216">
        <v>352710020129.31</v>
      </c>
      <c r="D91" s="216">
        <v>0</v>
      </c>
      <c r="E91" s="216">
        <v>0</v>
      </c>
      <c r="F91" s="216">
        <v>352710020129.31</v>
      </c>
    </row>
    <row r="92" spans="1:6">
      <c r="A92" s="214">
        <v>3915</v>
      </c>
      <c r="B92" s="215" t="s">
        <v>198</v>
      </c>
      <c r="C92" s="216">
        <v>-16450276.439999999</v>
      </c>
      <c r="D92" s="216">
        <v>0</v>
      </c>
      <c r="E92" s="216">
        <v>-1217322.04</v>
      </c>
      <c r="F92" s="216">
        <v>-17667598.48</v>
      </c>
    </row>
    <row r="93" spans="1:6">
      <c r="A93" s="214">
        <v>391500</v>
      </c>
      <c r="B93" s="215" t="s">
        <v>198</v>
      </c>
      <c r="C93" s="216">
        <v>-16450276.439999999</v>
      </c>
      <c r="D93" s="216">
        <v>0</v>
      </c>
      <c r="E93" s="216">
        <v>-1217322.04</v>
      </c>
      <c r="F93" s="216">
        <v>-17667598.48</v>
      </c>
    </row>
    <row r="94" spans="1:6">
      <c r="A94" s="214">
        <v>39150001</v>
      </c>
      <c r="B94" s="215" t="s">
        <v>198</v>
      </c>
      <c r="C94" s="216">
        <v>-16450276.439999999</v>
      </c>
      <c r="D94" s="216">
        <v>0</v>
      </c>
      <c r="E94" s="216">
        <v>-1217322.04</v>
      </c>
      <c r="F94" s="216">
        <v>-17667598.48</v>
      </c>
    </row>
    <row r="95" spans="1:6">
      <c r="A95" s="214">
        <v>39150001001</v>
      </c>
      <c r="B95" s="215" t="s">
        <v>198</v>
      </c>
      <c r="C95" s="216">
        <v>-16450276.439999999</v>
      </c>
      <c r="D95" s="216">
        <v>0</v>
      </c>
      <c r="E95" s="216">
        <v>-1217322.04</v>
      </c>
      <c r="F95" s="216">
        <v>-17667598.48</v>
      </c>
    </row>
    <row r="96" spans="1:6">
      <c r="A96" s="214">
        <v>3920</v>
      </c>
      <c r="B96" s="215" t="s">
        <v>130</v>
      </c>
      <c r="C96" s="216">
        <v>7449485632.9200001</v>
      </c>
      <c r="D96" s="216">
        <v>498250456.75</v>
      </c>
      <c r="E96" s="216">
        <v>0</v>
      </c>
      <c r="F96" s="216">
        <v>7947736089.6700001</v>
      </c>
    </row>
    <row r="97" spans="1:6">
      <c r="A97" s="214">
        <v>392000</v>
      </c>
      <c r="B97" s="215" t="s">
        <v>130</v>
      </c>
      <c r="C97" s="216">
        <v>7449485632.9200001</v>
      </c>
      <c r="D97" s="216">
        <v>498250456.75</v>
      </c>
      <c r="E97" s="216">
        <v>0</v>
      </c>
      <c r="F97" s="216">
        <v>7947736089.6700001</v>
      </c>
    </row>
    <row r="98" spans="1:6">
      <c r="A98" s="214">
        <v>39200001</v>
      </c>
      <c r="B98" s="215" t="s">
        <v>130</v>
      </c>
      <c r="C98" s="216">
        <v>7449485632.9200001</v>
      </c>
      <c r="D98" s="216">
        <v>498250456.75</v>
      </c>
      <c r="E98" s="216">
        <v>0</v>
      </c>
      <c r="F98" s="216">
        <v>7947736089.6700001</v>
      </c>
    </row>
    <row r="99" spans="1:6">
      <c r="A99" s="214">
        <v>39200001001</v>
      </c>
      <c r="B99" s="215" t="s">
        <v>130</v>
      </c>
      <c r="C99" s="216">
        <v>7449485632.9200001</v>
      </c>
      <c r="D99" s="216">
        <v>498250456.75</v>
      </c>
      <c r="E99" s="216">
        <v>0</v>
      </c>
      <c r="F99" s="216">
        <v>7947736089.6700001</v>
      </c>
    </row>
    <row r="100" spans="1:6">
      <c r="A100" s="214">
        <v>4</v>
      </c>
      <c r="B100" s="215" t="s">
        <v>199</v>
      </c>
      <c r="C100" s="216">
        <v>-357384517.91000003</v>
      </c>
      <c r="D100" s="216">
        <v>0</v>
      </c>
      <c r="E100" s="216">
        <v>-10608126.93</v>
      </c>
      <c r="F100" s="216">
        <v>-367992644.83999997</v>
      </c>
    </row>
    <row r="101" spans="1:6">
      <c r="A101" s="214">
        <v>41</v>
      </c>
      <c r="B101" s="215" t="s">
        <v>200</v>
      </c>
      <c r="C101" s="216">
        <v>-357384517.91000003</v>
      </c>
      <c r="D101" s="216">
        <v>0</v>
      </c>
      <c r="E101" s="216">
        <v>-10608126.93</v>
      </c>
      <c r="F101" s="216">
        <v>-367992644.83999997</v>
      </c>
    </row>
    <row r="102" spans="1:6">
      <c r="A102" s="214">
        <v>4103</v>
      </c>
      <c r="B102" s="215" t="s">
        <v>133</v>
      </c>
      <c r="C102" s="216">
        <v>-357326344.76999998</v>
      </c>
      <c r="D102" s="216">
        <v>0</v>
      </c>
      <c r="E102" s="216">
        <v>-10608126.93</v>
      </c>
      <c r="F102" s="216">
        <v>-367934471.69999999</v>
      </c>
    </row>
    <row r="103" spans="1:6">
      <c r="A103" s="214">
        <v>410395</v>
      </c>
      <c r="B103" s="215" t="s">
        <v>201</v>
      </c>
      <c r="C103" s="216">
        <v>-357326344.76999998</v>
      </c>
      <c r="D103" s="216">
        <v>0</v>
      </c>
      <c r="E103" s="216">
        <v>-10608126.93</v>
      </c>
      <c r="F103" s="216">
        <v>-367934471.69999999</v>
      </c>
    </row>
    <row r="104" spans="1:6">
      <c r="A104" s="214">
        <v>41039501</v>
      </c>
      <c r="B104" s="215" t="s">
        <v>201</v>
      </c>
      <c r="C104" s="216">
        <v>-357326344.76999998</v>
      </c>
      <c r="D104" s="216">
        <v>0</v>
      </c>
      <c r="E104" s="216">
        <v>-10608126.93</v>
      </c>
      <c r="F104" s="216">
        <v>-367934471.69999999</v>
      </c>
    </row>
    <row r="105" spans="1:6">
      <c r="A105" s="214">
        <v>41039501004</v>
      </c>
      <c r="B105" s="215" t="s">
        <v>202</v>
      </c>
      <c r="C105" s="216">
        <v>-357326344.76999998</v>
      </c>
      <c r="D105" s="216">
        <v>0</v>
      </c>
      <c r="E105" s="216">
        <v>-10608126.93</v>
      </c>
      <c r="F105" s="216">
        <v>-367934471.69999999</v>
      </c>
    </row>
    <row r="106" spans="1:6">
      <c r="A106" s="214">
        <v>4195</v>
      </c>
      <c r="B106" s="215" t="s">
        <v>115</v>
      </c>
      <c r="C106" s="216">
        <v>-58173.14</v>
      </c>
      <c r="D106" s="216">
        <v>0</v>
      </c>
      <c r="E106" s="216">
        <v>0</v>
      </c>
      <c r="F106" s="216">
        <v>-58173.14</v>
      </c>
    </row>
    <row r="107" spans="1:6">
      <c r="A107" s="214">
        <v>419595</v>
      </c>
      <c r="B107" s="215" t="s">
        <v>190</v>
      </c>
      <c r="C107" s="216">
        <v>-58173.14</v>
      </c>
      <c r="D107" s="216">
        <v>0</v>
      </c>
      <c r="E107" s="216">
        <v>0</v>
      </c>
      <c r="F107" s="216">
        <v>-58173.14</v>
      </c>
    </row>
    <row r="108" spans="1:6">
      <c r="A108" s="214">
        <v>41959501</v>
      </c>
      <c r="B108" s="215" t="s">
        <v>203</v>
      </c>
      <c r="C108" s="216">
        <v>-58173.14</v>
      </c>
      <c r="D108" s="216">
        <v>0</v>
      </c>
      <c r="E108" s="216">
        <v>0</v>
      </c>
      <c r="F108" s="216">
        <v>-58173.14</v>
      </c>
    </row>
    <row r="109" spans="1:6">
      <c r="A109" s="214">
        <v>41959501013</v>
      </c>
      <c r="B109" s="215" t="s">
        <v>204</v>
      </c>
      <c r="C109" s="216">
        <v>-58173.14</v>
      </c>
      <c r="D109" s="216">
        <v>0</v>
      </c>
      <c r="E109" s="216">
        <v>0</v>
      </c>
      <c r="F109" s="216">
        <v>-58173.14</v>
      </c>
    </row>
    <row r="110" spans="1:6">
      <c r="A110" s="214">
        <v>5</v>
      </c>
      <c r="B110" s="215" t="s">
        <v>205</v>
      </c>
      <c r="C110" s="216">
        <v>357384517.91000003</v>
      </c>
      <c r="D110" s="216">
        <v>508858583.68000001</v>
      </c>
      <c r="E110" s="216">
        <v>-498250456.75</v>
      </c>
      <c r="F110" s="216">
        <v>367992644.83999997</v>
      </c>
    </row>
    <row r="111" spans="1:6">
      <c r="A111" s="214">
        <v>51</v>
      </c>
      <c r="B111" s="215" t="s">
        <v>206</v>
      </c>
      <c r="C111" s="216">
        <v>7790419874.3900003</v>
      </c>
      <c r="D111" s="216">
        <v>507641261.63999999</v>
      </c>
      <c r="E111" s="216">
        <v>0</v>
      </c>
      <c r="F111" s="216">
        <v>8298061136.0299997</v>
      </c>
    </row>
    <row r="112" spans="1:6">
      <c r="A112" s="214">
        <v>5115</v>
      </c>
      <c r="B112" s="215" t="s">
        <v>135</v>
      </c>
      <c r="C112" s="216">
        <v>1799200000</v>
      </c>
      <c r="D112" s="216">
        <v>224900000</v>
      </c>
      <c r="E112" s="216">
        <v>0</v>
      </c>
      <c r="F112" s="216">
        <v>2024100000</v>
      </c>
    </row>
    <row r="113" spans="1:6">
      <c r="A113" s="214">
        <v>511518</v>
      </c>
      <c r="B113" s="215" t="s">
        <v>207</v>
      </c>
      <c r="C113" s="216">
        <v>1799200000</v>
      </c>
      <c r="D113" s="216">
        <v>224900000</v>
      </c>
      <c r="E113" s="216">
        <v>0</v>
      </c>
      <c r="F113" s="216">
        <v>2024100000</v>
      </c>
    </row>
    <row r="114" spans="1:6">
      <c r="A114" s="214">
        <v>51151801</v>
      </c>
      <c r="B114" s="215" t="s">
        <v>208</v>
      </c>
      <c r="C114" s="216">
        <v>1799200000</v>
      </c>
      <c r="D114" s="216">
        <v>224900000</v>
      </c>
      <c r="E114" s="216">
        <v>0</v>
      </c>
      <c r="F114" s="216">
        <v>2024100000</v>
      </c>
    </row>
    <row r="115" spans="1:6">
      <c r="A115" s="214">
        <v>51151801001</v>
      </c>
      <c r="B115" s="215" t="s">
        <v>208</v>
      </c>
      <c r="C115" s="216">
        <v>1799200000</v>
      </c>
      <c r="D115" s="216">
        <v>224900000</v>
      </c>
      <c r="E115" s="216">
        <v>0</v>
      </c>
      <c r="F115" s="216">
        <v>2024100000</v>
      </c>
    </row>
    <row r="116" spans="1:6">
      <c r="A116" s="214">
        <v>5130</v>
      </c>
      <c r="B116" s="215" t="s">
        <v>136</v>
      </c>
      <c r="C116" s="216">
        <v>5785057581.6700001</v>
      </c>
      <c r="D116" s="216">
        <v>281119557</v>
      </c>
      <c r="E116" s="216">
        <v>0</v>
      </c>
      <c r="F116" s="216">
        <v>6066177138.6700001</v>
      </c>
    </row>
    <row r="117" spans="1:6">
      <c r="A117" s="214">
        <v>513095</v>
      </c>
      <c r="B117" s="215" t="s">
        <v>190</v>
      </c>
      <c r="C117" s="216">
        <v>5785057581.6700001</v>
      </c>
      <c r="D117" s="216">
        <v>281119557</v>
      </c>
      <c r="E117" s="216">
        <v>0</v>
      </c>
      <c r="F117" s="216">
        <v>6066177138.6700001</v>
      </c>
    </row>
    <row r="118" spans="1:6">
      <c r="A118" s="214">
        <v>51309501</v>
      </c>
      <c r="B118" s="215" t="s">
        <v>209</v>
      </c>
      <c r="C118" s="216">
        <v>5785057581.6700001</v>
      </c>
      <c r="D118" s="216">
        <v>281119557</v>
      </c>
      <c r="E118" s="216">
        <v>0</v>
      </c>
      <c r="F118" s="216">
        <v>6066177138.6700001</v>
      </c>
    </row>
    <row r="119" spans="1:6">
      <c r="A119" s="214">
        <v>51309501001</v>
      </c>
      <c r="B119" s="215" t="s">
        <v>209</v>
      </c>
      <c r="C119" s="216">
        <v>5785057581.6700001</v>
      </c>
      <c r="D119" s="216">
        <v>281119557</v>
      </c>
      <c r="E119" s="216">
        <v>0</v>
      </c>
      <c r="F119" s="216">
        <v>6066177138.6700001</v>
      </c>
    </row>
    <row r="120" spans="1:6">
      <c r="A120" s="214">
        <v>5190</v>
      </c>
      <c r="B120" s="215" t="s">
        <v>115</v>
      </c>
      <c r="C120" s="216">
        <v>206162292.72</v>
      </c>
      <c r="D120" s="216">
        <v>1621704.64</v>
      </c>
      <c r="E120" s="216">
        <v>0</v>
      </c>
      <c r="F120" s="216">
        <v>207783997.36000001</v>
      </c>
    </row>
    <row r="121" spans="1:6">
      <c r="A121" s="214">
        <v>519095</v>
      </c>
      <c r="B121" s="215" t="s">
        <v>190</v>
      </c>
      <c r="C121" s="216">
        <v>206162292.72</v>
      </c>
      <c r="D121" s="216">
        <v>1621704.64</v>
      </c>
      <c r="E121" s="216">
        <v>0</v>
      </c>
      <c r="F121" s="216">
        <v>207783997.36000001</v>
      </c>
    </row>
    <row r="122" spans="1:6">
      <c r="A122" s="214">
        <v>51909501</v>
      </c>
      <c r="B122" s="215" t="s">
        <v>210</v>
      </c>
      <c r="C122" s="216">
        <v>206162292.72</v>
      </c>
      <c r="D122" s="216">
        <v>1621704.64</v>
      </c>
      <c r="E122" s="216">
        <v>0</v>
      </c>
      <c r="F122" s="216">
        <v>207783997.36000001</v>
      </c>
    </row>
    <row r="123" spans="1:6">
      <c r="A123" s="214">
        <v>51909501013</v>
      </c>
      <c r="B123" s="215" t="s">
        <v>211</v>
      </c>
      <c r="C123" s="216">
        <v>206162292.72</v>
      </c>
      <c r="D123" s="216">
        <v>1621704.64</v>
      </c>
      <c r="E123" s="216">
        <v>0</v>
      </c>
      <c r="F123" s="216">
        <v>207783997.36000001</v>
      </c>
    </row>
    <row r="124" spans="1:6">
      <c r="A124" s="214">
        <v>59</v>
      </c>
      <c r="B124" s="215" t="s">
        <v>212</v>
      </c>
      <c r="C124" s="216">
        <v>-7433035356.4799995</v>
      </c>
      <c r="D124" s="216">
        <v>1217322.04</v>
      </c>
      <c r="E124" s="216">
        <v>-498250456.75</v>
      </c>
      <c r="F124" s="216">
        <v>-7930068491.1899996</v>
      </c>
    </row>
    <row r="125" spans="1:6">
      <c r="A125" s="214">
        <v>5905</v>
      </c>
      <c r="B125" s="215" t="s">
        <v>138</v>
      </c>
      <c r="C125" s="216">
        <v>-7433035356.4799995</v>
      </c>
      <c r="D125" s="216">
        <v>1217322.04</v>
      </c>
      <c r="E125" s="216">
        <v>-498250456.75</v>
      </c>
      <c r="F125" s="216">
        <v>-7930068491.1899996</v>
      </c>
    </row>
    <row r="126" spans="1:6">
      <c r="A126" s="214">
        <v>590500</v>
      </c>
      <c r="B126" s="215" t="s">
        <v>138</v>
      </c>
      <c r="C126" s="216">
        <v>-7433035356.4799995</v>
      </c>
      <c r="D126" s="216">
        <v>1217322.04</v>
      </c>
      <c r="E126" s="216">
        <v>-498250456.75</v>
      </c>
      <c r="F126" s="216">
        <v>-7930068491.1899996</v>
      </c>
    </row>
    <row r="127" spans="1:6">
      <c r="A127" s="214">
        <v>59050001</v>
      </c>
      <c r="B127" s="215" t="s">
        <v>138</v>
      </c>
      <c r="C127" s="216">
        <v>-7433035356.4799995</v>
      </c>
      <c r="D127" s="216">
        <v>1217322.04</v>
      </c>
      <c r="E127" s="216">
        <v>-498250456.75</v>
      </c>
      <c r="F127" s="216">
        <v>-7930068491.1899996</v>
      </c>
    </row>
    <row r="128" spans="1:6">
      <c r="A128" s="214">
        <v>59050001001</v>
      </c>
      <c r="B128" s="215" t="s">
        <v>213</v>
      </c>
      <c r="C128" s="216">
        <v>16450276.439999999</v>
      </c>
      <c r="D128" s="216">
        <v>1217322.04</v>
      </c>
      <c r="E128" s="216">
        <v>0</v>
      </c>
      <c r="F128" s="216">
        <v>17667598.48</v>
      </c>
    </row>
    <row r="129" spans="1:6">
      <c r="A129" s="214">
        <v>59050001002</v>
      </c>
      <c r="B129" s="215" t="s">
        <v>214</v>
      </c>
      <c r="C129" s="216">
        <v>-7449485632.9200001</v>
      </c>
      <c r="D129" s="216">
        <v>0</v>
      </c>
      <c r="E129" s="216">
        <v>-498250456.75</v>
      </c>
      <c r="F129" s="216">
        <v>-7947736089.6700001</v>
      </c>
    </row>
    <row r="130" spans="1:6">
      <c r="A130" s="214">
        <v>61</v>
      </c>
      <c r="B130" s="215" t="s">
        <v>215</v>
      </c>
      <c r="C130" s="216">
        <v>2890498666</v>
      </c>
      <c r="D130" s="216">
        <v>0</v>
      </c>
      <c r="E130" s="216">
        <v>0</v>
      </c>
      <c r="F130" s="216">
        <v>2890498666</v>
      </c>
    </row>
    <row r="131" spans="1:6">
      <c r="A131" s="214">
        <v>6105</v>
      </c>
      <c r="B131" s="215" t="s">
        <v>216</v>
      </c>
      <c r="C131" s="216">
        <v>2890498666</v>
      </c>
      <c r="D131" s="216">
        <v>0</v>
      </c>
      <c r="E131" s="216">
        <v>0</v>
      </c>
      <c r="F131" s="216">
        <v>2890498666</v>
      </c>
    </row>
    <row r="132" spans="1:6">
      <c r="A132" s="214">
        <v>610500</v>
      </c>
      <c r="B132" s="215" t="s">
        <v>216</v>
      </c>
      <c r="C132" s="216">
        <v>2890498666</v>
      </c>
      <c r="D132" s="216">
        <v>0</v>
      </c>
      <c r="E132" s="216">
        <v>0</v>
      </c>
      <c r="F132" s="216">
        <v>2890498666</v>
      </c>
    </row>
    <row r="133" spans="1:6">
      <c r="A133" s="214">
        <v>61050001</v>
      </c>
      <c r="B133" s="215" t="s">
        <v>216</v>
      </c>
      <c r="C133" s="216">
        <v>2890498666</v>
      </c>
      <c r="D133" s="216">
        <v>0</v>
      </c>
      <c r="E133" s="216">
        <v>0</v>
      </c>
      <c r="F133" s="216">
        <v>2890498666</v>
      </c>
    </row>
    <row r="134" spans="1:6">
      <c r="A134" s="214">
        <v>61050001001</v>
      </c>
      <c r="B134" s="215" t="s">
        <v>216</v>
      </c>
      <c r="C134" s="216">
        <v>2890498666</v>
      </c>
      <c r="D134" s="216">
        <v>0</v>
      </c>
      <c r="E134" s="216">
        <v>0</v>
      </c>
      <c r="F134" s="216">
        <v>2890498666</v>
      </c>
    </row>
    <row r="135" spans="1:6">
      <c r="A135" s="214">
        <v>62</v>
      </c>
      <c r="B135" s="215" t="s">
        <v>217</v>
      </c>
      <c r="C135" s="216">
        <v>-2890498666</v>
      </c>
      <c r="D135" s="216">
        <v>0</v>
      </c>
      <c r="E135" s="216">
        <v>0</v>
      </c>
      <c r="F135" s="216">
        <v>-2890498666</v>
      </c>
    </row>
    <row r="136" spans="1:6">
      <c r="A136" s="214">
        <v>6295</v>
      </c>
      <c r="B136" s="215" t="s">
        <v>115</v>
      </c>
      <c r="C136" s="216">
        <v>-2890498666</v>
      </c>
      <c r="D136" s="216">
        <v>0</v>
      </c>
      <c r="E136" s="216">
        <v>0</v>
      </c>
      <c r="F136" s="216">
        <v>-2890498666</v>
      </c>
    </row>
    <row r="137" spans="1:6">
      <c r="A137" s="214">
        <v>629500</v>
      </c>
      <c r="B137" s="215" t="s">
        <v>115</v>
      </c>
      <c r="C137" s="216">
        <v>-2890498666</v>
      </c>
      <c r="D137" s="216">
        <v>0</v>
      </c>
      <c r="E137" s="216">
        <v>0</v>
      </c>
      <c r="F137" s="216">
        <v>-2890498666</v>
      </c>
    </row>
    <row r="138" spans="1:6">
      <c r="A138" s="214">
        <v>62950001</v>
      </c>
      <c r="B138" s="215" t="s">
        <v>115</v>
      </c>
      <c r="C138" s="216">
        <v>-2890498666</v>
      </c>
      <c r="D138" s="216">
        <v>0</v>
      </c>
      <c r="E138" s="216">
        <v>0</v>
      </c>
      <c r="F138" s="216">
        <v>-2890498666</v>
      </c>
    </row>
    <row r="139" spans="1:6">
      <c r="A139" s="214">
        <v>62950001001</v>
      </c>
      <c r="B139" s="215" t="s">
        <v>115</v>
      </c>
      <c r="C139" s="216">
        <v>-2890498666</v>
      </c>
      <c r="D139" s="216">
        <v>0</v>
      </c>
      <c r="E139" s="216">
        <v>0</v>
      </c>
      <c r="F139" s="216">
        <v>-2890498666</v>
      </c>
    </row>
    <row r="140" spans="1:6">
      <c r="A140" s="214">
        <v>81</v>
      </c>
      <c r="B140" s="215" t="s">
        <v>218</v>
      </c>
      <c r="C140" s="216">
        <v>277773140</v>
      </c>
      <c r="D140" s="216">
        <v>0</v>
      </c>
      <c r="E140" s="216">
        <v>0</v>
      </c>
      <c r="F140" s="216">
        <v>277773140</v>
      </c>
    </row>
    <row r="141" spans="1:6">
      <c r="A141" s="214">
        <v>8195</v>
      </c>
      <c r="B141" s="215" t="s">
        <v>219</v>
      </c>
      <c r="C141" s="216">
        <v>277773140</v>
      </c>
      <c r="D141" s="216">
        <v>0</v>
      </c>
      <c r="E141" s="216">
        <v>0</v>
      </c>
      <c r="F141" s="216">
        <v>277773140</v>
      </c>
    </row>
    <row r="142" spans="1:6">
      <c r="A142" s="214">
        <v>819595</v>
      </c>
      <c r="B142" s="215" t="s">
        <v>161</v>
      </c>
      <c r="C142" s="216">
        <v>277773140</v>
      </c>
      <c r="D142" s="216">
        <v>0</v>
      </c>
      <c r="E142" s="216">
        <v>0</v>
      </c>
      <c r="F142" s="216">
        <v>277773140</v>
      </c>
    </row>
    <row r="143" spans="1:6">
      <c r="A143" s="214">
        <v>81959501</v>
      </c>
      <c r="B143" s="215" t="s">
        <v>219</v>
      </c>
      <c r="C143" s="216">
        <v>277773140</v>
      </c>
      <c r="D143" s="216">
        <v>0</v>
      </c>
      <c r="E143" s="216">
        <v>0</v>
      </c>
      <c r="F143" s="216">
        <v>277773140</v>
      </c>
    </row>
    <row r="144" spans="1:6">
      <c r="A144" s="214">
        <v>81959501001</v>
      </c>
      <c r="B144" s="215" t="s">
        <v>219</v>
      </c>
      <c r="C144" s="216">
        <v>277773140</v>
      </c>
      <c r="D144" s="216">
        <v>0</v>
      </c>
      <c r="E144" s="216">
        <v>0</v>
      </c>
      <c r="F144" s="216">
        <v>277773140</v>
      </c>
    </row>
    <row r="145" spans="1:6">
      <c r="A145" s="214">
        <v>82</v>
      </c>
      <c r="B145" s="215" t="s">
        <v>217</v>
      </c>
      <c r="C145" s="216">
        <v>-319010178042</v>
      </c>
      <c r="D145" s="216">
        <v>5000000000</v>
      </c>
      <c r="E145" s="216">
        <v>0</v>
      </c>
      <c r="F145" s="216">
        <v>-314010178042</v>
      </c>
    </row>
    <row r="146" spans="1:6">
      <c r="A146" s="214">
        <v>8295</v>
      </c>
      <c r="B146" s="215" t="s">
        <v>220</v>
      </c>
      <c r="C146" s="216">
        <v>-319010178042</v>
      </c>
      <c r="D146" s="216">
        <v>5000000000</v>
      </c>
      <c r="E146" s="216">
        <v>0</v>
      </c>
      <c r="F146" s="216">
        <v>-314010178042</v>
      </c>
    </row>
    <row r="147" spans="1:6">
      <c r="A147" s="214">
        <v>829500</v>
      </c>
      <c r="B147" s="215" t="s">
        <v>220</v>
      </c>
      <c r="C147" s="216">
        <v>-319010178042</v>
      </c>
      <c r="D147" s="216">
        <v>5000000000</v>
      </c>
      <c r="E147" s="216">
        <v>0</v>
      </c>
      <c r="F147" s="216">
        <v>-314010178042</v>
      </c>
    </row>
    <row r="148" spans="1:6">
      <c r="A148" s="214">
        <v>82950001</v>
      </c>
      <c r="B148" s="215" t="s">
        <v>220</v>
      </c>
      <c r="C148" s="216">
        <v>-319010178042</v>
      </c>
      <c r="D148" s="216">
        <v>5000000000</v>
      </c>
      <c r="E148" s="216">
        <v>0</v>
      </c>
      <c r="F148" s="216">
        <v>-314010178042</v>
      </c>
    </row>
    <row r="149" spans="1:6">
      <c r="A149" s="214">
        <v>82950001014</v>
      </c>
      <c r="B149" s="215" t="s">
        <v>221</v>
      </c>
      <c r="C149" s="216">
        <v>-319010178042</v>
      </c>
      <c r="D149" s="216">
        <v>5000000000</v>
      </c>
      <c r="E149" s="216">
        <v>0</v>
      </c>
      <c r="F149" s="216">
        <v>-314010178042</v>
      </c>
    </row>
    <row r="150" spans="1:6">
      <c r="A150" s="214">
        <v>83</v>
      </c>
      <c r="B150" s="215" t="s">
        <v>222</v>
      </c>
      <c r="C150" s="216">
        <v>-277773140</v>
      </c>
      <c r="D150" s="216">
        <v>0</v>
      </c>
      <c r="E150" s="216">
        <v>0</v>
      </c>
      <c r="F150" s="216">
        <v>-277773140</v>
      </c>
    </row>
    <row r="151" spans="1:6">
      <c r="A151" s="214">
        <v>8305</v>
      </c>
      <c r="B151" s="215" t="s">
        <v>223</v>
      </c>
      <c r="C151" s="216">
        <v>-277773140</v>
      </c>
      <c r="D151" s="216">
        <v>0</v>
      </c>
      <c r="E151" s="216">
        <v>0</v>
      </c>
      <c r="F151" s="216">
        <v>-277773140</v>
      </c>
    </row>
    <row r="152" spans="1:6">
      <c r="A152" s="214">
        <v>830500</v>
      </c>
      <c r="B152" s="215" t="s">
        <v>223</v>
      </c>
      <c r="C152" s="216">
        <v>-277773140</v>
      </c>
      <c r="D152" s="216">
        <v>0</v>
      </c>
      <c r="E152" s="216">
        <v>0</v>
      </c>
      <c r="F152" s="216">
        <v>-277773140</v>
      </c>
    </row>
    <row r="153" spans="1:6">
      <c r="A153" s="214">
        <v>83050001</v>
      </c>
      <c r="B153" s="215" t="s">
        <v>223</v>
      </c>
      <c r="C153" s="216">
        <v>-277773140</v>
      </c>
      <c r="D153" s="216">
        <v>0</v>
      </c>
      <c r="E153" s="216">
        <v>0</v>
      </c>
      <c r="F153" s="216">
        <v>-277773140</v>
      </c>
    </row>
    <row r="154" spans="1:6">
      <c r="A154" s="214">
        <v>83050001001</v>
      </c>
      <c r="B154" s="215" t="s">
        <v>223</v>
      </c>
      <c r="C154" s="216">
        <v>-277773140</v>
      </c>
      <c r="D154" s="216">
        <v>0</v>
      </c>
      <c r="E154" s="216">
        <v>0</v>
      </c>
      <c r="F154" s="216">
        <v>-277773140</v>
      </c>
    </row>
    <row r="155" spans="1:6">
      <c r="A155" s="214">
        <v>84</v>
      </c>
      <c r="B155" s="215" t="s">
        <v>215</v>
      </c>
      <c r="C155" s="216">
        <v>319010178042</v>
      </c>
      <c r="D155" s="216">
        <v>0</v>
      </c>
      <c r="E155" s="216">
        <v>-5000000000</v>
      </c>
      <c r="F155" s="216">
        <v>314010178042</v>
      </c>
    </row>
    <row r="156" spans="1:6">
      <c r="A156" s="214">
        <v>8405</v>
      </c>
      <c r="B156" s="215" t="s">
        <v>216</v>
      </c>
      <c r="C156" s="216">
        <v>319010178042</v>
      </c>
      <c r="D156" s="216">
        <v>0</v>
      </c>
      <c r="E156" s="216">
        <v>-5000000000</v>
      </c>
      <c r="F156" s="216">
        <v>314010178042</v>
      </c>
    </row>
    <row r="157" spans="1:6">
      <c r="A157" s="214">
        <v>840500</v>
      </c>
      <c r="B157" s="215" t="s">
        <v>216</v>
      </c>
      <c r="C157" s="216">
        <v>319010178042</v>
      </c>
      <c r="D157" s="216">
        <v>0</v>
      </c>
      <c r="E157" s="216">
        <v>-5000000000</v>
      </c>
      <c r="F157" s="216">
        <v>314010178042</v>
      </c>
    </row>
    <row r="158" spans="1:6">
      <c r="A158" s="214">
        <v>84050001</v>
      </c>
      <c r="B158" s="215" t="s">
        <v>216</v>
      </c>
      <c r="C158" s="216">
        <v>319010178042</v>
      </c>
      <c r="D158" s="216">
        <v>0</v>
      </c>
      <c r="E158" s="216">
        <v>-5000000000</v>
      </c>
      <c r="F158" s="216">
        <v>314010178042</v>
      </c>
    </row>
    <row r="159" spans="1:6">
      <c r="A159" s="214">
        <v>84050001001</v>
      </c>
      <c r="B159" s="215" t="s">
        <v>216</v>
      </c>
      <c r="C159" s="216">
        <v>319010178042</v>
      </c>
      <c r="D159" s="216">
        <v>0</v>
      </c>
      <c r="E159" s="216">
        <v>-5000000000</v>
      </c>
      <c r="F159" s="216">
        <v>314010178042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9"/>
  <sheetViews>
    <sheetView showGridLines="0" workbookViewId="0"/>
  </sheetViews>
  <sheetFormatPr baseColWidth="10" defaultRowHeight="15"/>
  <cols>
    <col min="1" max="1" width="4.7109375" customWidth="1"/>
    <col min="2" max="2" width="15.28515625" style="315" customWidth="1"/>
    <col min="3" max="3" width="86.85546875" style="315" customWidth="1"/>
    <col min="14" max="14" width="17.7109375" customWidth="1"/>
  </cols>
  <sheetData>
    <row r="1" spans="2:14" ht="15.75" thickBot="1"/>
    <row r="2" spans="2:14" ht="20.25">
      <c r="B2" s="760" t="s">
        <v>242</v>
      </c>
      <c r="C2" s="761"/>
      <c r="D2" s="761"/>
      <c r="E2" s="761"/>
      <c r="F2" s="761"/>
      <c r="G2" s="761"/>
      <c r="H2" s="761"/>
      <c r="I2" s="761"/>
      <c r="J2" s="761"/>
      <c r="K2" s="761"/>
      <c r="L2" s="761"/>
      <c r="M2" s="761"/>
      <c r="N2" s="762"/>
    </row>
    <row r="3" spans="2:14" ht="15.75">
      <c r="B3" s="560"/>
      <c r="C3" s="561"/>
      <c r="D3" s="763"/>
      <c r="E3" s="763"/>
      <c r="F3" s="763"/>
      <c r="G3" s="763"/>
      <c r="H3" s="763"/>
      <c r="I3" s="763"/>
      <c r="J3" s="763"/>
      <c r="K3" s="763"/>
      <c r="L3" s="763"/>
      <c r="M3" s="763"/>
      <c r="N3" s="562"/>
    </row>
    <row r="4" spans="2:14" ht="15.75">
      <c r="B4" s="560"/>
      <c r="C4" s="563"/>
      <c r="D4" s="564"/>
      <c r="E4" s="564"/>
      <c r="F4" s="564"/>
      <c r="G4" s="564"/>
      <c r="H4" s="564"/>
      <c r="I4" s="564"/>
      <c r="J4" s="564"/>
      <c r="K4" s="564"/>
      <c r="L4" s="564"/>
      <c r="M4" s="564"/>
      <c r="N4" s="562"/>
    </row>
    <row r="5" spans="2:14" ht="16.5" customHeight="1">
      <c r="B5" s="766" t="s">
        <v>342</v>
      </c>
      <c r="C5" s="767"/>
      <c r="D5" s="767"/>
      <c r="E5" s="767"/>
      <c r="F5" s="767"/>
      <c r="G5" s="767"/>
      <c r="H5" s="767"/>
      <c r="I5" s="767"/>
      <c r="J5" s="767"/>
      <c r="K5" s="767"/>
      <c r="L5" s="767"/>
      <c r="M5" s="767"/>
      <c r="N5" s="768"/>
    </row>
    <row r="6" spans="2:14" ht="14.65" customHeight="1">
      <c r="B6" s="766"/>
      <c r="C6" s="767"/>
      <c r="D6" s="767"/>
      <c r="E6" s="767"/>
      <c r="F6" s="767"/>
      <c r="G6" s="767"/>
      <c r="H6" s="767"/>
      <c r="I6" s="767"/>
      <c r="J6" s="767"/>
      <c r="K6" s="767"/>
      <c r="L6" s="767"/>
      <c r="M6" s="767"/>
      <c r="N6" s="768"/>
    </row>
    <row r="7" spans="2:14" ht="36" customHeight="1">
      <c r="B7" s="766"/>
      <c r="C7" s="767"/>
      <c r="D7" s="767"/>
      <c r="E7" s="767"/>
      <c r="F7" s="767"/>
      <c r="G7" s="767"/>
      <c r="H7" s="767"/>
      <c r="I7" s="767"/>
      <c r="J7" s="767"/>
      <c r="K7" s="767"/>
      <c r="L7" s="767"/>
      <c r="M7" s="767"/>
      <c r="N7" s="768"/>
    </row>
    <row r="8" spans="2:14" ht="15.4" customHeight="1">
      <c r="B8" s="766"/>
      <c r="C8" s="767"/>
      <c r="D8" s="767"/>
      <c r="E8" s="767"/>
      <c r="F8" s="767"/>
      <c r="G8" s="767"/>
      <c r="H8" s="767"/>
      <c r="I8" s="767"/>
      <c r="J8" s="767"/>
      <c r="K8" s="767"/>
      <c r="L8" s="767"/>
      <c r="M8" s="767"/>
      <c r="N8" s="768"/>
    </row>
    <row r="9" spans="2:14" ht="15.4" customHeight="1">
      <c r="B9" s="766"/>
      <c r="C9" s="767"/>
      <c r="D9" s="767"/>
      <c r="E9" s="767"/>
      <c r="F9" s="767"/>
      <c r="G9" s="767"/>
      <c r="H9" s="767"/>
      <c r="I9" s="767"/>
      <c r="J9" s="767"/>
      <c r="K9" s="767"/>
      <c r="L9" s="767"/>
      <c r="M9" s="767"/>
      <c r="N9" s="768"/>
    </row>
    <row r="10" spans="2:14" ht="15.4" customHeight="1">
      <c r="B10" s="766"/>
      <c r="C10" s="767"/>
      <c r="D10" s="767"/>
      <c r="E10" s="767"/>
      <c r="F10" s="767"/>
      <c r="G10" s="767"/>
      <c r="H10" s="767"/>
      <c r="I10" s="767"/>
      <c r="J10" s="767"/>
      <c r="K10" s="767"/>
      <c r="L10" s="767"/>
      <c r="M10" s="767"/>
      <c r="N10" s="768"/>
    </row>
    <row r="11" spans="2:14" ht="15.4" customHeight="1">
      <c r="B11" s="766"/>
      <c r="C11" s="767"/>
      <c r="D11" s="767"/>
      <c r="E11" s="767"/>
      <c r="F11" s="767"/>
      <c r="G11" s="767"/>
      <c r="H11" s="767"/>
      <c r="I11" s="767"/>
      <c r="J11" s="767"/>
      <c r="K11" s="767"/>
      <c r="L11" s="767"/>
      <c r="M11" s="767"/>
      <c r="N11" s="768"/>
    </row>
    <row r="12" spans="2:14" ht="15.4" customHeight="1">
      <c r="B12" s="766"/>
      <c r="C12" s="767"/>
      <c r="D12" s="767"/>
      <c r="E12" s="767"/>
      <c r="F12" s="767"/>
      <c r="G12" s="767"/>
      <c r="H12" s="767"/>
      <c r="I12" s="767"/>
      <c r="J12" s="767"/>
      <c r="K12" s="767"/>
      <c r="L12" s="767"/>
      <c r="M12" s="767"/>
      <c r="N12" s="768"/>
    </row>
    <row r="13" spans="2:14" ht="15.4" customHeight="1">
      <c r="B13" s="565"/>
      <c r="C13" s="566"/>
      <c r="D13" s="566"/>
      <c r="E13" s="566"/>
      <c r="F13" s="566"/>
      <c r="G13" s="566"/>
      <c r="H13" s="566"/>
      <c r="I13" s="566"/>
      <c r="J13" s="566"/>
      <c r="K13" s="566"/>
      <c r="L13" s="566"/>
      <c r="M13" s="566"/>
      <c r="N13" s="567"/>
    </row>
    <row r="14" spans="2:14" ht="15.4" customHeight="1">
      <c r="B14" s="766" t="s">
        <v>344</v>
      </c>
      <c r="C14" s="767"/>
      <c r="D14" s="767"/>
      <c r="E14" s="767"/>
      <c r="F14" s="767"/>
      <c r="G14" s="767"/>
      <c r="H14" s="767"/>
      <c r="I14" s="767"/>
      <c r="J14" s="767"/>
      <c r="K14" s="767"/>
      <c r="L14" s="767"/>
      <c r="M14" s="767"/>
      <c r="N14" s="768"/>
    </row>
    <row r="15" spans="2:14" ht="15.4" customHeight="1">
      <c r="B15" s="766"/>
      <c r="C15" s="767"/>
      <c r="D15" s="767"/>
      <c r="E15" s="767"/>
      <c r="F15" s="767"/>
      <c r="G15" s="767"/>
      <c r="H15" s="767"/>
      <c r="I15" s="767"/>
      <c r="J15" s="767"/>
      <c r="K15" s="767"/>
      <c r="L15" s="767"/>
      <c r="M15" s="767"/>
      <c r="N15" s="768"/>
    </row>
    <row r="16" spans="2:14" ht="15.4" customHeight="1">
      <c r="B16" s="766"/>
      <c r="C16" s="767"/>
      <c r="D16" s="767"/>
      <c r="E16" s="767"/>
      <c r="F16" s="767"/>
      <c r="G16" s="767"/>
      <c r="H16" s="767"/>
      <c r="I16" s="767"/>
      <c r="J16" s="767"/>
      <c r="K16" s="767"/>
      <c r="L16" s="767"/>
      <c r="M16" s="767"/>
      <c r="N16" s="768"/>
    </row>
    <row r="17" spans="2:14" ht="15.4" customHeight="1">
      <c r="B17" s="766"/>
      <c r="C17" s="767"/>
      <c r="D17" s="767"/>
      <c r="E17" s="767"/>
      <c r="F17" s="767"/>
      <c r="G17" s="767"/>
      <c r="H17" s="767"/>
      <c r="I17" s="767"/>
      <c r="J17" s="767"/>
      <c r="K17" s="767"/>
      <c r="L17" s="767"/>
      <c r="M17" s="767"/>
      <c r="N17" s="768"/>
    </row>
    <row r="18" spans="2:14" ht="15.4" customHeight="1">
      <c r="B18" s="766"/>
      <c r="C18" s="767"/>
      <c r="D18" s="767"/>
      <c r="E18" s="767"/>
      <c r="F18" s="767"/>
      <c r="G18" s="767"/>
      <c r="H18" s="767"/>
      <c r="I18" s="767"/>
      <c r="J18" s="767"/>
      <c r="K18" s="767"/>
      <c r="L18" s="767"/>
      <c r="M18" s="767"/>
      <c r="N18" s="768"/>
    </row>
    <row r="19" spans="2:14" ht="15.4" customHeight="1">
      <c r="B19" s="766"/>
      <c r="C19" s="767"/>
      <c r="D19" s="767"/>
      <c r="E19" s="767"/>
      <c r="F19" s="767"/>
      <c r="G19" s="767"/>
      <c r="H19" s="767"/>
      <c r="I19" s="767"/>
      <c r="J19" s="767"/>
      <c r="K19" s="767"/>
      <c r="L19" s="767"/>
      <c r="M19" s="767"/>
      <c r="N19" s="768"/>
    </row>
    <row r="20" spans="2:14" ht="15.4" customHeight="1" thickBot="1">
      <c r="B20" s="560"/>
      <c r="C20" s="563"/>
      <c r="D20" s="564"/>
      <c r="E20" s="564"/>
      <c r="F20" s="564"/>
      <c r="G20" s="564"/>
      <c r="H20" s="564"/>
      <c r="I20" s="564"/>
      <c r="J20" s="564"/>
      <c r="K20" s="564"/>
      <c r="L20" s="564"/>
      <c r="M20" s="564"/>
      <c r="N20" s="562"/>
    </row>
    <row r="21" spans="2:14" ht="25.9" customHeight="1" thickBot="1">
      <c r="B21" s="467" t="s">
        <v>239</v>
      </c>
      <c r="C21" s="468" t="s">
        <v>240</v>
      </c>
      <c r="D21" s="764" t="s">
        <v>241</v>
      </c>
      <c r="E21" s="764"/>
      <c r="F21" s="764"/>
      <c r="G21" s="764"/>
      <c r="H21" s="764"/>
      <c r="I21" s="764"/>
      <c r="J21" s="764"/>
      <c r="K21" s="764"/>
      <c r="L21" s="764"/>
      <c r="M21" s="764"/>
      <c r="N21" s="765"/>
    </row>
    <row r="22" spans="2:14" ht="15.75" thickBot="1">
      <c r="B22" s="320">
        <v>0</v>
      </c>
      <c r="C22" s="322" t="s">
        <v>247</v>
      </c>
      <c r="D22" s="769"/>
      <c r="E22" s="770"/>
      <c r="F22" s="770"/>
      <c r="G22" s="770"/>
      <c r="H22" s="770"/>
      <c r="I22" s="770"/>
      <c r="J22" s="770"/>
      <c r="K22" s="770"/>
      <c r="L22" s="770"/>
      <c r="M22" s="770"/>
      <c r="N22" s="771"/>
    </row>
    <row r="23" spans="2:14" s="316" customFormat="1" ht="70.5" customHeight="1">
      <c r="B23" s="349" t="s">
        <v>243</v>
      </c>
      <c r="C23" s="319" t="s">
        <v>244</v>
      </c>
      <c r="D23" s="785" t="s">
        <v>272</v>
      </c>
      <c r="E23" s="785"/>
      <c r="F23" s="785"/>
      <c r="G23" s="785"/>
      <c r="H23" s="785"/>
      <c r="I23" s="785"/>
      <c r="J23" s="785"/>
      <c r="K23" s="785"/>
      <c r="L23" s="785"/>
      <c r="M23" s="785"/>
      <c r="N23" s="786"/>
    </row>
    <row r="24" spans="2:14" s="316" customFormat="1" ht="42" customHeight="1" thickBot="1">
      <c r="B24" s="350" t="s">
        <v>245</v>
      </c>
      <c r="C24" s="318" t="s">
        <v>246</v>
      </c>
      <c r="D24" s="758" t="s">
        <v>273</v>
      </c>
      <c r="E24" s="758"/>
      <c r="F24" s="758"/>
      <c r="G24" s="758"/>
      <c r="H24" s="758"/>
      <c r="I24" s="758"/>
      <c r="J24" s="758"/>
      <c r="K24" s="758"/>
      <c r="L24" s="758"/>
      <c r="M24" s="758"/>
      <c r="N24" s="759"/>
    </row>
    <row r="25" spans="2:14" s="316" customFormat="1" ht="30.75" thickBot="1">
      <c r="B25" s="320">
        <v>1</v>
      </c>
      <c r="C25" s="321" t="s">
        <v>1</v>
      </c>
      <c r="D25" s="783" t="s">
        <v>274</v>
      </c>
      <c r="E25" s="783"/>
      <c r="F25" s="783"/>
      <c r="G25" s="783"/>
      <c r="H25" s="783"/>
      <c r="I25" s="783"/>
      <c r="J25" s="783"/>
      <c r="K25" s="783"/>
      <c r="L25" s="783"/>
      <c r="M25" s="783"/>
      <c r="N25" s="784"/>
    </row>
    <row r="26" spans="2:14" s="316" customFormat="1">
      <c r="B26" s="351" t="s">
        <v>248</v>
      </c>
      <c r="C26" s="319" t="s">
        <v>4</v>
      </c>
      <c r="D26" s="785" t="s">
        <v>275</v>
      </c>
      <c r="E26" s="785"/>
      <c r="F26" s="785"/>
      <c r="G26" s="785"/>
      <c r="H26" s="785"/>
      <c r="I26" s="785"/>
      <c r="J26" s="785"/>
      <c r="K26" s="785"/>
      <c r="L26" s="785"/>
      <c r="M26" s="785"/>
      <c r="N26" s="786"/>
    </row>
    <row r="27" spans="2:14" s="316" customFormat="1">
      <c r="B27" s="352" t="s">
        <v>249</v>
      </c>
      <c r="C27" s="317" t="s">
        <v>280</v>
      </c>
      <c r="D27" s="756" t="s">
        <v>276</v>
      </c>
      <c r="E27" s="756"/>
      <c r="F27" s="756"/>
      <c r="G27" s="756"/>
      <c r="H27" s="756"/>
      <c r="I27" s="756"/>
      <c r="J27" s="756"/>
      <c r="K27" s="756"/>
      <c r="L27" s="756"/>
      <c r="M27" s="756"/>
      <c r="N27" s="757"/>
    </row>
    <row r="28" spans="2:14" s="316" customFormat="1" ht="45.4" customHeight="1">
      <c r="B28" s="352" t="s">
        <v>250</v>
      </c>
      <c r="C28" s="317" t="s">
        <v>277</v>
      </c>
      <c r="D28" s="758" t="s">
        <v>278</v>
      </c>
      <c r="E28" s="758"/>
      <c r="F28" s="758"/>
      <c r="G28" s="758"/>
      <c r="H28" s="758"/>
      <c r="I28" s="758"/>
      <c r="J28" s="758"/>
      <c r="K28" s="758"/>
      <c r="L28" s="758"/>
      <c r="M28" s="758"/>
      <c r="N28" s="759"/>
    </row>
    <row r="29" spans="2:14" s="316" customFormat="1">
      <c r="B29" s="352" t="s">
        <v>251</v>
      </c>
      <c r="C29" s="317" t="s">
        <v>252</v>
      </c>
      <c r="D29" s="756" t="s">
        <v>279</v>
      </c>
      <c r="E29" s="756"/>
      <c r="F29" s="756"/>
      <c r="G29" s="756"/>
      <c r="H29" s="756"/>
      <c r="I29" s="756"/>
      <c r="J29" s="756"/>
      <c r="K29" s="756"/>
      <c r="L29" s="756"/>
      <c r="M29" s="756"/>
      <c r="N29" s="757"/>
    </row>
    <row r="30" spans="2:14" s="316" customFormat="1" ht="31.9" customHeight="1" thickBot="1">
      <c r="B30" s="353"/>
      <c r="C30" s="318" t="s">
        <v>5</v>
      </c>
      <c r="D30" s="758" t="s">
        <v>282</v>
      </c>
      <c r="E30" s="758"/>
      <c r="F30" s="758"/>
      <c r="G30" s="758"/>
      <c r="H30" s="758"/>
      <c r="I30" s="758"/>
      <c r="J30" s="758"/>
      <c r="K30" s="758"/>
      <c r="L30" s="758"/>
      <c r="M30" s="758"/>
      <c r="N30" s="759"/>
    </row>
    <row r="31" spans="2:14" s="316" customFormat="1" ht="59.65" customHeight="1" thickBot="1">
      <c r="B31" s="320">
        <v>2</v>
      </c>
      <c r="C31" s="321" t="s">
        <v>75</v>
      </c>
      <c r="D31" s="783" t="s">
        <v>307</v>
      </c>
      <c r="E31" s="783"/>
      <c r="F31" s="783"/>
      <c r="G31" s="783"/>
      <c r="H31" s="783"/>
      <c r="I31" s="783"/>
      <c r="J31" s="783"/>
      <c r="K31" s="783"/>
      <c r="L31" s="783"/>
      <c r="M31" s="783"/>
      <c r="N31" s="784"/>
    </row>
    <row r="32" spans="2:14" s="316" customFormat="1" ht="26.65" customHeight="1">
      <c r="B32" s="349" t="s">
        <v>259</v>
      </c>
      <c r="C32" s="319" t="s">
        <v>6</v>
      </c>
      <c r="D32" s="785" t="s">
        <v>284</v>
      </c>
      <c r="E32" s="785"/>
      <c r="F32" s="785"/>
      <c r="G32" s="785"/>
      <c r="H32" s="785"/>
      <c r="I32" s="785"/>
      <c r="J32" s="785"/>
      <c r="K32" s="785"/>
      <c r="L32" s="785"/>
      <c r="M32" s="785"/>
      <c r="N32" s="786"/>
    </row>
    <row r="33" spans="2:14" s="316" customFormat="1" ht="45" customHeight="1">
      <c r="B33" s="352" t="s">
        <v>260</v>
      </c>
      <c r="C33" s="317" t="s">
        <v>283</v>
      </c>
      <c r="D33" s="758" t="s">
        <v>311</v>
      </c>
      <c r="E33" s="758"/>
      <c r="F33" s="758"/>
      <c r="G33" s="758"/>
      <c r="H33" s="758"/>
      <c r="I33" s="758"/>
      <c r="J33" s="758"/>
      <c r="K33" s="758"/>
      <c r="L33" s="758"/>
      <c r="M33" s="758"/>
      <c r="N33" s="759"/>
    </row>
    <row r="34" spans="2:14" s="316" customFormat="1" ht="46.9" customHeight="1">
      <c r="B34" s="352" t="s">
        <v>261</v>
      </c>
      <c r="C34" s="317" t="s">
        <v>235</v>
      </c>
      <c r="D34" s="758" t="s">
        <v>312</v>
      </c>
      <c r="E34" s="758"/>
      <c r="F34" s="758"/>
      <c r="G34" s="758"/>
      <c r="H34" s="758"/>
      <c r="I34" s="758"/>
      <c r="J34" s="758"/>
      <c r="K34" s="758"/>
      <c r="L34" s="758"/>
      <c r="M34" s="758"/>
      <c r="N34" s="759"/>
    </row>
    <row r="35" spans="2:14" s="316" customFormat="1" ht="34.9" customHeight="1" thickBot="1">
      <c r="B35" s="353" t="s">
        <v>262</v>
      </c>
      <c r="C35" s="318" t="s">
        <v>7</v>
      </c>
      <c r="D35" s="756" t="s">
        <v>305</v>
      </c>
      <c r="E35" s="756"/>
      <c r="F35" s="756"/>
      <c r="G35" s="756"/>
      <c r="H35" s="756"/>
      <c r="I35" s="756"/>
      <c r="J35" s="756"/>
      <c r="K35" s="756"/>
      <c r="L35" s="756"/>
      <c r="M35" s="756"/>
      <c r="N35" s="757"/>
    </row>
    <row r="36" spans="2:14" ht="94.15" customHeight="1" thickBot="1">
      <c r="B36" s="469">
        <v>3</v>
      </c>
      <c r="C36" s="470" t="s">
        <v>76</v>
      </c>
      <c r="D36" s="778" t="s">
        <v>308</v>
      </c>
      <c r="E36" s="779"/>
      <c r="F36" s="779"/>
      <c r="G36" s="779"/>
      <c r="H36" s="779"/>
      <c r="I36" s="779"/>
      <c r="J36" s="779"/>
      <c r="K36" s="779"/>
      <c r="L36" s="779"/>
      <c r="M36" s="779"/>
      <c r="N36" s="780"/>
    </row>
    <row r="37" spans="2:14" ht="28.5" customHeight="1">
      <c r="B37" s="473" t="s">
        <v>263</v>
      </c>
      <c r="C37" s="474" t="s">
        <v>8</v>
      </c>
      <c r="D37" s="781" t="s">
        <v>306</v>
      </c>
      <c r="E37" s="781"/>
      <c r="F37" s="781"/>
      <c r="G37" s="781"/>
      <c r="H37" s="781"/>
      <c r="I37" s="781"/>
      <c r="J37" s="781"/>
      <c r="K37" s="781"/>
      <c r="L37" s="781"/>
      <c r="M37" s="781"/>
      <c r="N37" s="782"/>
    </row>
    <row r="38" spans="2:14" ht="42" customHeight="1">
      <c r="B38" s="354" t="s">
        <v>264</v>
      </c>
      <c r="C38" s="317" t="s">
        <v>323</v>
      </c>
      <c r="D38" s="776" t="s">
        <v>314</v>
      </c>
      <c r="E38" s="776"/>
      <c r="F38" s="776"/>
      <c r="G38" s="776"/>
      <c r="H38" s="776"/>
      <c r="I38" s="776"/>
      <c r="J38" s="776"/>
      <c r="K38" s="776"/>
      <c r="L38" s="776"/>
      <c r="M38" s="776"/>
      <c r="N38" s="777"/>
    </row>
    <row r="39" spans="2:14" ht="61.5" customHeight="1">
      <c r="B39" s="354" t="s">
        <v>265</v>
      </c>
      <c r="C39" s="317" t="s">
        <v>253</v>
      </c>
      <c r="D39" s="776" t="s">
        <v>310</v>
      </c>
      <c r="E39" s="776"/>
      <c r="F39" s="776"/>
      <c r="G39" s="776"/>
      <c r="H39" s="776"/>
      <c r="I39" s="776"/>
      <c r="J39" s="776"/>
      <c r="K39" s="776"/>
      <c r="L39" s="776"/>
      <c r="M39" s="776"/>
      <c r="N39" s="777"/>
    </row>
    <row r="40" spans="2:14" ht="28.9" customHeight="1">
      <c r="B40" s="354" t="s">
        <v>266</v>
      </c>
      <c r="C40" s="317" t="s">
        <v>77</v>
      </c>
      <c r="D40" s="776" t="s">
        <v>314</v>
      </c>
      <c r="E40" s="776"/>
      <c r="F40" s="776"/>
      <c r="G40" s="776"/>
      <c r="H40" s="776"/>
      <c r="I40" s="776"/>
      <c r="J40" s="776"/>
      <c r="K40" s="776"/>
      <c r="L40" s="776"/>
      <c r="M40" s="776"/>
      <c r="N40" s="777"/>
    </row>
    <row r="41" spans="2:14" ht="47.65" customHeight="1">
      <c r="B41" s="475" t="s">
        <v>267</v>
      </c>
      <c r="C41" s="471" t="s">
        <v>78</v>
      </c>
      <c r="D41" s="776" t="s">
        <v>313</v>
      </c>
      <c r="E41" s="776"/>
      <c r="F41" s="776"/>
      <c r="G41" s="776"/>
      <c r="H41" s="776"/>
      <c r="I41" s="776"/>
      <c r="J41" s="776"/>
      <c r="K41" s="776"/>
      <c r="L41" s="776"/>
      <c r="M41" s="776"/>
      <c r="N41" s="777"/>
    </row>
    <row r="42" spans="2:14" ht="51.4" customHeight="1">
      <c r="B42" s="475" t="s">
        <v>268</v>
      </c>
      <c r="C42" s="317" t="s">
        <v>316</v>
      </c>
      <c r="D42" s="776" t="s">
        <v>320</v>
      </c>
      <c r="E42" s="776"/>
      <c r="F42" s="776"/>
      <c r="G42" s="776"/>
      <c r="H42" s="776"/>
      <c r="I42" s="776"/>
      <c r="J42" s="776"/>
      <c r="K42" s="776"/>
      <c r="L42" s="776"/>
      <c r="M42" s="776"/>
      <c r="N42" s="777"/>
    </row>
    <row r="43" spans="2:14" ht="33.4" customHeight="1">
      <c r="B43" s="475" t="s">
        <v>269</v>
      </c>
      <c r="C43" s="471" t="s">
        <v>334</v>
      </c>
      <c r="D43" s="776" t="s">
        <v>321</v>
      </c>
      <c r="E43" s="776"/>
      <c r="F43" s="776"/>
      <c r="G43" s="776"/>
      <c r="H43" s="776"/>
      <c r="I43" s="776"/>
      <c r="J43" s="776"/>
      <c r="K43" s="776"/>
      <c r="L43" s="776"/>
      <c r="M43" s="776"/>
      <c r="N43" s="777"/>
    </row>
    <row r="44" spans="2:14" ht="47.65" customHeight="1">
      <c r="B44" s="475" t="s">
        <v>270</v>
      </c>
      <c r="C44" s="471" t="s">
        <v>254</v>
      </c>
      <c r="D44" s="776" t="s">
        <v>325</v>
      </c>
      <c r="E44" s="776"/>
      <c r="F44" s="776"/>
      <c r="G44" s="776"/>
      <c r="H44" s="776"/>
      <c r="I44" s="776"/>
      <c r="J44" s="776"/>
      <c r="K44" s="776"/>
      <c r="L44" s="776"/>
      <c r="M44" s="776"/>
      <c r="N44" s="777"/>
    </row>
    <row r="45" spans="2:14" ht="46.9" customHeight="1">
      <c r="B45" s="476">
        <v>4</v>
      </c>
      <c r="C45" s="472" t="s">
        <v>234</v>
      </c>
      <c r="D45" s="776" t="s">
        <v>326</v>
      </c>
      <c r="E45" s="776"/>
      <c r="F45" s="776"/>
      <c r="G45" s="776"/>
      <c r="H45" s="776"/>
      <c r="I45" s="776"/>
      <c r="J45" s="776"/>
      <c r="K45" s="776"/>
      <c r="L45" s="776"/>
      <c r="M45" s="776"/>
      <c r="N45" s="777"/>
    </row>
    <row r="46" spans="2:14" ht="31.15" customHeight="1">
      <c r="B46" s="475" t="s">
        <v>271</v>
      </c>
      <c r="C46" s="471" t="s">
        <v>255</v>
      </c>
      <c r="D46" s="772" t="s">
        <v>328</v>
      </c>
      <c r="E46" s="772"/>
      <c r="F46" s="772"/>
      <c r="G46" s="772"/>
      <c r="H46" s="772"/>
      <c r="I46" s="772"/>
      <c r="J46" s="772"/>
      <c r="K46" s="772"/>
      <c r="L46" s="772"/>
      <c r="M46" s="772"/>
      <c r="N46" s="773"/>
    </row>
    <row r="47" spans="2:14" ht="18" customHeight="1">
      <c r="B47" s="476">
        <v>5</v>
      </c>
      <c r="C47" s="472" t="s">
        <v>256</v>
      </c>
      <c r="D47" s="772" t="s">
        <v>333</v>
      </c>
      <c r="E47" s="772"/>
      <c r="F47" s="772"/>
      <c r="G47" s="772"/>
      <c r="H47" s="772"/>
      <c r="I47" s="772"/>
      <c r="J47" s="772"/>
      <c r="K47" s="772"/>
      <c r="L47" s="772"/>
      <c r="M47" s="772"/>
      <c r="N47" s="773"/>
    </row>
    <row r="48" spans="2:14" ht="22.15" customHeight="1">
      <c r="B48" s="476">
        <v>6</v>
      </c>
      <c r="C48" s="472" t="s">
        <v>11</v>
      </c>
      <c r="D48" s="772" t="s">
        <v>336</v>
      </c>
      <c r="E48" s="772"/>
      <c r="F48" s="772"/>
      <c r="G48" s="772"/>
      <c r="H48" s="772"/>
      <c r="I48" s="772"/>
      <c r="J48" s="772"/>
      <c r="K48" s="772"/>
      <c r="L48" s="772"/>
      <c r="M48" s="772"/>
      <c r="N48" s="773"/>
    </row>
    <row r="49" spans="2:14" ht="40.9" customHeight="1" thickBot="1">
      <c r="B49" s="477">
        <v>7</v>
      </c>
      <c r="C49" s="478" t="s">
        <v>12</v>
      </c>
      <c r="D49" s="774" t="s">
        <v>343</v>
      </c>
      <c r="E49" s="774"/>
      <c r="F49" s="774"/>
      <c r="G49" s="774"/>
      <c r="H49" s="774"/>
      <c r="I49" s="774"/>
      <c r="J49" s="774"/>
      <c r="K49" s="774"/>
      <c r="L49" s="774"/>
      <c r="M49" s="774"/>
      <c r="N49" s="775"/>
    </row>
  </sheetData>
  <mergeCells count="33">
    <mergeCell ref="D36:N36"/>
    <mergeCell ref="B14:N19"/>
    <mergeCell ref="D44:N44"/>
    <mergeCell ref="D45:N45"/>
    <mergeCell ref="D35:N35"/>
    <mergeCell ref="D37:N37"/>
    <mergeCell ref="D29:N29"/>
    <mergeCell ref="D30:N30"/>
    <mergeCell ref="D31:N31"/>
    <mergeCell ref="D32:N32"/>
    <mergeCell ref="D33:N33"/>
    <mergeCell ref="D34:N34"/>
    <mergeCell ref="D23:N23"/>
    <mergeCell ref="D24:N24"/>
    <mergeCell ref="D25:N25"/>
    <mergeCell ref="D26:N26"/>
    <mergeCell ref="D46:N46"/>
    <mergeCell ref="D47:N47"/>
    <mergeCell ref="D48:N48"/>
    <mergeCell ref="D49:N49"/>
    <mergeCell ref="D38:N38"/>
    <mergeCell ref="D39:N39"/>
    <mergeCell ref="D40:N40"/>
    <mergeCell ref="D41:N41"/>
    <mergeCell ref="D42:N42"/>
    <mergeCell ref="D43:N43"/>
    <mergeCell ref="D27:N27"/>
    <mergeCell ref="D28:N28"/>
    <mergeCell ref="B2:N2"/>
    <mergeCell ref="D3:M3"/>
    <mergeCell ref="D21:N21"/>
    <mergeCell ref="B5:N12"/>
    <mergeCell ref="D22:N2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ipo_x0020_Documento xmlns="2c585cb4-69c6-475f-afa3-5b9e19db3146">Formatos</Tipo_x0020_Documento>
    <Nueva_x0020_columna1 xmlns="2c585cb4-69c6-475f-afa3-5b9e19db3146">Gestión Financiera</Nueva_x0020_columna1>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5ec8d52b31bc88621628dba4c19f6054">
  <xsd:schema xmlns:xsd="http://www.w3.org/2001/XMLSchema" xmlns:xs="http://www.w3.org/2001/XMLSchema" xmlns:p="http://schemas.microsoft.com/office/2006/metadata/properties" xmlns:ns2="2c585cb4-69c6-475f-afa3-5b9e19db3146" targetNamespace="http://schemas.microsoft.com/office/2006/metadata/properties" ma:root="true" ma:fieldsID="eb0b4f49a39ec106bf533473d0a7f64d" ns2:_="">
    <xsd:import namespace="2c585cb4-69c6-475f-afa3-5b9e19db3146"/>
    <xsd:element name="properties">
      <xsd:complexType>
        <xsd:sequence>
          <xsd:element name="documentManagement">
            <xsd:complexType>
              <xsd:all>
                <xsd:element ref="ns2:Tipo_x0020_Documento" minOccurs="0"/>
                <xsd:element ref="ns2:Nueva_x0020_columna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dicadore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67F222-7D8E-44F7-8CD3-C6E08C7F6C02}">
  <ds:schemaRefs>
    <ds:schemaRef ds:uri="http://purl.org/dc/terms/"/>
    <ds:schemaRef ds:uri="http://schemas.microsoft.com/office/2006/metadata/properties"/>
    <ds:schemaRef ds:uri="http://schemas.openxmlformats.org/package/2006/metadata/core-properties"/>
    <ds:schemaRef ds:uri="http://purl.org/dc/dcmitype/"/>
    <ds:schemaRef ds:uri="http://purl.org/dc/elements/1.1/"/>
    <ds:schemaRef ds:uri="http://schemas.microsoft.com/office/2006/documentManagement/types"/>
    <ds:schemaRef ds:uri="2c585cb4-69c6-475f-afa3-5b9e19db3146"/>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9CFD3D04-E116-4CF9-9BD1-45C7B57B24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85cb4-69c6-475f-afa3-5b9e19db3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881B2C-61B1-4FAD-9356-8F07B434B2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REPORTE MES</vt:lpstr>
      <vt:lpstr>Anexo 0_Diferencias</vt:lpstr>
      <vt:lpstr>Anexo 1 .Extractos</vt:lpstr>
      <vt:lpstr>Anexo 2. Análisis cifras</vt:lpstr>
      <vt:lpstr>Anexo3_DetalleEjecución</vt:lpstr>
      <vt:lpstr>Anexo4_$RecibidosPAM</vt:lpstr>
      <vt:lpstr>Anexo5_DetalleOtros</vt:lpstr>
      <vt:lpstr>ANEXO 6 EEFF FIDUCIA</vt:lpstr>
      <vt:lpstr>GUIA DILIGENCIAMIENTO</vt:lpstr>
      <vt:lpstr>'Anexo 0_Diferencias'!Área_de_impresión</vt:lpstr>
      <vt:lpstr>'Anexo 1 .Extractos'!Área_de_impresión</vt:lpstr>
      <vt:lpstr>'Anexo 2. Análisis cifras'!Área_de_impresión</vt:lpstr>
      <vt:lpstr>'Anexo4_$RecibidosPAM'!Área_de_impresión</vt:lpstr>
      <vt:lpstr>Anexo5_DetalleOtros!Área_de_impresión</vt:lpstr>
      <vt:lpstr>'REPORTE MES'!Área_de_impresión</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FRA-F-22-23-24-51-52-53 Formato control de recursos girados por  FONVIVIENDA 4.0</dc:title>
  <dc:subject/>
  <dc:creator>Luz Marina Rodriguez Martinez</dc:creator>
  <cp:keywords/>
  <dc:description/>
  <cp:lastModifiedBy>Servidor</cp:lastModifiedBy>
  <cp:revision/>
  <dcterms:created xsi:type="dcterms:W3CDTF">2016-04-08T20:05:24Z</dcterms:created>
  <dcterms:modified xsi:type="dcterms:W3CDTF">2025-05-19T20:51:35Z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0x01010093244158B1FF54459726D8C60FE4667A</vt:lpwstr>
  </property>
</Properties>
</file>